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2" i="27" l="1"/>
  <c r="C12" i="27"/>
  <c r="C11" i="27" s="1"/>
  <c r="P13" i="15"/>
  <c r="N13" i="15"/>
  <c r="P12" i="15"/>
  <c r="N12" i="15"/>
  <c r="P11" i="15"/>
  <c r="R85" i="15" s="1"/>
  <c r="N11" i="15"/>
  <c r="R353" i="5"/>
  <c r="O353" i="5"/>
  <c r="R344" i="5"/>
  <c r="O344" i="5"/>
  <c r="R203" i="5"/>
  <c r="Q203" i="5"/>
  <c r="O203" i="5"/>
  <c r="T187" i="5"/>
  <c r="T185" i="5"/>
  <c r="T179" i="5"/>
  <c r="T177" i="5"/>
  <c r="T171" i="5"/>
  <c r="T169" i="5"/>
  <c r="T163" i="5"/>
  <c r="U161" i="5"/>
  <c r="T159" i="5"/>
  <c r="U157" i="5"/>
  <c r="T155" i="5"/>
  <c r="U153" i="5"/>
  <c r="T151" i="5"/>
  <c r="U149" i="5"/>
  <c r="T147" i="5"/>
  <c r="U145" i="5"/>
  <c r="T143" i="5"/>
  <c r="U141" i="5"/>
  <c r="T139" i="5"/>
  <c r="U137" i="5"/>
  <c r="T135" i="5"/>
  <c r="U133" i="5"/>
  <c r="T131" i="5"/>
  <c r="U129" i="5"/>
  <c r="T127" i="5"/>
  <c r="U125" i="5"/>
  <c r="T123" i="5"/>
  <c r="U121" i="5"/>
  <c r="T119" i="5"/>
  <c r="U117" i="5"/>
  <c r="T115" i="5"/>
  <c r="U113" i="5"/>
  <c r="T111" i="5"/>
  <c r="U109" i="5"/>
  <c r="T107" i="5"/>
  <c r="U105" i="5"/>
  <c r="T103" i="5"/>
  <c r="U101" i="5"/>
  <c r="T99" i="5"/>
  <c r="U97" i="5"/>
  <c r="T95" i="5"/>
  <c r="U93" i="5"/>
  <c r="T91" i="5"/>
  <c r="U89" i="5"/>
  <c r="T87" i="5"/>
  <c r="U85" i="5"/>
  <c r="T83" i="5"/>
  <c r="U81" i="5"/>
  <c r="T79" i="5"/>
  <c r="U77" i="5"/>
  <c r="T75" i="5"/>
  <c r="U73" i="5"/>
  <c r="T71" i="5"/>
  <c r="U69" i="5"/>
  <c r="T67" i="5"/>
  <c r="U65" i="5"/>
  <c r="T63" i="5"/>
  <c r="U61" i="5"/>
  <c r="T59" i="5"/>
  <c r="U57" i="5"/>
  <c r="T55" i="5"/>
  <c r="U53" i="5"/>
  <c r="T51" i="5"/>
  <c r="U49" i="5"/>
  <c r="T47" i="5"/>
  <c r="U45" i="5"/>
  <c r="T43" i="5"/>
  <c r="U41" i="5"/>
  <c r="T39" i="5"/>
  <c r="U37" i="5"/>
  <c r="T35" i="5"/>
  <c r="U33" i="5"/>
  <c r="T31" i="5"/>
  <c r="U29" i="5"/>
  <c r="T27" i="5"/>
  <c r="U25" i="5"/>
  <c r="T23" i="5"/>
  <c r="U21" i="5"/>
  <c r="T19" i="5"/>
  <c r="U17" i="5"/>
  <c r="T15" i="5"/>
  <c r="R13" i="5"/>
  <c r="Q13" i="5"/>
  <c r="O13" i="5"/>
  <c r="O12" i="5" s="1"/>
  <c r="O11" i="5" s="1"/>
  <c r="R12" i="5"/>
  <c r="Q12" i="5"/>
  <c r="Q11" i="5" s="1"/>
  <c r="R11" i="5"/>
  <c r="C42" i="1"/>
  <c r="D41" i="1"/>
  <c r="D33" i="1"/>
  <c r="D28" i="1"/>
  <c r="D21" i="1"/>
  <c r="D17" i="1"/>
  <c r="D16" i="1"/>
  <c r="D13" i="1"/>
  <c r="D11" i="1"/>
  <c r="S84" i="15" l="1"/>
  <c r="S82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480" i="5"/>
  <c r="U478" i="5"/>
  <c r="U476" i="5"/>
  <c r="U474" i="5"/>
  <c r="U472" i="5"/>
  <c r="U470" i="5"/>
  <c r="U468" i="5"/>
  <c r="U466" i="5"/>
  <c r="U464" i="5"/>
  <c r="U462" i="5"/>
  <c r="U460" i="5"/>
  <c r="S85" i="15"/>
  <c r="S83" i="15"/>
  <c r="S81" i="15"/>
  <c r="S80" i="15" s="1"/>
  <c r="S79" i="15"/>
  <c r="S77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481" i="5"/>
  <c r="U479" i="5"/>
  <c r="U477" i="5"/>
  <c r="U475" i="5"/>
  <c r="U473" i="5"/>
  <c r="U471" i="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399" i="5"/>
  <c r="U397" i="5"/>
  <c r="U395" i="5"/>
  <c r="U393" i="5"/>
  <c r="U391" i="5"/>
  <c r="U458" i="5"/>
  <c r="U450" i="5"/>
  <c r="U442" i="5"/>
  <c r="U434" i="5"/>
  <c r="U394" i="5"/>
  <c r="U389" i="5"/>
  <c r="U387" i="5"/>
  <c r="U385" i="5"/>
  <c r="U383" i="5"/>
  <c r="U381" i="5"/>
  <c r="U379" i="5"/>
  <c r="U377" i="5"/>
  <c r="U375" i="5"/>
  <c r="U373" i="5"/>
  <c r="U371" i="5"/>
  <c r="U369" i="5"/>
  <c r="U367" i="5"/>
  <c r="U365" i="5"/>
  <c r="U361" i="5"/>
  <c r="U359" i="5"/>
  <c r="U357" i="5"/>
  <c r="U355" i="5"/>
  <c r="U352" i="5"/>
  <c r="U349" i="5"/>
  <c r="U347" i="5"/>
  <c r="U345" i="5"/>
  <c r="U342" i="5"/>
  <c r="U340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456" i="5"/>
  <c r="U452" i="5"/>
  <c r="U444" i="5"/>
  <c r="U436" i="5"/>
  <c r="U428" i="5"/>
  <c r="U424" i="5"/>
  <c r="U420" i="5"/>
  <c r="U416" i="5"/>
  <c r="U412" i="5"/>
  <c r="U408" i="5"/>
  <c r="U404" i="5"/>
  <c r="U400" i="5"/>
  <c r="U392" i="5"/>
  <c r="U454" i="5"/>
  <c r="U438" i="5"/>
  <c r="U390" i="5"/>
  <c r="U386" i="5"/>
  <c r="U382" i="5"/>
  <c r="U378" i="5"/>
  <c r="U374" i="5"/>
  <c r="U370" i="5"/>
  <c r="U366" i="5"/>
  <c r="U362" i="5"/>
  <c r="U358" i="5"/>
  <c r="U341" i="5"/>
  <c r="U337" i="5"/>
  <c r="U333" i="5"/>
  <c r="U329" i="5"/>
  <c r="U325" i="5"/>
  <c r="U321" i="5"/>
  <c r="U317" i="5"/>
  <c r="U313" i="5"/>
  <c r="U309" i="5"/>
  <c r="U305" i="5"/>
  <c r="U301" i="5"/>
  <c r="U297" i="5"/>
  <c r="U293" i="5"/>
  <c r="U289" i="5"/>
  <c r="U285" i="5"/>
  <c r="U281" i="5"/>
  <c r="U277" i="5"/>
  <c r="U273" i="5"/>
  <c r="U269" i="5"/>
  <c r="U265" i="5"/>
  <c r="U261" i="5"/>
  <c r="U257" i="5"/>
  <c r="U253" i="5"/>
  <c r="U249" i="5"/>
  <c r="U246" i="5"/>
  <c r="U244" i="5"/>
  <c r="U242" i="5"/>
  <c r="U240" i="5"/>
  <c r="U238" i="5"/>
  <c r="U236" i="5"/>
  <c r="U234" i="5"/>
  <c r="U232" i="5"/>
  <c r="U230" i="5"/>
  <c r="U228" i="5"/>
  <c r="U226" i="5"/>
  <c r="U224" i="5"/>
  <c r="U222" i="5"/>
  <c r="U220" i="5"/>
  <c r="U218" i="5"/>
  <c r="U216" i="5"/>
  <c r="U214" i="5"/>
  <c r="U212" i="5"/>
  <c r="U210" i="5"/>
  <c r="U208" i="5"/>
  <c r="U206" i="5"/>
  <c r="U204" i="5"/>
  <c r="D39" i="1"/>
  <c r="U448" i="5"/>
  <c r="U432" i="5"/>
  <c r="U422" i="5"/>
  <c r="U414" i="5"/>
  <c r="U406" i="5"/>
  <c r="U350" i="5"/>
  <c r="U346" i="5"/>
  <c r="U248" i="5"/>
  <c r="U201" i="5"/>
  <c r="U199" i="5"/>
  <c r="U197" i="5"/>
  <c r="U195" i="5"/>
  <c r="U193" i="5"/>
  <c r="U191" i="5"/>
  <c r="U189" i="5"/>
  <c r="U187" i="5"/>
  <c r="U185" i="5"/>
  <c r="U183" i="5"/>
  <c r="U181" i="5"/>
  <c r="U179" i="5"/>
  <c r="U177" i="5"/>
  <c r="U175" i="5"/>
  <c r="U173" i="5"/>
  <c r="U171" i="5"/>
  <c r="U169" i="5"/>
  <c r="U167" i="5"/>
  <c r="U165" i="5"/>
  <c r="U163" i="5"/>
  <c r="U446" i="5"/>
  <c r="U430" i="5"/>
  <c r="U398" i="5"/>
  <c r="U388" i="5"/>
  <c r="U384" i="5"/>
  <c r="U380" i="5"/>
  <c r="U376" i="5"/>
  <c r="U372" i="5"/>
  <c r="U368" i="5"/>
  <c r="U364" i="5"/>
  <c r="U360" i="5"/>
  <c r="U356" i="5"/>
  <c r="U343" i="5"/>
  <c r="U339" i="5"/>
  <c r="U335" i="5"/>
  <c r="U331" i="5"/>
  <c r="U327" i="5"/>
  <c r="U323" i="5"/>
  <c r="U319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251" i="5"/>
  <c r="U245" i="5"/>
  <c r="U243" i="5"/>
  <c r="U241" i="5"/>
  <c r="U239" i="5"/>
  <c r="U237" i="5"/>
  <c r="U235" i="5"/>
  <c r="U233" i="5"/>
  <c r="U231" i="5"/>
  <c r="U229" i="5"/>
  <c r="U227" i="5"/>
  <c r="U225" i="5"/>
  <c r="U223" i="5"/>
  <c r="U221" i="5"/>
  <c r="U219" i="5"/>
  <c r="U217" i="5"/>
  <c r="U215" i="5"/>
  <c r="U213" i="5"/>
  <c r="U211" i="5"/>
  <c r="U209" i="5"/>
  <c r="U207" i="5"/>
  <c r="U205" i="5"/>
  <c r="U440" i="5"/>
  <c r="U426" i="5"/>
  <c r="U418" i="5"/>
  <c r="U410" i="5"/>
  <c r="U402" i="5"/>
  <c r="U396" i="5"/>
  <c r="U348" i="5"/>
  <c r="U247" i="5"/>
  <c r="U202" i="5"/>
  <c r="U200" i="5"/>
  <c r="U198" i="5"/>
  <c r="U196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D40" i="1"/>
  <c r="D35" i="1"/>
  <c r="D31" i="1"/>
  <c r="D27" i="1"/>
  <c r="D22" i="1"/>
  <c r="D18" i="1"/>
  <c r="D14" i="1"/>
  <c r="D42" i="1" s="1"/>
  <c r="D25" i="1"/>
  <c r="D15" i="1"/>
  <c r="D20" i="1"/>
  <c r="D26" i="1"/>
  <c r="D32" i="1"/>
  <c r="D37" i="1"/>
  <c r="T481" i="5"/>
  <c r="T479" i="5"/>
  <c r="T477" i="5"/>
  <c r="T475" i="5"/>
  <c r="T473" i="5"/>
  <c r="T471" i="5"/>
  <c r="T469" i="5"/>
  <c r="T467" i="5"/>
  <c r="T465" i="5"/>
  <c r="T463" i="5"/>
  <c r="T461" i="5"/>
  <c r="T459" i="5"/>
  <c r="T457" i="5"/>
  <c r="T455" i="5"/>
  <c r="T453" i="5"/>
  <c r="T451" i="5"/>
  <c r="T449" i="5"/>
  <c r="T447" i="5"/>
  <c r="T445" i="5"/>
  <c r="T443" i="5"/>
  <c r="T441" i="5"/>
  <c r="T439" i="5"/>
  <c r="T437" i="5"/>
  <c r="T435" i="5"/>
  <c r="T433" i="5"/>
  <c r="T431" i="5"/>
  <c r="T429" i="5"/>
  <c r="T480" i="5"/>
  <c r="T478" i="5"/>
  <c r="T476" i="5"/>
  <c r="T474" i="5"/>
  <c r="T472" i="5"/>
  <c r="T470" i="5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22" i="5"/>
  <c r="T420" i="5"/>
  <c r="T418" i="5"/>
  <c r="T416" i="5"/>
  <c r="T414" i="5"/>
  <c r="T412" i="5"/>
  <c r="T410" i="5"/>
  <c r="T408" i="5"/>
  <c r="T406" i="5"/>
  <c r="T404" i="5"/>
  <c r="T402" i="5"/>
  <c r="T427" i="5"/>
  <c r="T423" i="5"/>
  <c r="T419" i="5"/>
  <c r="T415" i="5"/>
  <c r="T411" i="5"/>
  <c r="T407" i="5"/>
  <c r="T403" i="5"/>
  <c r="T400" i="5"/>
  <c r="T397" i="5"/>
  <c r="T392" i="5"/>
  <c r="T398" i="5"/>
  <c r="T395" i="5"/>
  <c r="T390" i="5"/>
  <c r="T388" i="5"/>
  <c r="T386" i="5"/>
  <c r="T384" i="5"/>
  <c r="T382" i="5"/>
  <c r="T380" i="5"/>
  <c r="T378" i="5"/>
  <c r="T376" i="5"/>
  <c r="T374" i="5"/>
  <c r="T372" i="5"/>
  <c r="T370" i="5"/>
  <c r="T368" i="5"/>
  <c r="T366" i="5"/>
  <c r="T364" i="5"/>
  <c r="T362" i="5"/>
  <c r="T360" i="5"/>
  <c r="T358" i="5"/>
  <c r="T356" i="5"/>
  <c r="T350" i="5"/>
  <c r="T348" i="5"/>
  <c r="T346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259" i="5"/>
  <c r="T257" i="5"/>
  <c r="T255" i="5"/>
  <c r="T253" i="5"/>
  <c r="T251" i="5"/>
  <c r="T249" i="5"/>
  <c r="T247" i="5"/>
  <c r="T425" i="5"/>
  <c r="T417" i="5"/>
  <c r="T409" i="5"/>
  <c r="T401" i="5"/>
  <c r="T396" i="5"/>
  <c r="T352" i="5"/>
  <c r="T347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399" i="5"/>
  <c r="T394" i="5"/>
  <c r="T389" i="5"/>
  <c r="T385" i="5"/>
  <c r="T381" i="5"/>
  <c r="T377" i="5"/>
  <c r="T373" i="5"/>
  <c r="T369" i="5"/>
  <c r="T365" i="5"/>
  <c r="T361" i="5"/>
  <c r="T357" i="5"/>
  <c r="T340" i="5"/>
  <c r="T336" i="5"/>
  <c r="T332" i="5"/>
  <c r="T328" i="5"/>
  <c r="T324" i="5"/>
  <c r="T320" i="5"/>
  <c r="T316" i="5"/>
  <c r="T312" i="5"/>
  <c r="T308" i="5"/>
  <c r="T304" i="5"/>
  <c r="T300" i="5"/>
  <c r="T296" i="5"/>
  <c r="T292" i="5"/>
  <c r="T288" i="5"/>
  <c r="T284" i="5"/>
  <c r="T280" i="5"/>
  <c r="T276" i="5"/>
  <c r="T272" i="5"/>
  <c r="T268" i="5"/>
  <c r="T264" i="5"/>
  <c r="T260" i="5"/>
  <c r="T256" i="5"/>
  <c r="T252" i="5"/>
  <c r="T246" i="5"/>
  <c r="T244" i="5"/>
  <c r="T242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421" i="5"/>
  <c r="T413" i="5"/>
  <c r="T405" i="5"/>
  <c r="T393" i="5"/>
  <c r="T349" i="5"/>
  <c r="T345" i="5"/>
  <c r="T344" i="5" s="1"/>
  <c r="T248" i="5"/>
  <c r="T201" i="5"/>
  <c r="T199" i="5"/>
  <c r="T197" i="5"/>
  <c r="T195" i="5"/>
  <c r="T193" i="5"/>
  <c r="T391" i="5"/>
  <c r="T387" i="5"/>
  <c r="T383" i="5"/>
  <c r="T379" i="5"/>
  <c r="T375" i="5"/>
  <c r="T371" i="5"/>
  <c r="T367" i="5"/>
  <c r="T359" i="5"/>
  <c r="T355" i="5"/>
  <c r="T342" i="5"/>
  <c r="T338" i="5"/>
  <c r="T334" i="5"/>
  <c r="T330" i="5"/>
  <c r="T326" i="5"/>
  <c r="T322" i="5"/>
  <c r="T318" i="5"/>
  <c r="T314" i="5"/>
  <c r="T310" i="5"/>
  <c r="T306" i="5"/>
  <c r="T302" i="5"/>
  <c r="T298" i="5"/>
  <c r="T294" i="5"/>
  <c r="T290" i="5"/>
  <c r="T286" i="5"/>
  <c r="T282" i="5"/>
  <c r="T278" i="5"/>
  <c r="T274" i="5"/>
  <c r="T270" i="5"/>
  <c r="T266" i="5"/>
  <c r="T262" i="5"/>
  <c r="T258" i="5"/>
  <c r="T254" i="5"/>
  <c r="T250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211" i="5"/>
  <c r="T209" i="5"/>
  <c r="T207" i="5"/>
  <c r="T205" i="5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T73" i="5"/>
  <c r="T77" i="5"/>
  <c r="T81" i="5"/>
  <c r="T85" i="5"/>
  <c r="T89" i="5"/>
  <c r="T93" i="5"/>
  <c r="T97" i="5"/>
  <c r="T101" i="5"/>
  <c r="T105" i="5"/>
  <c r="T109" i="5"/>
  <c r="T113" i="5"/>
  <c r="T117" i="5"/>
  <c r="T121" i="5"/>
  <c r="T125" i="5"/>
  <c r="T129" i="5"/>
  <c r="T133" i="5"/>
  <c r="T137" i="5"/>
  <c r="T141" i="5"/>
  <c r="T145" i="5"/>
  <c r="T149" i="5"/>
  <c r="T153" i="5"/>
  <c r="T157" i="5"/>
  <c r="T161" i="5"/>
  <c r="T167" i="5"/>
  <c r="T175" i="5"/>
  <c r="T183" i="5"/>
  <c r="T191" i="5"/>
  <c r="D24" i="1"/>
  <c r="D29" i="1"/>
  <c r="D34" i="1"/>
  <c r="D19" i="1"/>
  <c r="D30" i="1"/>
  <c r="D36" i="1"/>
  <c r="U15" i="5"/>
  <c r="U19" i="5"/>
  <c r="U23" i="5"/>
  <c r="U27" i="5"/>
  <c r="U31" i="5"/>
  <c r="U35" i="5"/>
  <c r="U39" i="5"/>
  <c r="U43" i="5"/>
  <c r="U47" i="5"/>
  <c r="U51" i="5"/>
  <c r="U55" i="5"/>
  <c r="U59" i="5"/>
  <c r="U63" i="5"/>
  <c r="U67" i="5"/>
  <c r="U71" i="5"/>
  <c r="U75" i="5"/>
  <c r="U79" i="5"/>
  <c r="U83" i="5"/>
  <c r="U87" i="5"/>
  <c r="U91" i="5"/>
  <c r="U95" i="5"/>
  <c r="U99" i="5"/>
  <c r="U103" i="5"/>
  <c r="U107" i="5"/>
  <c r="U111" i="5"/>
  <c r="U115" i="5"/>
  <c r="U119" i="5"/>
  <c r="U123" i="5"/>
  <c r="U127" i="5"/>
  <c r="U131" i="5"/>
  <c r="U135" i="5"/>
  <c r="U139" i="5"/>
  <c r="U143" i="5"/>
  <c r="U147" i="5"/>
  <c r="U151" i="5"/>
  <c r="U155" i="5"/>
  <c r="U159" i="5"/>
  <c r="T165" i="5"/>
  <c r="T173" i="5"/>
  <c r="T181" i="5"/>
  <c r="T189" i="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2" i="15"/>
  <c r="R84" i="15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7" i="15"/>
  <c r="R79" i="15"/>
  <c r="R81" i="15"/>
  <c r="R83" i="15"/>
  <c r="R80" i="15" l="1"/>
  <c r="T203" i="5"/>
  <c r="T13" i="5"/>
  <c r="T12" i="5" s="1"/>
  <c r="U13" i="5"/>
  <c r="S13" i="15"/>
  <c r="U203" i="5"/>
  <c r="R13" i="15"/>
  <c r="R12" i="15" s="1"/>
  <c r="R11" i="15" s="1"/>
  <c r="T363" i="5"/>
  <c r="U363" i="5"/>
  <c r="U344" i="5"/>
  <c r="U354" i="5"/>
  <c r="U353" i="5" s="1"/>
  <c r="R75" i="15"/>
  <c r="T354" i="5"/>
  <c r="S75" i="15"/>
  <c r="U12" i="5" l="1"/>
  <c r="U11" i="5" s="1"/>
  <c r="T353" i="5"/>
  <c r="T11" i="5" s="1"/>
  <c r="S12" i="15"/>
  <c r="S11" i="15" s="1"/>
</calcChain>
</file>

<file path=xl/sharedStrings.xml><?xml version="1.0" encoding="utf-8"?>
<sst xmlns="http://schemas.openxmlformats.org/spreadsheetml/2006/main" count="12166" uniqueCount="3461">
  <si>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</si>
  <si>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</si>
  <si>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</si>
  <si>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</si>
  <si>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</si>
  <si>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</si>
  <si>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</si>
  <si>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</si>
  <si>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</si>
  <si>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</si>
  <si>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</si>
  <si>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</si>
  <si>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</si>
  <si>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</si>
  <si>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</si>
  <si>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</si>
  <si>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</si>
  <si>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</si>
  <si>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</si>
  <si>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</si>
  <si>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</si>
  <si>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</si>
  <si>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</si>
  <si>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</si>
  <si>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</si>
  <si>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</si>
  <si>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</si>
  <si>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</si>
  <si>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</si>
  <si>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</si>
  <si>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</si>
  <si>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</si>
  <si>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</si>
  <si>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</si>
  <si>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</si>
  <si>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</si>
  <si>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</si>
  <si>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</si>
  <si>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</si>
  <si>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</si>
  <si>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</si>
  <si>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</si>
  <si>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</si>
  <si>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</si>
  <si>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</si>
  <si>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</si>
  <si>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</si>
  <si>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</si>
  <si>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</si>
  <si>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</si>
  <si>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</si>
  <si>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</si>
  <si>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</si>
  <si>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</si>
  <si>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</si>
  <si>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</si>
  <si>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</si>
  <si>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</si>
  <si>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</si>
  <si>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</si>
  <si>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</si>
  <si>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</si>
  <si>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</si>
  <si>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</si>
  <si>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</si>
  <si>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</si>
  <si>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</si>
  <si>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</si>
  <si>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</si>
  <si>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</si>
  <si>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</si>
  <si>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</si>
  <si>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</si>
  <si>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</si>
  <si>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</si>
  <si>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</si>
  <si>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</si>
  <si>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</si>
  <si>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</si>
  <si>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</si>
  <si>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</si>
  <si>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</si>
  <si>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</si>
  <si>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</si>
  <si>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</si>
  <si>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</si>
  <si>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</si>
  <si>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</si>
  <si>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</si>
  <si>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</si>
  <si>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</si>
  <si>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</si>
  <si>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</si>
  <si>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</si>
  <si>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</si>
  <si>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</si>
  <si>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</si>
  <si>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</si>
  <si>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</si>
  <si>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</si>
  <si>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</si>
  <si>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</si>
  <si>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</si>
  <si>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</si>
  <si>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</si>
  <si>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</si>
  <si>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</si>
  <si>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</si>
  <si>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</si>
  <si>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</si>
  <si>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</si>
  <si>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</si>
  <si>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</si>
  <si>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</si>
  <si>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</si>
  <si>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</si>
  <si>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</si>
  <si>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</si>
  <si>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</si>
  <si>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</si>
  <si>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</si>
  <si>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</si>
  <si>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</si>
  <si>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</si>
  <si>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</si>
  <si>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</si>
  <si>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</si>
  <si>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</si>
  <si>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</si>
  <si>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</si>
  <si>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</si>
  <si>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</si>
  <si>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</si>
  <si>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</si>
  <si>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</si>
  <si>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</si>
  <si>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</si>
  <si>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</si>
  <si>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</si>
  <si>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</si>
  <si>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</si>
  <si>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</si>
  <si>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</si>
  <si>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</si>
  <si>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</si>
  <si>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</si>
  <si>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</si>
  <si>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</si>
  <si>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</si>
  <si>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</si>
  <si>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</si>
  <si>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</si>
  <si>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</si>
  <si>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</si>
  <si>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</si>
  <si>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</si>
  <si>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</si>
  <si>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</si>
  <si>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</si>
  <si>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</si>
  <si>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</si>
  <si>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</si>
  <si>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</si>
  <si>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</si>
  <si>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</si>
  <si>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</si>
  <si>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</si>
  <si>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</si>
  <si>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</si>
  <si>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</si>
  <si>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</si>
  <si>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</si>
  <si>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</si>
  <si>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</si>
  <si>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</si>
  <si>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</si>
  <si>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</si>
  <si>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</si>
  <si>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</si>
  <si>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</si>
  <si>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</si>
  <si>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</si>
  <si>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</si>
  <si>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</si>
  <si>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</si>
  <si>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</si>
  <si>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</si>
  <si>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</si>
  <si>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</si>
  <si>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</si>
  <si>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</si>
  <si>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</si>
  <si>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</si>
  <si>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</si>
  <si>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</si>
  <si>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</si>
  <si>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</si>
  <si>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אג"ח עד 25% מניות</t>
  </si>
  <si>
    <t>1190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</si>
  <si>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</si>
  <si>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</si>
  <si>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</si>
  <si>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</si>
  <si>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</si>
  <si>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</si>
  <si>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</si>
  <si>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</si>
  <si>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</si>
  <si>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</si>
  <si>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</si>
  <si>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</si>
  <si>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</si>
  <si>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</si>
  <si>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</si>
  <si>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</si>
  <si>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</si>
  <si>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</si>
  <si>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</si>
  <si>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</si>
  <si>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AA+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</si>
  <si>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</si>
  <si>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</si>
  <si>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</si>
  <si>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</si>
  <si>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</si>
  <si>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</si>
  <si>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</si>
  <si>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</si>
  <si>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</si>
  <si>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</si>
  <si>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</si>
  <si>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</si>
  <si>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</si>
  <si>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</si>
  <si>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</si>
  <si>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</si>
  <si>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</si>
  <si>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</si>
  <si>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</si>
  <si>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</si>
  <si>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</si>
  <si>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</si>
  <si>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</si>
  <si>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</si>
  <si>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</si>
  <si>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</si>
  <si>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</si>
  <si>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</si>
  <si>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</si>
  <si>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</si>
  <si>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</si>
  <si>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</si>
  <si>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</si>
  <si>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</si>
  <si>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</si>
  <si>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</si>
  <si>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</si>
  <si>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</si>
  <si>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</si>
  <si>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</si>
  <si>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</si>
  <si>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</si>
  <si>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</si>
  <si>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</si>
  <si>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</si>
  <si>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</si>
  <si>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</si>
  <si>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</si>
  <si>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</si>
  <si>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</si>
  <si>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</si>
  <si>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</si>
  <si>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</si>
  <si>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</si>
  <si>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</si>
  <si>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</si>
  <si>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</si>
  <si>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</si>
  <si>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</si>
  <si>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</si>
  <si>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</si>
  <si>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</si>
  <si>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</si>
  <si>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</si>
  <si>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</si>
  <si>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</si>
  <si>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</si>
  <si>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</si>
  <si>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</si>
  <si>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</si>
  <si>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</si>
  <si>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</si>
  <si>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</si>
  <si>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</si>
  <si>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</si>
  <si>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</si>
  <si>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</si>
  <si>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</si>
  <si>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</si>
  <si>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</si>
  <si>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</si>
  <si>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</si>
  <si>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</si>
  <si>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</si>
  <si>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</si>
  <si>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</si>
  <si>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</si>
  <si>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</si>
  <si>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</si>
  <si>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</si>
  <si>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</si>
  <si>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</si>
  <si>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</si>
  <si>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</si>
  <si>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</si>
  <si>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</si>
  <si>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</si>
  <si>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</si>
  <si>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</si>
  <si>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</si>
  <si>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</si>
  <si>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</si>
  <si>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</si>
  <si>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</si>
  <si>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</si>
  <si>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</si>
  <si>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</si>
  <si>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</si>
  <si>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</si>
  <si>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</si>
  <si>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</si>
  <si>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</si>
  <si>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</si>
  <si>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</si>
  <si>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</si>
  <si>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</si>
  <si>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</si>
  <si>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</si>
  <si>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</si>
  <si>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</si>
  <si>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</si>
  <si>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</si>
  <si>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</si>
  <si>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</si>
  <si>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</si>
  <si>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</si>
  <si>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</si>
  <si>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</si>
  <si>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</si>
  <si>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</si>
  <si>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</si>
  <si>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</si>
  <si>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</si>
  <si>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</si>
  <si>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</si>
  <si>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</si>
  <si>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</si>
  <si>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</si>
  <si>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</si>
  <si>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</si>
  <si>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</si>
  <si>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</si>
  <si>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</si>
  <si>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</si>
  <si>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</si>
  <si>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</si>
  <si>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</si>
  <si>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</si>
  <si>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</si>
  <si>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</si>
  <si>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</si>
  <si>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</si>
  <si>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</si>
  <si>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</si>
  <si>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</si>
  <si>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</si>
  <si>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</si>
  <si>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</si>
  <si>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</si>
  <si>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</si>
  <si>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</si>
  <si>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</si>
  <si>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</si>
  <si>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</si>
  <si>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</si>
  <si>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</si>
  <si>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</si>
  <si>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</si>
  <si>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</si>
  <si>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</si>
  <si>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</si>
  <si>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</si>
  <si>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</si>
  <si>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</si>
  <si>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</si>
  <si>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</si>
  <si>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</si>
  <si>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</si>
  <si>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</si>
  <si>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</si>
  <si>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</si>
  <si>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</si>
  <si>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</si>
  <si>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</si>
  <si>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</si>
  <si>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</si>
  <si>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</si>
  <si>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</si>
  <si>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</si>
  <si>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</si>
  <si>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</si>
  <si>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</si>
  <si>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</si>
  <si>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</si>
  <si>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</si>
  <si>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</si>
  <si>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</si>
  <si>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</si>
  <si>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</si>
  <si>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</si>
  <si>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</si>
  <si>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</si>
  <si>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</si>
  <si>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</si>
  <si>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</si>
  <si>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</si>
  <si>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</si>
  <si>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</si>
  <si>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</si>
  <si>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</si>
  <si>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</si>
  <si>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</si>
  <si>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</si>
  <si>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</si>
  <si>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</si>
  <si>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</si>
  <si>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</si>
  <si>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</si>
  <si>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</si>
  <si>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</si>
  <si>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</si>
  <si>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</si>
  <si>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</si>
  <si>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</si>
  <si>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</si>
  <si>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</si>
  <si>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</si>
  <si>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</si>
  <si>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</si>
  <si>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</si>
  <si>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</si>
  <si>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</si>
  <si>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</si>
  <si>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</si>
  <si>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</si>
  <si>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</si>
  <si>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</si>
  <si>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</si>
  <si>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</si>
  <si>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</si>
  <si>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</si>
  <si>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</si>
  <si>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</si>
  <si>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</si>
  <si>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</si>
  <si>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</si>
  <si>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</si>
  <si>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</si>
  <si>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</si>
  <si>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</si>
  <si>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</si>
  <si>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</si>
  <si>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</si>
  <si>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</si>
  <si>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</si>
  <si>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</si>
  <si>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</si>
  <si>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</si>
  <si>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</si>
  <si>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</si>
  <si>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</si>
  <si>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</si>
  <si>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</si>
  <si>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</si>
  <si>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</si>
  <si>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</si>
  <si>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</si>
  <si>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</si>
  <si>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</si>
  <si>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</si>
  <si>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</si>
  <si>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</si>
  <si>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</si>
  <si>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</si>
  <si>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</si>
  <si>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</si>
  <si>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</si>
  <si>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</si>
  <si>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</si>
  <si>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</si>
  <si>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</si>
  <si>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</si>
  <si>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</si>
  <si>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</si>
  <si>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</si>
  <si>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</si>
  <si>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</si>
  <si>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</si>
  <si>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</si>
  <si>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</si>
  <si>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</si>
  <si>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</si>
  <si>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</si>
  <si>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</si>
  <si>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</si>
  <si>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</si>
  <si>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</si>
  <si>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</si>
  <si>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</si>
  <si>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</si>
  <si>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</si>
  <si>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</si>
  <si>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</si>
  <si>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</si>
  <si>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</si>
  <si>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</si>
  <si>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</si>
  <si>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</si>
  <si>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</si>
  <si>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</si>
  <si>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</si>
  <si>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</si>
  <si>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</si>
  <si>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</si>
  <si>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</si>
  <si>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</si>
  <si>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</si>
  <si>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</si>
  <si>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</si>
  <si>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</si>
  <si>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</si>
  <si>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</si>
  <si>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</si>
  <si>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</si>
  <si>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</si>
  <si>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</si>
  <si>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</si>
  <si>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</si>
  <si>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</si>
  <si>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</si>
  <si>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</si>
  <si>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</si>
  <si>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</si>
  <si>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</si>
  <si>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</si>
  <si>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</si>
  <si>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</si>
  <si>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</si>
  <si>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</si>
  <si>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</si>
  <si>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</si>
  <si>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</si>
  <si>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</si>
  <si>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</si>
  <si>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</si>
  <si>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</si>
  <si>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</si>
  <si>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</si>
  <si>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</si>
  <si>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</si>
  <si>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</si>
  <si>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</si>
  <si>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</si>
  <si>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</si>
  <si>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</si>
  <si>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</si>
  <si>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</si>
  <si>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</si>
  <si>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</si>
  <si>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</si>
  <si>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</si>
  <si>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</si>
  <si>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</si>
  <si>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</si>
  <si>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</si>
  <si>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</si>
  <si>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</si>
  <si>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</si>
  <si>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</si>
  <si>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</si>
  <si>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</si>
  <si>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</si>
  <si>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</si>
  <si>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</si>
  <si>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</si>
  <si>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</si>
  <si>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</si>
  <si>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</si>
  <si>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</si>
  <si>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</si>
  <si>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</si>
  <si>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</si>
  <si>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</si>
  <si>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</si>
  <si>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</si>
  <si>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</si>
  <si>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</si>
  <si>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</si>
  <si>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</si>
  <si>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</si>
  <si>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</si>
  <si>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</si>
  <si>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</si>
  <si>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</si>
  <si>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</si>
  <si>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</si>
  <si>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</si>
  <si>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</si>
  <si>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</si>
  <si>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</si>
  <si>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</si>
  <si>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</si>
  <si>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</si>
  <si>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</si>
  <si>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</si>
  <si>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</si>
  <si>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</si>
  <si>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</si>
  <si>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</si>
  <si>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</si>
  <si>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</si>
  <si>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</si>
  <si>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</si>
  <si>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</si>
  <si>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</si>
  <si>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</si>
  <si>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</si>
  <si>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</si>
  <si>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</si>
  <si>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</si>
  <si>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</si>
  <si>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</si>
  <si>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</si>
  <si>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</si>
  <si>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</si>
  <si>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</si>
  <si>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</si>
  <si>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</si>
  <si>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</si>
  <si>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</si>
  <si>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</si>
  <si>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</si>
  <si>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</si>
  <si>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</si>
  <si>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</si>
  <si>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</si>
  <si>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</si>
  <si>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</si>
  <si>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</si>
  <si>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</si>
  <si>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</si>
  <si>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</si>
  <si>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</si>
  <si>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</si>
  <si>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</si>
  <si>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</si>
  <si>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</si>
  <si>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</si>
  <si>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</si>
  <si>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</si>
  <si>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</si>
  <si>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</si>
  <si>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</si>
  <si>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</si>
  <si>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</si>
  <si>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</si>
  <si>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</si>
  <si>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</si>
  <si>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</si>
  <si>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</si>
  <si>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</si>
  <si>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</si>
  <si>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</si>
  <si>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</si>
  <si>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</si>
  <si>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</si>
  <si>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</si>
  <si>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</si>
  <si>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</si>
  <si>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</si>
  <si>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</si>
  <si>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</si>
  <si>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</si>
  <si>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</si>
  <si>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</si>
  <si>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</si>
  <si>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</si>
  <si>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</si>
  <si>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</si>
  <si>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</si>
  <si>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</si>
  <si>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</si>
  <si>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</si>
  <si>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</si>
  <si>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</si>
  <si>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</si>
  <si>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</si>
  <si>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</si>
  <si>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</si>
  <si>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</si>
  <si>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</si>
  <si>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</si>
  <si>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</si>
  <si>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</si>
  <si>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</si>
  <si>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</si>
  <si>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</si>
  <si>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</si>
  <si>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</si>
  <si>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</si>
  <si>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</si>
  <si>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</si>
  <si>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</si>
  <si>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</si>
  <si>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</si>
  <si>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</si>
  <si>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</si>
  <si>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</si>
  <si>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</si>
  <si>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</si>
  <si>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</si>
  <si>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</si>
  <si>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</si>
  <si>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</si>
  <si>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</si>
  <si>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</si>
  <si>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</si>
  <si>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</si>
  <si>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</si>
  <si>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</si>
  <si>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</si>
  <si>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</si>
  <si>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</si>
  <si>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</si>
  <si>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</si>
  <si>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</si>
  <si>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</si>
  <si>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</si>
  <si>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</si>
  <si>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</si>
  <si>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</si>
  <si>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</si>
  <si>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</si>
  <si>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</si>
  <si>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</si>
  <si>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</si>
  <si>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</si>
  <si>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</si>
  <si>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</si>
  <si>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</si>
  <si>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</si>
  <si>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</si>
  <si>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</si>
  <si>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</si>
  <si>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</si>
  <si>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</si>
  <si>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</si>
  <si>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</si>
  <si>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</si>
  <si>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</si>
  <si>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</si>
  <si>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</si>
  <si>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</si>
  <si>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</si>
  <si>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</si>
  <si>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</si>
  <si>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</si>
  <si>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</si>
  <si>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</si>
  <si>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</si>
  <si>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</si>
  <si>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</si>
  <si>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</si>
  <si>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</si>
  <si>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</si>
  <si>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אןוי אגחב- בראק קפיטל פרופרטיז אן וי</t>
  </si>
  <si>
    <t>1128347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</si>
  <si>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</si>
  <si>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</si>
  <si>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</si>
  <si>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</si>
  <si>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</si>
  <si>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</si>
  <si>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</si>
  <si>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</si>
  <si>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</si>
  <si>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</si>
  <si>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</si>
  <si>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</si>
  <si>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</si>
  <si>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</si>
  <si>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</si>
  <si>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</si>
  <si>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</si>
  <si>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</si>
  <si>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</si>
  <si>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</si>
  <si>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</si>
  <si>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</si>
  <si>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</si>
  <si>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</si>
  <si>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</si>
  <si>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</si>
  <si>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</si>
  <si>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</si>
  <si>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</si>
  <si>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</si>
  <si>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</si>
  <si>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</si>
  <si>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</si>
  <si>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</si>
  <si>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</si>
  <si>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</si>
  <si>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</si>
  <si>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</si>
  <si>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</si>
  <si>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</si>
  <si>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</si>
  <si>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</si>
  <si>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</si>
  <si>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</si>
  <si>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</si>
  <si>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</si>
  <si>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</si>
  <si>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</si>
  <si>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</si>
  <si>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</si>
  <si>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</si>
  <si>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</si>
  <si>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</si>
  <si>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</si>
  <si>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</si>
  <si>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</si>
  <si>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</si>
  <si>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</si>
  <si>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</si>
  <si>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</si>
  <si>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</si>
  <si>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</si>
  <si>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</si>
  <si>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</si>
  <si>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</si>
  <si>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</si>
  <si>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</si>
  <si>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</si>
  <si>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</si>
  <si>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</si>
  <si>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</si>
  <si>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</si>
  <si>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</si>
  <si>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</si>
  <si>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</si>
  <si>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</si>
  <si>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</si>
  <si>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</si>
  <si>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</si>
  <si>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</si>
  <si>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</si>
  <si>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</si>
  <si>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</si>
  <si>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</si>
  <si>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</si>
  <si>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</si>
  <si>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</si>
  <si>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</si>
  <si>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</si>
  <si>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</si>
  <si>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</si>
  <si>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</si>
  <si>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</si>
  <si>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</si>
  <si>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</si>
  <si>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</si>
  <si>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</si>
  <si>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</si>
  <si>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</si>
  <si>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</si>
  <si>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</si>
  <si>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</si>
  <si>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</si>
  <si>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</si>
  <si>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</si>
  <si>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</si>
  <si>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</si>
  <si>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</si>
  <si>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</si>
  <si>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</si>
  <si>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</si>
  <si>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</si>
  <si>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</si>
  <si>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</si>
  <si>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</si>
  <si>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</si>
  <si>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</si>
  <si>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</si>
  <si>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</si>
  <si>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</si>
  <si>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</si>
  <si>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</si>
  <si>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</si>
  <si>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</si>
  <si>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</si>
  <si>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</si>
  <si>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</si>
  <si>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</si>
  <si>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</si>
  <si>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</si>
  <si>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</si>
  <si>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</si>
  <si>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</si>
  <si>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</si>
  <si>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</si>
  <si>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</si>
  <si>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</si>
  <si>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</si>
  <si>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</si>
  <si>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</si>
  <si>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</si>
  <si>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</si>
  <si>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</si>
  <si>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</si>
  <si>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</si>
  <si>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</si>
  <si>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</si>
  <si>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</si>
  <si>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</si>
  <si>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</si>
  <si>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</si>
  <si>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</si>
  <si>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</si>
  <si>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</si>
  <si>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</si>
  <si>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</si>
  <si>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</si>
  <si>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</si>
  <si>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</si>
  <si>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</si>
  <si>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</si>
  <si>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</si>
  <si>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</si>
  <si>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</si>
  <si>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</si>
  <si>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</si>
  <si>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</si>
  <si>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</si>
  <si>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</si>
  <si>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</si>
  <si>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</si>
  <si>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</si>
  <si>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</si>
  <si>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</si>
  <si>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</si>
  <si>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</si>
  <si>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</si>
  <si>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</si>
  <si>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</si>
  <si>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</si>
  <si>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</si>
  <si>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</si>
  <si>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</si>
  <si>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</si>
  <si>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</si>
  <si>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</si>
  <si>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</si>
  <si>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</si>
  <si>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</si>
  <si>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</si>
  <si>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</si>
  <si>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</si>
  <si>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</si>
  <si>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</si>
  <si>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</si>
  <si>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</si>
  <si>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</si>
  <si>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</si>
  <si>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</si>
  <si>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</si>
  <si>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</si>
  <si>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</si>
  <si>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</si>
  <si>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</si>
  <si>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</si>
  <si>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</si>
  <si>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</si>
  <si>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</si>
  <si>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</si>
  <si>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</si>
  <si>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</si>
  <si>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</si>
  <si>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</si>
  <si>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</si>
  <si>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</si>
  <si>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</si>
  <si>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</si>
  <si>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</si>
  <si>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</si>
  <si>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</si>
  <si>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</si>
  <si>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</si>
  <si>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</si>
  <si>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</si>
  <si>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</si>
  <si>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</si>
  <si>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</si>
  <si>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</si>
  <si>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</si>
  <si>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</si>
  <si>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</si>
  <si>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</si>
  <si>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</si>
  <si>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</si>
  <si>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</si>
  <si>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</si>
  <si>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</si>
  <si>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</si>
  <si>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</si>
  <si>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</si>
  <si>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</si>
  <si>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</si>
  <si>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</si>
  <si>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</si>
  <si>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</si>
  <si>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</si>
  <si>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</si>
  <si>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</si>
  <si>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</si>
  <si>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</si>
  <si>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</si>
  <si>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</si>
  <si>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</si>
  <si>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</si>
  <si>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</si>
  <si>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</si>
  <si>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</si>
  <si>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</si>
  <si>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</si>
  <si>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</si>
  <si>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</si>
  <si>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</si>
  <si>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</si>
  <si>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</si>
  <si>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</si>
  <si>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</si>
  <si>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</si>
  <si>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</si>
  <si>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</si>
  <si>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</si>
  <si>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</si>
  <si>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</si>
  <si>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</si>
  <si>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</si>
  <si>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</si>
  <si>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</si>
  <si>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</si>
  <si>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</si>
  <si>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</si>
  <si>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</si>
  <si>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</si>
  <si>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</si>
  <si>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</si>
  <si>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</si>
  <si>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</si>
  <si>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</si>
  <si>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</si>
  <si>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</si>
  <si>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</si>
  <si>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</si>
  <si>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</si>
  <si>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</si>
  <si>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</si>
  <si>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</si>
  <si>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</si>
  <si>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</si>
  <si>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</si>
  <si>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</si>
  <si>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</si>
  <si>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</si>
  <si>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</si>
  <si>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</si>
  <si>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</si>
  <si>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</si>
  <si>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</si>
  <si>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</si>
  <si>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</si>
  <si>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</si>
  <si>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</si>
  <si>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</si>
  <si>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</si>
  <si>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</si>
  <si>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</si>
  <si>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</si>
  <si>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</si>
  <si>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</si>
  <si>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</si>
  <si>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</si>
  <si>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</si>
  <si>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</si>
  <si>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</si>
  <si>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</si>
  <si>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</si>
  <si>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</si>
  <si>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</si>
  <si>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</si>
  <si>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</si>
  <si>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</si>
  <si>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</si>
  <si>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</si>
  <si>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</si>
  <si>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</si>
  <si>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</si>
  <si>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</si>
  <si>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</si>
  <si>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</si>
  <si>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</si>
  <si>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</si>
  <si>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</si>
  <si>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</si>
  <si>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</si>
  <si>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</si>
  <si>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</si>
  <si>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</si>
  <si>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</si>
  <si>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</si>
  <si>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</si>
  <si>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</si>
  <si>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</si>
  <si>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</si>
  <si>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</si>
  <si>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</si>
  <si>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</si>
  <si>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</si>
  <si>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</si>
  <si>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</si>
  <si>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</si>
  <si>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</si>
  <si>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</si>
  <si>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</si>
  <si>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</si>
  <si>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</si>
  <si>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</si>
  <si>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</si>
  <si>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</si>
  <si>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</si>
  <si>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</si>
  <si>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</si>
  <si>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</si>
  <si>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</si>
  <si>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</si>
  <si>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</si>
  <si>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</si>
  <si>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</si>
  <si>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</si>
  <si>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</si>
  <si>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</si>
  <si>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</si>
  <si>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</si>
  <si>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</si>
  <si>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</si>
  <si>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</si>
  <si>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</si>
  <si>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</si>
  <si>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</si>
  <si>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</si>
  <si>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</si>
  <si>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</si>
  <si>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</si>
  <si>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</si>
  <si>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</si>
  <si>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</si>
  <si>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</si>
  <si>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</si>
  <si>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</si>
  <si>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</si>
  <si>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</si>
  <si>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</si>
  <si>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</si>
  <si>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</si>
  <si>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</si>
  <si>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</si>
  <si>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</si>
  <si>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</si>
  <si>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</si>
  <si>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</si>
  <si>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</si>
  <si>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</si>
  <si>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</si>
  <si>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</si>
  <si>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</si>
  <si>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</si>
  <si>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</si>
  <si>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</si>
  <si>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</si>
  <si>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</si>
  <si>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</si>
  <si>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</si>
  <si>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</si>
  <si>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</si>
  <si>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</si>
  <si>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</si>
  <si>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</si>
  <si>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</si>
  <si>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</si>
  <si>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</si>
  <si>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</si>
  <si>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</si>
  <si>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</si>
  <si>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</si>
  <si>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</si>
  <si>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</si>
  <si>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</si>
  <si>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</si>
  <si>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</si>
  <si>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</si>
  <si>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</si>
  <si>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</si>
  <si>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</si>
  <si>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</si>
  <si>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</si>
  <si>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</si>
  <si>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</si>
  <si>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</si>
  <si>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</si>
  <si>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</si>
  <si>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</si>
  <si>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</si>
  <si>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</si>
  <si>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</si>
  <si>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</si>
  <si>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</si>
  <si>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</si>
  <si>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</si>
  <si>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</si>
  <si>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</si>
  <si>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</si>
  <si>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</si>
  <si>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</si>
  <si>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</si>
  <si>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</si>
  <si>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</si>
  <si>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</si>
  <si>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</si>
  <si>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</si>
  <si>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</si>
  <si>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</si>
  <si>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</si>
  <si>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</si>
  <si>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</si>
  <si>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</si>
  <si>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</si>
  <si>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</si>
  <si>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</si>
  <si>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</si>
  <si>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</si>
  <si>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</si>
  <si>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</si>
  <si>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</si>
  <si>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</si>
  <si>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</si>
  <si>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</si>
  <si>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</si>
  <si>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</si>
  <si>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</si>
  <si>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</si>
  <si>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</si>
  <si>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</si>
  <si>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</si>
  <si>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</si>
  <si>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</si>
  <si>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</si>
  <si>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</si>
  <si>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</si>
  <si>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</si>
  <si>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</si>
  <si>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</si>
  <si>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</si>
  <si>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</si>
  <si>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</si>
  <si>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</si>
  <si>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</si>
  <si>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</si>
  <si>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</si>
  <si>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</si>
  <si>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</si>
  <si>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</si>
  <si>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</si>
  <si>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</si>
  <si>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</si>
  <si>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</si>
  <si>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</si>
  <si>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</si>
  <si>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</si>
  <si>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</si>
  <si>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</si>
  <si>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</si>
  <si>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</si>
  <si>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</si>
  <si>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</si>
  <si>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</si>
  <si>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</si>
  <si>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</si>
  <si>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</si>
  <si>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</si>
  <si>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</si>
  <si>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</si>
  <si>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</si>
  <si>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</si>
  <si>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</si>
  <si>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</si>
  <si>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</si>
  <si>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</si>
  <si>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</si>
  <si>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</si>
  <si>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</si>
  <si>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</si>
  <si>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</si>
  <si>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</si>
  <si>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</si>
  <si>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</si>
  <si>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</si>
  <si>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</si>
  <si>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</si>
  <si>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</si>
  <si>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</si>
  <si>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</si>
  <si>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</si>
  <si>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</si>
  <si>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</si>
  <si>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</si>
  <si>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</si>
  <si>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</si>
  <si>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</si>
  <si>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</si>
  <si>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</si>
  <si>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</si>
  <si>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</si>
  <si>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</si>
  <si>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</si>
  <si>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</si>
  <si>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</si>
  <si>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</si>
  <si>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</si>
  <si>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</si>
  <si>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</si>
  <si>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</si>
  <si>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</si>
  <si>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</si>
  <si>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</si>
  <si>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</si>
  <si>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</si>
  <si>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</si>
  <si>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</si>
  <si>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</si>
  <si>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</si>
  <si>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</si>
  <si>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</si>
  <si>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</si>
  <si>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</si>
  <si>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</si>
  <si>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</si>
  <si>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</si>
  <si>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</si>
  <si>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</si>
  <si>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</si>
  <si>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</si>
  <si>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</si>
  <si>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</si>
  <si>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</si>
  <si>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</si>
  <si>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</si>
  <si>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</si>
  <si>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</si>
  <si>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</si>
  <si>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</si>
  <si>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</si>
  <si>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</si>
  <si>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Ba1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</si>
  <si>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</si>
  <si>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</si>
  <si>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</si>
  <si>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</si>
  <si>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</si>
  <si>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</si>
  <si>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</si>
  <si>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</si>
  <si>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</si>
  <si>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</si>
  <si>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</si>
  <si>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</si>
  <si>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</si>
  <si>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</si>
  <si>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</si>
  <si>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</si>
  <si>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</si>
  <si>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</si>
  <si>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</si>
  <si>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</si>
  <si>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</si>
  <si>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</si>
  <si>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</si>
  <si>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</si>
  <si>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</si>
  <si>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</si>
  <si>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</si>
  <si>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</si>
  <si>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</si>
  <si>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</si>
  <si>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</si>
  <si>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</si>
  <si>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</si>
  <si>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</si>
  <si>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</si>
  <si>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</si>
  <si>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</si>
  <si>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</si>
  <si>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</si>
  <si>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</si>
  <si>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</si>
  <si>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</si>
  <si>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</si>
  <si>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</si>
  <si>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</si>
  <si>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</si>
  <si>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</si>
  <si>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</si>
  <si>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</si>
  <si>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</si>
  <si>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</si>
  <si>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</si>
  <si>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</si>
  <si>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</si>
  <si>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</si>
  <si>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</si>
  <si>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</si>
  <si>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</si>
  <si>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</si>
  <si>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</si>
  <si>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</si>
  <si>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</si>
  <si>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</si>
  <si>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</si>
  <si>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</si>
  <si>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</si>
  <si>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</si>
  <si>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</si>
  <si>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</si>
  <si>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</si>
  <si>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</si>
  <si>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</si>
  <si>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</si>
  <si>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</si>
  <si>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</si>
  <si>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</si>
  <si>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</si>
  <si>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</si>
  <si>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</si>
  <si>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</si>
  <si>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</si>
  <si>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</si>
  <si>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</si>
  <si>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</si>
  <si>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</si>
  <si>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</si>
  <si>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</si>
  <si>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</si>
  <si>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</si>
  <si>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</si>
  <si>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</si>
  <si>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</si>
  <si>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</si>
  <si>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</si>
  <si>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</si>
  <si>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</si>
  <si>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</si>
  <si>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</si>
  <si>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</si>
  <si>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</si>
  <si>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</si>
  <si>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</si>
  <si>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</si>
  <si>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</si>
  <si>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</si>
  <si>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</si>
  <si>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</si>
  <si>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</si>
  <si>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</si>
  <si>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</si>
  <si>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</si>
  <si>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</si>
  <si>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</si>
  <si>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</si>
  <si>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</si>
  <si>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</si>
  <si>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</si>
  <si>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</si>
  <si>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</si>
  <si>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</si>
  <si>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</si>
  <si>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</si>
  <si>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</si>
  <si>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</si>
  <si>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</si>
  <si>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</si>
  <si>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</si>
  <si>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</si>
  <si>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</si>
  <si>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</si>
  <si>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</si>
  <si>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</si>
  <si>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</si>
  <si>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</si>
  <si>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</si>
  <si>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</si>
  <si>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</si>
  <si>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</si>
  <si>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</si>
  <si>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</si>
  <si>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</si>
  <si>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</si>
  <si>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</si>
  <si>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</si>
  <si>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</si>
  <si>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</si>
  <si>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</si>
  <si>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</si>
  <si>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</si>
  <si>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</si>
  <si>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</si>
  <si>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</si>
  <si>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</si>
  <si>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</si>
  <si>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</si>
  <si>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</si>
  <si>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</si>
  <si>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</si>
  <si>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</si>
  <si>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</si>
  <si>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</si>
  <si>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</si>
  <si>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</si>
  <si>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</si>
  <si>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</si>
  <si>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</si>
  <si>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</si>
  <si>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</si>
  <si>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</si>
  <si>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</si>
  <si>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</si>
  <si>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</si>
  <si>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</si>
  <si>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</si>
  <si>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</si>
  <si>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</si>
  <si>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</si>
  <si>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</si>
  <si>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</si>
  <si>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</si>
  <si>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</si>
  <si>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</si>
  <si>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</si>
  <si>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</si>
  <si>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</si>
  <si>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</si>
  <si>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</si>
  <si>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</si>
  <si>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</si>
  <si>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</si>
  <si>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</si>
  <si>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</si>
  <si>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</si>
  <si>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</si>
  <si>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</si>
  <si>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</si>
  <si>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</si>
  <si>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</si>
  <si>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</si>
  <si>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</si>
  <si>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</si>
  <si>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</si>
  <si>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</si>
  <si>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</si>
  <si>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</si>
  <si>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</si>
  <si>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</si>
  <si>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</si>
  <si>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</si>
  <si>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</si>
  <si>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</si>
  <si>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</si>
  <si>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</si>
  <si>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</si>
  <si>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</si>
  <si>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</si>
  <si>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</si>
  <si>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</si>
  <si>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</si>
  <si>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</si>
  <si>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</si>
  <si>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</si>
  <si>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</si>
  <si>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</si>
  <si>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</si>
  <si>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</si>
  <si>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</si>
  <si>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</si>
  <si>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</si>
  <si>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</si>
  <si>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</si>
  <si>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</si>
  <si>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</si>
  <si>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</si>
  <si>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</si>
  <si>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</si>
  <si>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</si>
  <si>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</si>
  <si>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</si>
  <si>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</si>
  <si>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</si>
  <si>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</si>
  <si>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</si>
  <si>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</si>
  <si>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</si>
  <si>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</si>
  <si>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</si>
  <si>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</si>
  <si>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</si>
  <si>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</si>
  <si>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</si>
  <si>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</si>
  <si>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</si>
  <si>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</si>
  <si>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</si>
  <si>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</si>
  <si>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</si>
  <si>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</si>
  <si>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</si>
  <si>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</si>
  <si>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</si>
  <si>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</si>
  <si>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</si>
  <si>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</si>
  <si>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</si>
  <si>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</si>
  <si>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</si>
  <si>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</si>
  <si>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</si>
  <si>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</si>
  <si>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</si>
  <si>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</si>
  <si>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</si>
  <si>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</si>
  <si>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</si>
  <si>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</si>
  <si>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</si>
  <si>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</si>
  <si>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</si>
  <si>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</si>
  <si>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</si>
  <si>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</si>
  <si>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</si>
  <si>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</si>
  <si>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</si>
  <si>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</si>
  <si>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</si>
  <si>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</si>
  <si>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</si>
  <si>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</si>
  <si>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</si>
  <si>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</si>
  <si>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</si>
  <si>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</si>
  <si>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</si>
  <si>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</si>
  <si>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</si>
  <si>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</si>
  <si>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</si>
  <si>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</si>
  <si>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</si>
  <si>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</si>
  <si>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</si>
  <si>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</si>
  <si>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</si>
  <si>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</si>
  <si>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</si>
  <si>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</si>
  <si>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</si>
  <si>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</si>
  <si>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</si>
  <si>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</si>
  <si>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</si>
  <si>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</si>
  <si>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</si>
  <si>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</si>
  <si>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</si>
  <si>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</si>
  <si>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</si>
  <si>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</si>
  <si>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</si>
  <si>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</si>
  <si>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</si>
  <si>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</si>
  <si>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</si>
  <si>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</si>
  <si>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</si>
  <si>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</si>
  <si>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</si>
  <si>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</si>
  <si>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</si>
  <si>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</si>
  <si>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</si>
  <si>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</si>
  <si>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</si>
  <si>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</si>
  <si>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</si>
  <si>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</si>
  <si>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</si>
  <si>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</si>
  <si>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</si>
  <si>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</si>
  <si>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</si>
  <si>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</si>
  <si>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</si>
  <si>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</si>
  <si>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</si>
  <si>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</si>
  <si>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</si>
  <si>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</si>
  <si>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</si>
  <si>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</si>
  <si>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</si>
  <si>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</si>
  <si>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</si>
  <si>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</si>
  <si>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</si>
  <si>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</si>
  <si>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</si>
  <si>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</si>
  <si>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</si>
  <si>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</si>
  <si>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</si>
  <si>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</si>
  <si>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</si>
  <si>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</si>
  <si>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</si>
  <si>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</si>
  <si>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</si>
  <si>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</si>
  <si>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</si>
  <si>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</si>
  <si>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</si>
  <si>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</si>
  <si>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</si>
  <si>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</si>
  <si>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</si>
  <si>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</si>
  <si>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</si>
  <si>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</si>
  <si>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</si>
  <si>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</si>
  <si>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</si>
  <si>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</si>
  <si>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</si>
  <si>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</si>
  <si>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</si>
  <si>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</si>
  <si>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</si>
  <si>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</si>
  <si>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</si>
  <si>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</si>
  <si>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</si>
  <si>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</si>
  <si>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</si>
  <si>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</si>
  <si>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</si>
  <si>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</si>
  <si>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</si>
  <si>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</si>
  <si>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</si>
  <si>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</si>
  <si>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</si>
  <si>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</si>
  <si>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</si>
  <si>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</si>
  <si>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</si>
  <si>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</si>
  <si>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</si>
  <si>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</si>
  <si>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</si>
  <si>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</si>
  <si>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</si>
  <si>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</si>
  <si>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</si>
  <si>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</si>
  <si>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</si>
  <si>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</si>
  <si>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</si>
  <si>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</si>
  <si>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</si>
  <si>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</si>
  <si>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</si>
  <si>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</si>
  <si>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</si>
  <si>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</si>
  <si>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</si>
  <si>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</si>
  <si>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</si>
  <si>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</si>
  <si>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</si>
  <si>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</si>
  <si>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</si>
  <si>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</si>
  <si>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</si>
  <si>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</si>
  <si>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</si>
  <si>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</si>
  <si>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</si>
  <si>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</si>
  <si>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</si>
  <si>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</si>
  <si>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</si>
  <si>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</si>
  <si>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</si>
  <si>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</si>
  <si>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</si>
  <si>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</si>
  <si>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</si>
  <si>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</si>
  <si>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</si>
  <si>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</si>
  <si>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</si>
  <si>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</si>
  <si>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</si>
  <si>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</si>
  <si>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</si>
  <si>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</si>
  <si>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</si>
  <si>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</si>
  <si>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</si>
  <si>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</si>
  <si>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</si>
  <si>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</si>
  <si>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</si>
  <si>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</si>
  <si>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</si>
  <si>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</si>
  <si>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</si>
  <si>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</si>
  <si>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</si>
  <si>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</si>
  <si>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</si>
  <si>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</si>
  <si>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</si>
  <si>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</si>
  <si>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</si>
  <si>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</si>
  <si>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</si>
  <si>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</si>
  <si>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</si>
  <si>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</si>
  <si>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</si>
  <si>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</si>
  <si>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</si>
  <si>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</si>
  <si>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</si>
  <si>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</si>
  <si>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</si>
  <si>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</si>
  <si>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</si>
  <si>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</si>
  <si>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</si>
  <si>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</si>
  <si>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</si>
  <si>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</si>
  <si>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</si>
  <si>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</si>
  <si>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</si>
  <si>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</si>
  <si>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</si>
  <si>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</si>
  <si>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</si>
  <si>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</si>
  <si>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</si>
  <si>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</si>
  <si>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</si>
  <si>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</si>
  <si>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</si>
  <si>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</si>
  <si>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</si>
  <si>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</si>
  <si>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</si>
  <si>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</si>
  <si>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</si>
  <si>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</si>
  <si>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</si>
  <si>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</si>
  <si>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</si>
  <si>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</si>
  <si>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</si>
  <si>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</si>
  <si>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</si>
  <si>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</si>
  <si>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</si>
  <si>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</si>
  <si>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</si>
  <si>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</si>
  <si>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</si>
  <si>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</si>
  <si>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</si>
  <si>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</si>
  <si>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</si>
  <si>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</si>
  <si>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</si>
  <si>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</si>
  <si>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</si>
  <si>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</si>
  <si>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</si>
  <si>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</si>
  <si>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</si>
  <si>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</si>
  <si>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</si>
  <si>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</si>
  <si>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</si>
  <si>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</si>
  <si>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</si>
  <si>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</si>
  <si>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</si>
  <si>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</si>
  <si>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</si>
  <si>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</si>
  <si>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</si>
  <si>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</si>
  <si>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</si>
  <si>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</si>
  <si>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</si>
  <si>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</si>
  <si>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</si>
  <si>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</si>
  <si>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</si>
  <si>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</si>
  <si>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</si>
  <si>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</si>
  <si>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</si>
  <si>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</si>
  <si>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</si>
  <si>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</si>
  <si>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</si>
  <si>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</si>
  <si>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</si>
  <si>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</si>
  <si>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</si>
  <si>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</si>
  <si>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</si>
  <si>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</si>
  <si>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</si>
  <si>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</si>
  <si>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</si>
  <si>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</si>
  <si>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</si>
  <si>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</si>
  <si>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</si>
  <si>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</si>
  <si>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</si>
  <si>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</si>
  <si>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</si>
  <si>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</si>
  <si>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</si>
  <si>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</si>
  <si>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</si>
  <si>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</si>
  <si>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</si>
  <si>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</si>
  <si>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</si>
  <si>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</si>
  <si>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</si>
  <si>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</si>
  <si>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</si>
  <si>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</si>
  <si>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</si>
  <si>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</si>
  <si>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</si>
  <si>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</si>
  <si>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</si>
  <si>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</si>
  <si>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</si>
  <si>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</si>
  <si>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</si>
  <si>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</si>
  <si>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</si>
  <si>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</si>
  <si>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</si>
  <si>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</si>
  <si>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</si>
  <si>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</si>
  <si>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</si>
  <si>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</si>
  <si>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</si>
  <si>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</si>
  <si>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</si>
  <si>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</si>
  <si>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</si>
  <si>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</si>
  <si>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</si>
  <si>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</si>
  <si>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</si>
  <si>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</si>
  <si>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</si>
  <si>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</si>
  <si>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</si>
  <si>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</si>
  <si>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</si>
  <si>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</si>
  <si>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</si>
  <si>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</si>
  <si>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</si>
  <si>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</si>
  <si>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</si>
  <si>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</si>
  <si>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</si>
  <si>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</si>
  <si>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</si>
  <si>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</si>
  <si>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</si>
  <si>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</si>
  <si>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</si>
  <si>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</si>
  <si>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</si>
  <si>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</si>
  <si>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</si>
  <si>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</si>
  <si>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</si>
  <si>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</si>
  <si>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</si>
  <si>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</si>
  <si>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</si>
  <si>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</si>
  <si>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</si>
  <si>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</si>
  <si>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</si>
  <si>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</si>
  <si>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</si>
  <si>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</si>
  <si>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</si>
  <si>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</si>
  <si>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</si>
  <si>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</si>
  <si>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</si>
  <si>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</si>
  <si>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</si>
  <si>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</si>
  <si>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</si>
  <si>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</si>
  <si>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</si>
  <si>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</si>
  <si>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</si>
  <si>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</si>
  <si>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</si>
  <si>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</si>
  <si>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</si>
  <si>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</si>
  <si>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</si>
  <si>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</si>
  <si>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</si>
  <si>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</si>
  <si>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</si>
  <si>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</si>
  <si>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</si>
  <si>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</si>
  <si>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</si>
  <si>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</si>
  <si>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</si>
  <si>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</si>
  <si>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</si>
  <si>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</si>
  <si>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</si>
  <si>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</si>
  <si>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</si>
  <si>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</si>
  <si>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</si>
  <si>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</si>
  <si>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</si>
  <si>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</si>
  <si>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</si>
  <si>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</si>
  <si>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</si>
  <si>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</si>
  <si>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</si>
  <si>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</si>
  <si>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</si>
  <si>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</si>
  <si>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</si>
  <si>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</si>
  <si>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</si>
  <si>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</si>
  <si>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</si>
  <si>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</si>
  <si>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</si>
  <si>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</si>
  <si>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</si>
  <si>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</si>
  <si>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</si>
  <si>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</si>
  <si>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</si>
  <si>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</si>
  <si>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</si>
  <si>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</si>
  <si>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</si>
  <si>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</si>
  <si>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</si>
  <si>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</si>
  <si>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</si>
  <si>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</si>
  <si>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</si>
  <si>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</si>
  <si>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</si>
  <si>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</si>
  <si>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</si>
  <si>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</si>
  <si>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</si>
  <si>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</si>
  <si>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</si>
  <si>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</si>
  <si>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</si>
  <si>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</si>
  <si>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</si>
  <si>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</si>
  <si>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</si>
  <si>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</si>
  <si>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</si>
  <si>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</si>
  <si>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</si>
  <si>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</si>
  <si>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</si>
  <si>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</si>
  <si>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</si>
  <si>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</si>
  <si>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</si>
  <si>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</si>
  <si>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</si>
  <si>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</si>
  <si>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</si>
  <si>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</si>
  <si>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</si>
  <si>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</si>
  <si>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</si>
  <si>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</si>
  <si>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</si>
  <si>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</si>
  <si>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</si>
  <si>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</si>
  <si>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</si>
  <si>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</si>
  <si>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</si>
  <si>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</si>
  <si>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</si>
  <si>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</si>
  <si>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</si>
  <si>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</si>
  <si>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</si>
  <si>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</si>
  <si>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</si>
  <si>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</si>
  <si>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</si>
  <si>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</si>
  <si>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</si>
  <si>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</si>
  <si>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</si>
  <si>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</si>
  <si>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</si>
  <si>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</si>
  <si>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</si>
  <si>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</si>
  <si>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</si>
  <si>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</si>
  <si>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</si>
  <si>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</si>
  <si>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</si>
  <si>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</si>
  <si>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</si>
  <si>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</si>
  <si>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</si>
  <si>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</si>
  <si>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</si>
  <si>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</si>
  <si>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</si>
  <si>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</si>
  <si>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</si>
  <si>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</si>
  <si>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</si>
  <si>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</si>
  <si>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</si>
  <si>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</si>
  <si>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</si>
  <si>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</si>
  <si>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</si>
  <si>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</si>
  <si>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</si>
  <si>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</si>
  <si>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</si>
  <si>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</si>
  <si>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</si>
  <si>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</si>
  <si>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</si>
  <si>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</si>
  <si>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</si>
  <si>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</si>
  <si>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</si>
  <si>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</si>
  <si>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</si>
  <si>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</si>
  <si>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</si>
  <si>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</si>
  <si>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</si>
  <si>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</si>
  <si>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</si>
  <si>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</si>
  <si>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</si>
  <si>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</si>
  <si>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</si>
  <si>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</si>
  <si>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</si>
  <si>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</si>
  <si>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</si>
  <si>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</si>
  <si>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</si>
  <si>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</si>
  <si>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</si>
  <si>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</si>
  <si>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</si>
  <si>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</si>
  <si>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</si>
  <si>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</si>
  <si>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</si>
  <si>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</si>
  <si>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</si>
  <si>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</si>
  <si>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</si>
  <si>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</si>
  <si>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</si>
  <si>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</si>
  <si>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</si>
  <si>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</si>
  <si>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</si>
  <si>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</si>
  <si>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</si>
  <si>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</si>
  <si>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</si>
  <si>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</si>
  <si>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</si>
  <si>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</si>
  <si>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</si>
  <si>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</si>
  <si>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</si>
  <si>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</si>
  <si>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</si>
  <si>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</si>
  <si>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</si>
  <si>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</si>
  <si>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</si>
  <si>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</si>
  <si>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</si>
  <si>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</si>
  <si>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</si>
  <si>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</si>
  <si>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</si>
  <si>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</si>
  <si>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</si>
  <si>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</si>
  <si>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</si>
  <si>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</si>
  <si>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</si>
  <si>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</si>
  <si>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</si>
  <si>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</si>
  <si>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</si>
  <si>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</si>
  <si>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</si>
  <si>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</si>
  <si>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</si>
  <si>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</si>
  <si>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</si>
  <si>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</si>
  <si>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</si>
  <si>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</si>
  <si>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</si>
  <si>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</si>
  <si>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</si>
  <si>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</si>
  <si>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</si>
  <si>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</si>
  <si>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</si>
  <si>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</si>
  <si>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</si>
  <si>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</si>
  <si>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</si>
  <si>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</si>
  <si>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</si>
  <si>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</si>
  <si>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</si>
  <si>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</si>
  <si>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</si>
  <si>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</si>
  <si>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</si>
  <si>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</si>
  <si>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</si>
  <si>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</si>
  <si>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</si>
  <si>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</si>
  <si>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</si>
  <si>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</si>
  <si>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</si>
  <si>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</si>
  <si>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</si>
  <si>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</si>
  <si>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</si>
  <si>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</si>
  <si>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</si>
  <si>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</si>
  <si>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</si>
  <si>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</si>
  <si>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</si>
  <si>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</si>
  <si>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</si>
  <si>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</si>
  <si>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</si>
  <si>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</si>
  <si>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</si>
  <si>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</si>
  <si>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</si>
  <si>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</si>
  <si>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</si>
  <si>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</si>
  <si>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</si>
  <si>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</si>
  <si>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</si>
  <si>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</si>
  <si>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</si>
  <si>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</si>
  <si>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</si>
  <si>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</si>
  <si>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</si>
  <si>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</si>
  <si>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</si>
  <si>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</si>
  <si>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</si>
  <si>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</si>
  <si>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</si>
  <si>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</si>
  <si>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</si>
  <si>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</si>
  <si>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</si>
  <si>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</si>
  <si>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</si>
  <si>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</si>
  <si>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</si>
  <si>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</si>
  <si>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</si>
  <si>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</si>
  <si>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</si>
  <si>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</si>
  <si>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</si>
  <si>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</si>
  <si>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</si>
  <si>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</si>
  <si>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</si>
  <si>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</si>
  <si>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</si>
  <si>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</si>
  <si>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</si>
  <si>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</si>
  <si>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</si>
  <si>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</si>
  <si>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</si>
  <si>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</si>
  <si>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</si>
  <si>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</si>
  <si>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</si>
  <si>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</si>
  <si>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</si>
  <si>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</si>
  <si>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</si>
  <si>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</si>
  <si>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</si>
  <si>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</si>
  <si>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</si>
  <si>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</si>
  <si>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</si>
  <si>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</si>
  <si>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</si>
  <si>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</si>
  <si>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</si>
  <si>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</si>
  <si>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</si>
  <si>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</si>
  <si>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</si>
  <si>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</si>
  <si>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</si>
  <si>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</si>
  <si>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</si>
  <si>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</si>
  <si>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</si>
  <si>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</si>
  <si>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</si>
  <si>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</si>
  <si>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</si>
  <si>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</si>
  <si>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</si>
  <si>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</si>
  <si>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</si>
  <si>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</si>
  <si>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</si>
  <si>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</si>
  <si>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</si>
  <si>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</si>
  <si>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</si>
  <si>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</si>
  <si>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</si>
  <si>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</si>
  <si>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</si>
  <si>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</si>
  <si>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</si>
  <si>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</si>
  <si>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</si>
  <si>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</si>
  <si>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</si>
  <si>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</si>
  <si>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</si>
  <si>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</si>
  <si>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</si>
  <si>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</si>
  <si>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</si>
  <si>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</si>
  <si>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</si>
  <si>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</si>
  <si>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</si>
  <si>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</si>
  <si>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</si>
  <si>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</si>
  <si>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</si>
  <si>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</si>
  <si>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</si>
  <si>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</si>
  <si>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</si>
  <si>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</si>
  <si>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</si>
  <si>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</si>
  <si>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</si>
  <si>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</si>
  <si>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</si>
  <si>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</si>
  <si>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</si>
  <si>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</si>
  <si>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</si>
  <si>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</si>
  <si>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</si>
  <si>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</si>
  <si>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</si>
  <si>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</si>
  <si>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</si>
  <si>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</si>
  <si>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</si>
  <si>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</si>
  <si>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</si>
  <si>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</si>
  <si>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</si>
  <si>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</si>
  <si>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</si>
  <si>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</si>
  <si>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</si>
  <si>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</si>
  <si>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</si>
  <si>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</si>
  <si>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</si>
  <si>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</si>
  <si>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</si>
  <si>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</si>
  <si>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</si>
  <si>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</si>
  <si>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</si>
  <si>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</si>
  <si>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</si>
  <si>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</si>
  <si>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</si>
  <si>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</si>
  <si>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</si>
  <si>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</si>
  <si>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</si>
  <si>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</si>
  <si>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</si>
  <si>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</si>
  <si>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</si>
  <si>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</si>
  <si>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</si>
  <si>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</si>
  <si>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</si>
  <si>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</si>
  <si>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</si>
  <si>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</si>
  <si>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</si>
  <si>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</si>
  <si>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</si>
  <si>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</si>
  <si>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</si>
  <si>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</si>
  <si>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</si>
  <si>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</si>
  <si>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</si>
  <si>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</si>
  <si>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</si>
  <si>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</si>
  <si>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</si>
  <si>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</si>
  <si>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</si>
  <si>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</si>
  <si>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</si>
  <si>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</si>
  <si>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</si>
  <si>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</si>
  <si>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</si>
  <si>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</si>
  <si>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</si>
  <si>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</si>
  <si>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</si>
  <si>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</si>
  <si>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</si>
  <si>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</si>
  <si>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</si>
  <si>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</si>
  <si>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</si>
  <si>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</si>
  <si>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</si>
  <si>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</si>
  <si>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</si>
  <si>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</si>
  <si>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</si>
  <si>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</si>
  <si>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</si>
  <si>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</si>
  <si>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</si>
  <si>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</si>
  <si>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</si>
  <si>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</si>
  <si>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</si>
  <si>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</si>
  <si>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</si>
  <si>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</si>
  <si>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</si>
  <si>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</si>
  <si>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</si>
  <si>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</si>
  <si>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</si>
  <si>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</si>
  <si>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</si>
  <si>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</si>
  <si>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</si>
  <si>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</si>
  <si>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</si>
  <si>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</si>
  <si>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</si>
  <si>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</si>
  <si>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</si>
  <si>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</si>
  <si>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</si>
  <si>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</si>
  <si>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</si>
  <si>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</si>
  <si>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</si>
  <si>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</si>
  <si>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</si>
  <si>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</si>
  <si>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</si>
  <si>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</si>
  <si>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</si>
  <si>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</si>
  <si>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</si>
  <si>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</si>
  <si>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</si>
  <si>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</si>
  <si>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</si>
  <si>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</si>
  <si>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</si>
  <si>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</si>
  <si>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</si>
  <si>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</si>
  <si>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</si>
  <si>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</si>
  <si>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</si>
  <si>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</si>
  <si>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</si>
  <si>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</si>
  <si>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</si>
  <si>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</si>
  <si>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</si>
  <si>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</si>
  <si>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</si>
  <si>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</si>
  <si>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</si>
  <si>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</si>
  <si>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</si>
  <si>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</si>
  <si>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</si>
  <si>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</si>
  <si>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</si>
  <si>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</si>
  <si>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</si>
  <si>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</si>
  <si>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</si>
  <si>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</si>
  <si>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</si>
  <si>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</si>
  <si>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</si>
  <si>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</si>
  <si>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</si>
  <si>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</si>
  <si>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</si>
  <si>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</si>
  <si>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</si>
  <si>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</si>
  <si>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</si>
  <si>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</si>
  <si>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</si>
  <si>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</si>
  <si>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</si>
  <si>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</si>
  <si>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</si>
  <si>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</si>
  <si>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</si>
  <si>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</si>
  <si>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</si>
  <si>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</si>
  <si>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</si>
  <si>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</si>
  <si>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</si>
  <si>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</si>
  <si>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</si>
  <si>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</si>
  <si>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</si>
  <si>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</si>
  <si>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</si>
  <si>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</si>
  <si>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</si>
  <si>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</si>
  <si>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</si>
  <si>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</si>
  <si>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</si>
  <si>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</si>
  <si>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</si>
  <si>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</si>
  <si>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</si>
  <si>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</si>
  <si>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</si>
  <si>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</si>
  <si>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</si>
  <si>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</si>
  <si>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</si>
  <si>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</si>
  <si>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</si>
  <si>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</si>
  <si>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</si>
  <si>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</si>
  <si>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</si>
  <si>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</si>
  <si>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</si>
  <si>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</si>
  <si>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</si>
  <si>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</si>
  <si>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</si>
  <si>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</si>
  <si>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</si>
  <si>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</si>
  <si>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</si>
  <si>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</si>
  <si>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</si>
  <si>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</si>
  <si>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</si>
  <si>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</si>
  <si>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</si>
  <si>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</si>
  <si>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</si>
  <si>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</si>
  <si>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</si>
  <si>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</si>
  <si>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</si>
  <si>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</si>
  <si>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</si>
  <si>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</si>
  <si>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</si>
  <si>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</si>
  <si>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</si>
  <si>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</si>
  <si>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</si>
  <si>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</si>
  <si>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</si>
  <si>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</si>
  <si>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</si>
  <si>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</si>
  <si>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</si>
  <si>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</si>
  <si>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</si>
  <si>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</si>
  <si>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</si>
  <si>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</si>
  <si>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</si>
  <si>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</si>
  <si>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</si>
  <si>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</si>
  <si>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</si>
  <si>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</si>
  <si>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</si>
  <si>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</si>
  <si>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</si>
  <si>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</si>
  <si>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</si>
  <si>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</si>
  <si>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</si>
  <si>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</si>
  <si>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</si>
  <si>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</si>
  <si>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</si>
  <si>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</si>
  <si>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</si>
  <si>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</si>
  <si>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</si>
  <si>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</si>
  <si>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</si>
  <si>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</si>
  <si>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</si>
  <si>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</si>
  <si>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</si>
  <si>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</si>
  <si>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</si>
  <si>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</si>
  <si>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</si>
  <si>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</si>
  <si>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</si>
  <si>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</si>
  <si>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</si>
  <si>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</si>
  <si>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</si>
  <si>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</si>
  <si>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</si>
  <si>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</si>
  <si>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</si>
  <si>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</si>
  <si>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</si>
  <si>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</si>
  <si>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</si>
  <si>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</si>
  <si>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</si>
  <si>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</si>
  <si>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</si>
  <si>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</si>
  <si>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</si>
  <si>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</si>
  <si>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</si>
  <si>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</si>
  <si>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</si>
  <si>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</si>
  <si>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</si>
  <si>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</si>
  <si>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</si>
  <si>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</si>
  <si>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</si>
  <si>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</si>
  <si>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</si>
  <si>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</si>
  <si>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</si>
  <si>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</si>
  <si>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</si>
  <si>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</si>
  <si>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</si>
  <si>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</si>
  <si>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</si>
  <si>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</si>
  <si>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</si>
  <si>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</si>
  <si>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</si>
  <si>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</si>
  <si>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</si>
  <si>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</si>
  <si>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</si>
  <si>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</si>
  <si>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</si>
  <si>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</si>
  <si>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</si>
  <si>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</si>
  <si>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</si>
  <si>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</si>
  <si>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</si>
  <si>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</si>
  <si>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</si>
  <si>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</si>
  <si>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</si>
  <si>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</si>
  <si>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</si>
  <si>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</si>
  <si>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</si>
  <si>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</si>
  <si>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</si>
  <si>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</si>
  <si>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</si>
  <si>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</si>
  <si>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</si>
  <si>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</si>
  <si>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</si>
  <si>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</si>
  <si>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</si>
  <si>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</si>
  <si>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</si>
  <si>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</si>
  <si>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</si>
  <si>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</si>
  <si>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</si>
  <si>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</si>
  <si>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</si>
  <si>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</si>
  <si>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</si>
  <si>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</si>
  <si>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</si>
  <si>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</si>
  <si>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</si>
  <si>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</si>
  <si>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</si>
  <si>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</si>
  <si>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</si>
  <si>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</si>
  <si>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</si>
  <si>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</si>
  <si>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</si>
  <si>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</si>
  <si>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</si>
  <si>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</si>
  <si>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</si>
  <si>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</si>
  <si>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</si>
  <si>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</si>
  <si>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</si>
  <si>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</si>
  <si>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</si>
  <si>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</si>
  <si>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</si>
  <si>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</si>
  <si>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</si>
  <si>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</si>
  <si>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</si>
  <si>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</si>
  <si>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</si>
  <si>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</si>
  <si>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</si>
  <si>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</si>
  <si>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</si>
  <si>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</si>
  <si>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</si>
  <si>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</si>
  <si>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</si>
  <si>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</si>
  <si>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</si>
  <si>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</si>
  <si>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אחר</t>
  </si>
  <si>
    <t>239012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</si>
  <si>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</si>
  <si>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</si>
  <si>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</si>
  <si>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</si>
  <si>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</si>
  <si>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</si>
  <si>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</si>
  <si>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</si>
  <si>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</si>
  <si>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</si>
  <si>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</si>
  <si>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</si>
  <si>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</si>
  <si>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</si>
  <si>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</si>
  <si>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</si>
  <si>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</si>
  <si>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</si>
  <si>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</si>
  <si>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</si>
  <si>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</si>
  <si>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</si>
  <si>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</si>
  <si>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</si>
  <si>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</si>
  <si>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</si>
  <si>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</si>
  <si>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</si>
  <si>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</si>
  <si>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גלובל פיננס 8 אגח ה- גלובל פיננסי ג'י אר</t>
  </si>
  <si>
    <t>99100117</t>
  </si>
  <si>
    <t>513739466</t>
  </si>
  <si>
    <t>סה"כ קרנות הון סיכון</t>
  </si>
  <si>
    <t>VINTAGE VI- וינטאג</t>
  </si>
  <si>
    <t>33172</t>
  </si>
  <si>
    <t>סה"כ קרנות גידור</t>
  </si>
  <si>
    <t>סה"כ קרנות נדל"ן</t>
  </si>
  <si>
    <t>סה"כ קרנות השקעה אחרות</t>
  </si>
  <si>
    <t>Fimi 4- פימי</t>
  </si>
  <si>
    <t>33196</t>
  </si>
  <si>
    <t>FIMI 5 Israel Op- פימי</t>
  </si>
  <si>
    <t>33175</t>
  </si>
  <si>
    <t>קרן נוי - בתשתיות ואנרגיה- קרן נוי</t>
  </si>
  <si>
    <t>33177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</si>
  <si>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</si>
  <si>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</si>
  <si>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</si>
  <si>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</si>
  <si>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</si>
  <si>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</si>
  <si>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</si>
  <si>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</si>
  <si>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</si>
  <si>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</si>
  <si>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</si>
  <si>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</si>
  <si>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</si>
  <si>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</si>
  <si>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</si>
  <si>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</si>
  <si>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</si>
  <si>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</si>
  <si>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</si>
  <si>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</si>
  <si>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</si>
  <si>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</si>
  <si>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</si>
  <si>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</si>
  <si>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</si>
  <si>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</si>
  <si>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</si>
  <si>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</si>
  <si>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</si>
  <si>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</si>
  <si>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</si>
  <si>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</si>
  <si>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</si>
  <si>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</si>
  <si>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</si>
  <si>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</si>
  <si>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</si>
  <si>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</si>
  <si>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</si>
  <si>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</si>
  <si>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</si>
  <si>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</si>
  <si>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</si>
  <si>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</si>
  <si>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</si>
  <si>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</si>
  <si>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</si>
  <si>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</si>
  <si>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סה"כ כתבי אופציה בישראל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</si>
  <si>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</si>
  <si>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</si>
  <si>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</si>
  <si>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</si>
  <si>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</si>
  <si>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</si>
  <si>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</si>
  <si>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</si>
  <si>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</si>
  <si>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</si>
  <si>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</si>
  <si>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</si>
  <si>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</si>
  <si>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</si>
  <si>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</si>
  <si>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</si>
  <si>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</si>
  <si>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</si>
  <si>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</si>
  <si>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</si>
  <si>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</si>
  <si>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</si>
  <si>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</si>
  <si>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</si>
  <si>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</si>
  <si>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</si>
  <si>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</si>
  <si>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</si>
  <si>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</si>
  <si>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</si>
  <si>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</si>
  <si>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</si>
  <si>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</si>
  <si>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</si>
  <si>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</si>
  <si>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</si>
  <si>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</si>
  <si>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</si>
  <si>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</si>
  <si>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</si>
  <si>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</si>
  <si>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</si>
  <si>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</si>
  <si>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</si>
  <si>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</si>
  <si>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</si>
  <si>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</si>
  <si>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</si>
  <si>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</si>
  <si>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</si>
  <si>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</si>
  <si>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</si>
  <si>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</si>
  <si>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</si>
  <si>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</si>
  <si>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</si>
  <si>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</si>
  <si>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</si>
  <si>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</si>
  <si>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</si>
  <si>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</si>
  <si>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</si>
  <si>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</si>
  <si>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</si>
  <si>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</si>
  <si>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</si>
  <si>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</si>
  <si>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</si>
  <si>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</si>
  <si>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</si>
  <si>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</si>
  <si>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</si>
  <si>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</si>
  <si>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</si>
  <si>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</si>
  <si>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</si>
  <si>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</si>
  <si>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</si>
  <si>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</si>
  <si>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</si>
  <si>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</si>
  <si>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</si>
  <si>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</si>
  <si>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</si>
  <si>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</si>
  <si>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</si>
  <si>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</si>
  <si>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</si>
  <si>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</si>
  <si>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</si>
  <si>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</si>
  <si>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</si>
  <si>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</si>
  <si>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</si>
  <si>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</si>
  <si>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</si>
  <si>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</si>
  <si>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</si>
  <si>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</si>
  <si>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</si>
  <si>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</si>
  <si>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</si>
  <si>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</si>
  <si>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</si>
  <si>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</si>
  <si>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</si>
  <si>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</si>
  <si>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</si>
  <si>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</si>
  <si>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</si>
  <si>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</si>
  <si>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</si>
  <si>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</si>
  <si>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</si>
  <si>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</si>
  <si>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</si>
  <si>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</si>
  <si>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</si>
  <si>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</si>
  <si>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</si>
  <si>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</si>
  <si>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</si>
  <si>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</si>
  <si>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</si>
  <si>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</si>
  <si>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</si>
  <si>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</si>
  <si>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</si>
  <si>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</si>
  <si>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</si>
  <si>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</si>
  <si>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</si>
  <si>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</si>
  <si>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</si>
  <si>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</si>
  <si>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</si>
  <si>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</si>
  <si>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</si>
  <si>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</si>
  <si>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</si>
  <si>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</si>
  <si>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</si>
  <si>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</si>
  <si>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</si>
  <si>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</si>
  <si>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</si>
  <si>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</si>
  <si>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</si>
  <si>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</si>
  <si>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</si>
  <si>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</si>
  <si>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</si>
  <si>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</si>
  <si>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</si>
  <si>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</si>
  <si>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</si>
  <si>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</si>
  <si>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</si>
  <si>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</si>
  <si>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</si>
  <si>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</si>
  <si>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</si>
  <si>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</si>
  <si>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</si>
  <si>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</si>
  <si>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</si>
  <si>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</si>
  <si>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</si>
  <si>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</si>
  <si>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</si>
  <si>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</si>
  <si>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</si>
  <si>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</si>
  <si>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ין יפני דולר 25.10.2017 109.35- בנק מזרחי טפחות</t>
  </si>
  <si>
    <t>100046223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</si>
  <si>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</si>
  <si>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</si>
  <si>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</si>
  <si>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</si>
  <si>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</si>
  <si>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</si>
  <si>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</si>
  <si>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</si>
  <si>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</si>
  <si>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</si>
  <si>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</si>
  <si>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</si>
  <si>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</si>
  <si>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</si>
  <si>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</si>
  <si>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</si>
  <si>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</si>
  <si>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</si>
  <si>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</si>
  <si>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</si>
  <si>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</si>
  <si>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</si>
  <si>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</si>
  <si>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</si>
  <si>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</si>
  <si>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</si>
  <si>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</si>
  <si>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</si>
  <si>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</si>
  <si>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</si>
  <si>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</si>
  <si>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</si>
  <si>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</si>
  <si>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</si>
  <si>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</si>
  <si>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</si>
  <si>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</si>
  <si>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</si>
  <si>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</si>
  <si>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</si>
  <si>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</si>
  <si>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</si>
  <si>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</si>
  <si>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</si>
  <si>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</si>
  <si>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</si>
  <si>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</si>
  <si>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</si>
  <si>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</si>
  <si>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</si>
  <si>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</si>
  <si>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</si>
  <si>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</si>
  <si>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</si>
  <si>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</si>
  <si>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</si>
  <si>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</si>
  <si>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</si>
  <si>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</si>
  <si>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</si>
  <si>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</si>
  <si>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</si>
  <si>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</si>
  <si>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</si>
  <si>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</si>
  <si>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</si>
  <si>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</si>
  <si>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</si>
  <si>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</si>
  <si>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</si>
  <si>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</si>
  <si>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</si>
  <si>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</si>
  <si>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</si>
  <si>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</si>
  <si>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</si>
  <si>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</si>
  <si>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</si>
  <si>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</si>
  <si>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</si>
  <si>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</si>
  <si>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 IBOXIG 264 20/12/2017- בנק מזרחי טפחות</t>
  </si>
  <si>
    <t>401860667</t>
  </si>
  <si>
    <t>30/01/17</t>
  </si>
  <si>
    <t>ES Mizrahi IBOXIG 270.0625 20/12/2017- בנק מזרחי טפחות</t>
  </si>
  <si>
    <t>401860674</t>
  </si>
  <si>
    <t>11/05/17</t>
  </si>
  <si>
    <t>ES Mizrahi IBOXIG 279.375 20/09/2018- בנק מזרחי טפחות</t>
  </si>
  <si>
    <t>401860676</t>
  </si>
  <si>
    <t>07/09/17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</si>
  <si>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</si>
  <si>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</si>
  <si>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</si>
  <si>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</si>
  <si>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</si>
  <si>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</si>
  <si>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</si>
  <si>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</si>
  <si>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</si>
  <si>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</si>
  <si>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</si>
  <si>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</si>
  <si>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</si>
  <si>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</si>
  <si>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</si>
  <si>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</si>
  <si>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</si>
  <si>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</si>
  <si>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</si>
  <si>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</si>
  <si>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</si>
  <si>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</si>
  <si>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</si>
  <si>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</si>
  <si>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</si>
  <si>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</si>
  <si>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</si>
  <si>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</si>
  <si>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</si>
  <si>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</si>
  <si>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</si>
  <si>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300101086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</si>
  <si>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</si>
  <si>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</si>
  <si>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</si>
  <si>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</si>
  <si>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</si>
  <si>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</si>
  <si>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</si>
  <si>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</si>
  <si>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</si>
  <si>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</si>
  <si>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</si>
  <si>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</si>
  <si>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</si>
  <si>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</si>
  <si>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</si>
  <si>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</si>
  <si>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</si>
  <si>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</si>
  <si>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</si>
  <si>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</si>
  <si>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</si>
  <si>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</si>
  <si>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</si>
  <si>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</si>
  <si>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</si>
  <si>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</si>
  <si>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</si>
  <si>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</si>
  <si>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</si>
  <si>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</si>
  <si>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</si>
  <si>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</si>
  <si>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</si>
  <si>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</si>
  <si>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</si>
  <si>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</si>
  <si>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</si>
  <si>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</si>
  <si>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</si>
  <si>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</si>
  <si>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</si>
  <si>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</si>
  <si>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</si>
  <si>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</si>
  <si>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</si>
  <si>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</si>
  <si>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</si>
  <si>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</si>
  <si>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</si>
  <si>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</si>
  <si>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</si>
  <si>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</si>
  <si>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</si>
  <si>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</si>
  <si>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</si>
  <si>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</si>
  <si>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</si>
  <si>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</si>
  <si>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</si>
  <si>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</si>
  <si>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</si>
  <si>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</si>
  <si>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</si>
  <si>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</si>
  <si>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</si>
  <si>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</si>
  <si>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</si>
  <si>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</si>
  <si>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</si>
  <si>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</si>
  <si>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</si>
  <si>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</si>
  <si>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</si>
  <si>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</si>
  <si>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</si>
  <si>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</si>
  <si>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</si>
  <si>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</si>
  <si>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</si>
  <si>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</si>
  <si>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</si>
  <si>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</si>
  <si>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</si>
  <si>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</si>
  <si>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</si>
  <si>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</si>
  <si>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</si>
  <si>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</si>
  <si>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</si>
  <si>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</si>
  <si>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</si>
  <si>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</si>
  <si>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</si>
  <si>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</si>
  <si>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</si>
  <si>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</si>
  <si>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</si>
  <si>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</si>
  <si>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</si>
  <si>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</si>
  <si>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</si>
  <si>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</si>
  <si>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</si>
  <si>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</si>
  <si>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</si>
  <si>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</si>
  <si>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</si>
  <si>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</si>
  <si>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</si>
  <si>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</si>
  <si>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</si>
  <si>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</si>
  <si>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</si>
  <si>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</si>
  <si>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</si>
  <si>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</si>
  <si>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</si>
  <si>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</si>
  <si>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</si>
  <si>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</si>
  <si>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</si>
  <si>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</si>
  <si>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</si>
  <si>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</si>
  <si>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</si>
  <si>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</si>
  <si>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</si>
  <si>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</si>
  <si>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</si>
  <si>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</si>
  <si>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</si>
  <si>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</si>
  <si>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</si>
  <si>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</si>
  <si>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</si>
  <si>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</si>
  <si>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</si>
  <si>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</si>
  <si>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</si>
  <si>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</si>
  <si>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</si>
  <si>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</si>
  <si>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</si>
  <si>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</si>
  <si>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</si>
  <si>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</si>
  <si>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</si>
  <si>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</si>
  <si>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</si>
  <si>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</si>
  <si>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</si>
  <si>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</si>
  <si>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</si>
  <si>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</si>
  <si>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</si>
  <si>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</si>
  <si>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</si>
  <si>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</si>
  <si>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</si>
  <si>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</si>
  <si>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</si>
  <si>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</si>
  <si>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</si>
  <si>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</si>
  <si>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</si>
  <si>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</si>
  <si>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</si>
  <si>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</si>
  <si>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</si>
  <si>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</si>
  <si>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</si>
  <si>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</si>
  <si>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</si>
  <si>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</si>
  <si>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</si>
  <si>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</si>
  <si>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</si>
  <si>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-LONESTAR</t>
  </si>
  <si>
    <t>התחייבות עתידית קרן Mideal</t>
  </si>
  <si>
    <t>התחייבות עתידית Fimi 4 PE</t>
  </si>
  <si>
    <t>התחייבות עתידית FIMI 5 Israel Op</t>
  </si>
  <si>
    <t>התחייבות עתידית gatewood</t>
  </si>
  <si>
    <t>התחייבות עתידית VINTAGE V</t>
  </si>
  <si>
    <t>התחייבות עתידית קרן נוי - בתשתיות ואנרגיה</t>
  </si>
  <si>
    <t>אגירה שואבה-כוכב הירדן</t>
  </si>
  <si>
    <t>שפיר  כביש 6-דולרי</t>
  </si>
  <si>
    <t>התחיבות עתידית Blackstone Real Estate Partners VII</t>
  </si>
  <si>
    <t>התחייבות עתידית american sec v atlas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</si>
  <si>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</si>
  <si>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</si>
  <si>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</si>
  <si>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</si>
  <si>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</si>
  <si>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</si>
  <si>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</si>
  <si>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</si>
  <si>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</si>
  <si>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</si>
  <si>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</si>
  <si>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</si>
  <si>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קרן   EIG Energy XVI</t>
  </si>
  <si>
    <t>דלק קידוחים בע"מ-לוויתן*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</si>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</sst>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3" fontId="0" fillId="0" borderId="0" xfId="4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6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4" t="s">
        <v>3460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29419.091976758402</v>
      </c>
      <c r="D11" s="75">
        <f>+C11/$C$42*100</f>
        <v>8.3461206254239375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113549.8204598161</v>
      </c>
      <c r="D13" s="76">
        <f t="shared" ref="D13:D22" si="0">+C13/$C$42*100</f>
        <v>32.213791618774508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71859.808359694507</v>
      </c>
      <c r="D15" s="76">
        <f t="shared" si="0"/>
        <v>20.386442557903262</v>
      </c>
    </row>
    <row r="16" spans="1:36">
      <c r="A16" t="s">
        <v>13</v>
      </c>
      <c r="B16" s="69" t="s">
        <v>19</v>
      </c>
      <c r="C16" s="76">
        <v>41843.580761180572</v>
      </c>
      <c r="D16" s="76">
        <f t="shared" si="0"/>
        <v>11.870916094500148</v>
      </c>
    </row>
    <row r="17" spans="1:4">
      <c r="A17" t="s">
        <v>13</v>
      </c>
      <c r="B17" s="69" t="s">
        <v>20</v>
      </c>
      <c r="C17" s="76">
        <v>1890.55009833335</v>
      </c>
      <c r="D17" s="76">
        <f t="shared" si="0"/>
        <v>0.53634419381681531</v>
      </c>
    </row>
    <row r="18" spans="1:4">
      <c r="A18" t="s">
        <v>13</v>
      </c>
      <c r="B18" s="69" t="s">
        <v>21</v>
      </c>
      <c r="C18" s="76">
        <v>12343.233570426755</v>
      </c>
      <c r="D18" s="76">
        <f t="shared" si="0"/>
        <v>3.501743574137163</v>
      </c>
    </row>
    <row r="19" spans="1:4">
      <c r="A19" t="s">
        <v>13</v>
      </c>
      <c r="B19" s="69" t="s">
        <v>22</v>
      </c>
      <c r="C19" s="76">
        <v>81.972780830000005</v>
      </c>
      <c r="D19" s="76">
        <f t="shared" si="0"/>
        <v>2.3255466801936419E-2</v>
      </c>
    </row>
    <row r="20" spans="1:4">
      <c r="A20" t="s">
        <v>13</v>
      </c>
      <c r="B20" s="69" t="s">
        <v>23</v>
      </c>
      <c r="C20" s="76">
        <v>980.85573732272314</v>
      </c>
      <c r="D20" s="76">
        <f t="shared" si="0"/>
        <v>0.27826624650080761</v>
      </c>
    </row>
    <row r="21" spans="1:4">
      <c r="A21" t="s">
        <v>13</v>
      </c>
      <c r="B21" s="69" t="s">
        <v>24</v>
      </c>
      <c r="C21" s="76">
        <v>135.72677895875378</v>
      </c>
      <c r="D21" s="76">
        <f t="shared" si="0"/>
        <v>3.8505337628535113E-2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94.605838364999997</v>
      </c>
      <c r="D25" s="76">
        <f t="shared" si="1"/>
        <v>2.6839432688386202E-2</v>
      </c>
    </row>
    <row r="26" spans="1:4">
      <c r="A26" t="s">
        <v>13</v>
      </c>
      <c r="B26" s="69" t="s">
        <v>18</v>
      </c>
      <c r="C26" s="76">
        <v>6677.3084703243112</v>
      </c>
      <c r="D26" s="76">
        <f t="shared" si="1"/>
        <v>1.8943352157340232</v>
      </c>
    </row>
    <row r="27" spans="1:4">
      <c r="A27" t="s">
        <v>13</v>
      </c>
      <c r="B27" s="69" t="s">
        <v>29</v>
      </c>
      <c r="C27" s="76">
        <v>1301.876472371446</v>
      </c>
      <c r="D27" s="76">
        <f t="shared" si="1"/>
        <v>0.36933900225056271</v>
      </c>
    </row>
    <row r="28" spans="1:4">
      <c r="A28" t="s">
        <v>13</v>
      </c>
      <c r="B28" s="69" t="s">
        <v>30</v>
      </c>
      <c r="C28" s="76">
        <v>25855.740548934093</v>
      </c>
      <c r="D28" s="76">
        <f t="shared" si="1"/>
        <v>7.3352070027025578</v>
      </c>
    </row>
    <row r="29" spans="1:4">
      <c r="A29" t="s">
        <v>13</v>
      </c>
      <c r="B29" s="69" t="s">
        <v>31</v>
      </c>
      <c r="C29" s="76">
        <v>1103.0726617450862</v>
      </c>
      <c r="D29" s="76">
        <f t="shared" si="1"/>
        <v>0.31293887319177444</v>
      </c>
    </row>
    <row r="30" spans="1:4">
      <c r="A30" t="s">
        <v>13</v>
      </c>
      <c r="B30" s="69" t="s">
        <v>32</v>
      </c>
      <c r="C30" s="76">
        <v>-0.93969195387134996</v>
      </c>
      <c r="D30" s="76">
        <f t="shared" si="1"/>
        <v>-2.6658818715229312E-4</v>
      </c>
    </row>
    <row r="31" spans="1:4">
      <c r="A31" t="s">
        <v>13</v>
      </c>
      <c r="B31" s="69" t="s">
        <v>33</v>
      </c>
      <c r="C31" s="76">
        <v>859.7255154450022</v>
      </c>
      <c r="D31" s="76">
        <f t="shared" si="1"/>
        <v>0.24390191452297133</v>
      </c>
    </row>
    <row r="32" spans="1:4">
      <c r="A32" t="s">
        <v>13</v>
      </c>
      <c r="B32" s="69" t="s">
        <v>34</v>
      </c>
      <c r="C32" s="76">
        <v>3440.642591119697</v>
      </c>
      <c r="D32" s="76">
        <f t="shared" si="1"/>
        <v>0.97610144178285041</v>
      </c>
    </row>
    <row r="33" spans="1:4">
      <c r="A33" t="s">
        <v>13</v>
      </c>
      <c r="B33" s="68" t="s">
        <v>35</v>
      </c>
      <c r="C33" s="76">
        <v>31857.51291940497</v>
      </c>
      <c r="D33" s="76">
        <f t="shared" si="1"/>
        <v>9.0378943667401597</v>
      </c>
    </row>
    <row r="34" spans="1:4">
      <c r="A34" t="s">
        <v>13</v>
      </c>
      <c r="B34" s="68" t="s">
        <v>36</v>
      </c>
      <c r="C34" s="76">
        <v>9194.0334937160005</v>
      </c>
      <c r="D34" s="76">
        <f t="shared" si="1"/>
        <v>2.6083236230867777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352488.21934279281</v>
      </c>
      <c r="D42" s="76">
        <f>SUM(D11:D41)</f>
        <v>100.00000000000001</v>
      </c>
    </row>
    <row r="43" spans="1:4">
      <c r="A43" t="s">
        <v>13</v>
      </c>
      <c r="B43" s="72" t="s">
        <v>45</v>
      </c>
      <c r="C43" s="76">
        <v>16251.718449999997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3460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118556.05</v>
      </c>
      <c r="H11" s="7"/>
      <c r="I11" s="75">
        <v>980.85573732272314</v>
      </c>
      <c r="J11" s="24"/>
      <c r="K11" s="75">
        <v>100</v>
      </c>
      <c r="L11" s="75">
        <v>0.28000000000000003</v>
      </c>
      <c r="BD11" s="15"/>
      <c r="BE11" s="18"/>
      <c r="BF11" s="15"/>
      <c r="BH11" s="15"/>
    </row>
    <row r="12" spans="2:61">
      <c r="B12" s="77" t="s">
        <v>209</v>
      </c>
      <c r="C12" s="15"/>
      <c r="D12" s="15"/>
      <c r="E12" s="15"/>
      <c r="G12" s="78">
        <v>59.19</v>
      </c>
      <c r="I12" s="78">
        <v>1026.28476</v>
      </c>
      <c r="K12" s="78">
        <v>104.63</v>
      </c>
      <c r="L12" s="78">
        <v>0.28999999999999998</v>
      </c>
    </row>
    <row r="13" spans="2:61">
      <c r="B13" s="77" t="s">
        <v>2548</v>
      </c>
      <c r="C13" s="15"/>
      <c r="D13" s="15"/>
      <c r="E13" s="15"/>
      <c r="G13" s="78">
        <v>59.19</v>
      </c>
      <c r="I13" s="78">
        <v>1026.28476</v>
      </c>
      <c r="K13" s="78">
        <v>104.63</v>
      </c>
      <c r="L13" s="78">
        <v>0.28999999999999998</v>
      </c>
    </row>
    <row r="14" spans="2:61">
      <c r="B14" t="s">
        <v>2549</v>
      </c>
      <c r="C14" t="s">
        <v>2550</v>
      </c>
      <c r="D14" t="s">
        <v>103</v>
      </c>
      <c r="E14" t="s">
        <v>1323</v>
      </c>
      <c r="F14" t="s">
        <v>105</v>
      </c>
      <c r="G14" s="76">
        <v>0.66</v>
      </c>
      <c r="H14" s="76">
        <v>3016700</v>
      </c>
      <c r="I14" s="76">
        <v>19.910219999999999</v>
      </c>
      <c r="J14" s="76">
        <v>0</v>
      </c>
      <c r="K14" s="76">
        <v>2.0299999999999998</v>
      </c>
      <c r="L14" s="76">
        <v>0.01</v>
      </c>
    </row>
    <row r="15" spans="2:61">
      <c r="B15" t="s">
        <v>2551</v>
      </c>
      <c r="C15" t="s">
        <v>2552</v>
      </c>
      <c r="D15" t="s">
        <v>103</v>
      </c>
      <c r="E15" t="s">
        <v>131</v>
      </c>
      <c r="F15" t="s">
        <v>105</v>
      </c>
      <c r="G15" s="76">
        <v>15.06</v>
      </c>
      <c r="H15" s="76">
        <v>1976700</v>
      </c>
      <c r="I15" s="76">
        <v>297.69101999999998</v>
      </c>
      <c r="J15" s="76">
        <v>0</v>
      </c>
      <c r="K15" s="76">
        <v>30.35</v>
      </c>
      <c r="L15" s="76">
        <v>0.08</v>
      </c>
    </row>
    <row r="16" spans="2:61">
      <c r="B16" t="s">
        <v>2553</v>
      </c>
      <c r="C16" t="s">
        <v>2554</v>
      </c>
      <c r="D16" t="s">
        <v>103</v>
      </c>
      <c r="E16" t="s">
        <v>131</v>
      </c>
      <c r="F16" t="s">
        <v>105</v>
      </c>
      <c r="G16" s="76">
        <v>1.3</v>
      </c>
      <c r="H16" s="76">
        <v>1762600</v>
      </c>
      <c r="I16" s="76">
        <v>22.913799999999998</v>
      </c>
      <c r="J16" s="76">
        <v>0</v>
      </c>
      <c r="K16" s="76">
        <v>2.34</v>
      </c>
      <c r="L16" s="76">
        <v>0.01</v>
      </c>
    </row>
    <row r="17" spans="2:12">
      <c r="B17" t="s">
        <v>2555</v>
      </c>
      <c r="C17" t="s">
        <v>2556</v>
      </c>
      <c r="D17" t="s">
        <v>103</v>
      </c>
      <c r="E17" t="s">
        <v>131</v>
      </c>
      <c r="F17" t="s">
        <v>105</v>
      </c>
      <c r="G17" s="76">
        <v>3.5</v>
      </c>
      <c r="H17" s="76">
        <v>1784600</v>
      </c>
      <c r="I17" s="76">
        <v>62.460999999999999</v>
      </c>
      <c r="J17" s="76">
        <v>0</v>
      </c>
      <c r="K17" s="76">
        <v>6.37</v>
      </c>
      <c r="L17" s="76">
        <v>0.02</v>
      </c>
    </row>
    <row r="18" spans="2:12">
      <c r="B18" t="s">
        <v>2557</v>
      </c>
      <c r="C18" t="s">
        <v>2558</v>
      </c>
      <c r="D18" t="s">
        <v>103</v>
      </c>
      <c r="E18" t="s">
        <v>131</v>
      </c>
      <c r="F18" t="s">
        <v>105</v>
      </c>
      <c r="G18" s="76">
        <v>19.989999999999998</v>
      </c>
      <c r="H18" s="76">
        <v>1740600</v>
      </c>
      <c r="I18" s="76">
        <v>347.94594000000001</v>
      </c>
      <c r="J18" s="76">
        <v>0</v>
      </c>
      <c r="K18" s="76">
        <v>35.47</v>
      </c>
      <c r="L18" s="76">
        <v>0.1</v>
      </c>
    </row>
    <row r="19" spans="2:12">
      <c r="B19" t="s">
        <v>2559</v>
      </c>
      <c r="C19" t="s">
        <v>2560</v>
      </c>
      <c r="D19" t="s">
        <v>103</v>
      </c>
      <c r="E19" t="s">
        <v>131</v>
      </c>
      <c r="F19" t="s">
        <v>105</v>
      </c>
      <c r="G19" s="76">
        <v>0.16</v>
      </c>
      <c r="H19" s="76">
        <v>18233000</v>
      </c>
      <c r="I19" s="76">
        <v>29.172799999999999</v>
      </c>
      <c r="J19" s="76">
        <v>0</v>
      </c>
      <c r="K19" s="76">
        <v>2.97</v>
      </c>
      <c r="L19" s="76">
        <v>0.01</v>
      </c>
    </row>
    <row r="20" spans="2:12">
      <c r="B20" t="s">
        <v>2561</v>
      </c>
      <c r="C20" t="s">
        <v>2562</v>
      </c>
      <c r="D20" t="s">
        <v>103</v>
      </c>
      <c r="E20" t="s">
        <v>131</v>
      </c>
      <c r="F20" t="s">
        <v>105</v>
      </c>
      <c r="G20" s="76">
        <v>4.43</v>
      </c>
      <c r="H20" s="76">
        <v>2338900</v>
      </c>
      <c r="I20" s="76">
        <v>103.61327</v>
      </c>
      <c r="J20" s="76">
        <v>0</v>
      </c>
      <c r="K20" s="76">
        <v>10.56</v>
      </c>
      <c r="L20" s="76">
        <v>0.03</v>
      </c>
    </row>
    <row r="21" spans="2:12">
      <c r="B21" t="s">
        <v>2563</v>
      </c>
      <c r="C21" t="s">
        <v>2564</v>
      </c>
      <c r="D21" t="s">
        <v>103</v>
      </c>
      <c r="E21" t="s">
        <v>135</v>
      </c>
      <c r="F21" t="s">
        <v>105</v>
      </c>
      <c r="G21" s="76">
        <v>14.09</v>
      </c>
      <c r="H21" s="76">
        <v>1011900</v>
      </c>
      <c r="I21" s="76">
        <v>142.57670999999999</v>
      </c>
      <c r="J21" s="76">
        <v>0</v>
      </c>
      <c r="K21" s="76">
        <v>14.54</v>
      </c>
      <c r="L21" s="76">
        <v>0.04</v>
      </c>
    </row>
    <row r="22" spans="2:12">
      <c r="B22" s="77" t="s">
        <v>2565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5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2566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5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1262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296</v>
      </c>
      <c r="C28" s="15"/>
      <c r="D28" s="15"/>
      <c r="E28" s="15"/>
      <c r="G28" s="78">
        <v>118496.86</v>
      </c>
      <c r="I28" s="78">
        <v>-45.429022677276798</v>
      </c>
      <c r="K28" s="78">
        <v>-4.63</v>
      </c>
      <c r="L28" s="78">
        <v>-0.01</v>
      </c>
    </row>
    <row r="29" spans="2:12">
      <c r="B29" s="77" t="s">
        <v>2548</v>
      </c>
      <c r="C29" s="15"/>
      <c r="D29" s="15"/>
      <c r="E29" s="15"/>
      <c r="G29" s="78">
        <v>118496.86</v>
      </c>
      <c r="I29" s="78">
        <v>-45.429022677276798</v>
      </c>
      <c r="K29" s="78">
        <v>-4.63</v>
      </c>
      <c r="L29" s="78">
        <v>-0.01</v>
      </c>
    </row>
    <row r="30" spans="2:12">
      <c r="B30" t="s">
        <v>2567</v>
      </c>
      <c r="C30" t="s">
        <v>2568</v>
      </c>
      <c r="D30" t="s">
        <v>126</v>
      </c>
      <c r="E30" t="s">
        <v>1267</v>
      </c>
      <c r="F30" t="s">
        <v>109</v>
      </c>
      <c r="G30" s="76">
        <v>-1.41</v>
      </c>
      <c r="H30" s="76">
        <v>17000</v>
      </c>
      <c r="I30" s="76">
        <v>-0.84590129999999997</v>
      </c>
      <c r="J30" s="76">
        <v>0</v>
      </c>
      <c r="K30" s="76">
        <v>-0.09</v>
      </c>
      <c r="L30" s="76">
        <v>0</v>
      </c>
    </row>
    <row r="31" spans="2:12">
      <c r="B31" t="s">
        <v>2569</v>
      </c>
      <c r="C31" t="s">
        <v>2570</v>
      </c>
      <c r="D31" t="s">
        <v>126</v>
      </c>
      <c r="E31" t="s">
        <v>1267</v>
      </c>
      <c r="F31" t="s">
        <v>109</v>
      </c>
      <c r="G31" s="76">
        <v>-1.41</v>
      </c>
      <c r="H31" s="76">
        <v>6500</v>
      </c>
      <c r="I31" s="76">
        <v>-0.32343284999999999</v>
      </c>
      <c r="J31" s="76">
        <v>0</v>
      </c>
      <c r="K31" s="76">
        <v>-0.03</v>
      </c>
      <c r="L31" s="76">
        <v>0</v>
      </c>
    </row>
    <row r="32" spans="2:12">
      <c r="B32" t="s">
        <v>2571</v>
      </c>
      <c r="C32" t="s">
        <v>2572</v>
      </c>
      <c r="D32" t="s">
        <v>1339</v>
      </c>
      <c r="E32" t="s">
        <v>1278</v>
      </c>
      <c r="F32" t="s">
        <v>109</v>
      </c>
      <c r="G32" s="76">
        <v>-1.68</v>
      </c>
      <c r="H32" s="76">
        <v>1550</v>
      </c>
      <c r="I32" s="76">
        <v>-9.1895160000000004E-2</v>
      </c>
      <c r="J32" s="76">
        <v>0</v>
      </c>
      <c r="K32" s="76">
        <v>-0.01</v>
      </c>
      <c r="L32" s="76">
        <v>0</v>
      </c>
    </row>
    <row r="33" spans="2:12">
      <c r="B33" t="s">
        <v>2573</v>
      </c>
      <c r="C33" t="s">
        <v>2574</v>
      </c>
      <c r="D33" t="s">
        <v>107</v>
      </c>
      <c r="E33" t="s">
        <v>2575</v>
      </c>
      <c r="F33" t="s">
        <v>109</v>
      </c>
      <c r="G33" s="76">
        <v>1.73</v>
      </c>
      <c r="H33" s="76">
        <v>450</v>
      </c>
      <c r="I33" s="76">
        <v>2.7473265E-2</v>
      </c>
      <c r="J33" s="76">
        <v>0</v>
      </c>
      <c r="K33" s="76">
        <v>0</v>
      </c>
      <c r="L33" s="76">
        <v>0</v>
      </c>
    </row>
    <row r="34" spans="2:12">
      <c r="B34" t="s">
        <v>2576</v>
      </c>
      <c r="C34" t="s">
        <v>2577</v>
      </c>
      <c r="D34" t="s">
        <v>107</v>
      </c>
      <c r="E34" t="s">
        <v>2575</v>
      </c>
      <c r="F34" t="s">
        <v>109</v>
      </c>
      <c r="G34" s="76">
        <v>-1.73</v>
      </c>
      <c r="H34" s="76">
        <v>250</v>
      </c>
      <c r="I34" s="76">
        <v>-1.5262925E-2</v>
      </c>
      <c r="J34" s="76">
        <v>0</v>
      </c>
      <c r="K34" s="76">
        <v>0</v>
      </c>
      <c r="L34" s="76">
        <v>0</v>
      </c>
    </row>
    <row r="35" spans="2:12">
      <c r="B35" t="s">
        <v>2578</v>
      </c>
      <c r="C35" t="s">
        <v>2579</v>
      </c>
      <c r="D35" t="s">
        <v>107</v>
      </c>
      <c r="E35" t="s">
        <v>2575</v>
      </c>
      <c r="F35" t="s">
        <v>109</v>
      </c>
      <c r="G35" s="76">
        <v>-2.06</v>
      </c>
      <c r="H35" s="76">
        <v>107000</v>
      </c>
      <c r="I35" s="76">
        <v>-7.7786217999999998</v>
      </c>
      <c r="J35" s="76">
        <v>0</v>
      </c>
      <c r="K35" s="76">
        <v>-0.79</v>
      </c>
      <c r="L35" s="76">
        <v>0</v>
      </c>
    </row>
    <row r="36" spans="2:12">
      <c r="B36" t="s">
        <v>2580</v>
      </c>
      <c r="C36" t="s">
        <v>2581</v>
      </c>
      <c r="D36" t="s">
        <v>126</v>
      </c>
      <c r="E36" t="s">
        <v>2014</v>
      </c>
      <c r="F36" t="s">
        <v>109</v>
      </c>
      <c r="G36" s="76">
        <v>-1.27</v>
      </c>
      <c r="H36" s="76">
        <v>10250</v>
      </c>
      <c r="I36" s="76">
        <v>-0.45938757499999999</v>
      </c>
      <c r="J36" s="76">
        <v>0</v>
      </c>
      <c r="K36" s="76">
        <v>-0.05</v>
      </c>
      <c r="L36" s="76">
        <v>0</v>
      </c>
    </row>
    <row r="37" spans="2:12">
      <c r="B37" t="s">
        <v>2582</v>
      </c>
      <c r="C37" t="s">
        <v>2583</v>
      </c>
      <c r="D37" t="s">
        <v>126</v>
      </c>
      <c r="E37" t="s">
        <v>2014</v>
      </c>
      <c r="F37" t="s">
        <v>109</v>
      </c>
      <c r="G37" s="76">
        <v>1.27</v>
      </c>
      <c r="H37" s="76">
        <v>42000</v>
      </c>
      <c r="I37" s="76">
        <v>1.8823685999999999</v>
      </c>
      <c r="J37" s="76">
        <v>0</v>
      </c>
      <c r="K37" s="76">
        <v>0.19</v>
      </c>
      <c r="L37" s="76">
        <v>0</v>
      </c>
    </row>
    <row r="38" spans="2:12">
      <c r="B38" t="s">
        <v>2584</v>
      </c>
      <c r="C38" t="s">
        <v>2585</v>
      </c>
      <c r="D38" t="s">
        <v>126</v>
      </c>
      <c r="E38" t="s">
        <v>2014</v>
      </c>
      <c r="F38" t="s">
        <v>208</v>
      </c>
      <c r="G38" s="76">
        <v>118575.03999999999</v>
      </c>
      <c r="H38" s="76">
        <v>107.09</v>
      </c>
      <c r="I38" s="76">
        <v>55.072097882723199</v>
      </c>
      <c r="J38" s="76">
        <v>0</v>
      </c>
      <c r="K38" s="76">
        <v>5.61</v>
      </c>
      <c r="L38" s="76">
        <v>0.02</v>
      </c>
    </row>
    <row r="39" spans="2:12">
      <c r="B39" t="s">
        <v>2586</v>
      </c>
      <c r="C39" t="s">
        <v>2587</v>
      </c>
      <c r="D39" t="s">
        <v>126</v>
      </c>
      <c r="E39" t="s">
        <v>1336</v>
      </c>
      <c r="F39" t="s">
        <v>109</v>
      </c>
      <c r="G39" s="76">
        <v>-2.81</v>
      </c>
      <c r="H39" s="76">
        <v>34000</v>
      </c>
      <c r="I39" s="76">
        <v>-3.3716065999999998</v>
      </c>
      <c r="J39" s="76">
        <v>0</v>
      </c>
      <c r="K39" s="76">
        <v>-0.34</v>
      </c>
      <c r="L39" s="76">
        <v>0</v>
      </c>
    </row>
    <row r="40" spans="2:12">
      <c r="B40" t="s">
        <v>2588</v>
      </c>
      <c r="C40" t="s">
        <v>2589</v>
      </c>
      <c r="D40" t="s">
        <v>126</v>
      </c>
      <c r="E40" t="s">
        <v>1336</v>
      </c>
      <c r="F40" t="s">
        <v>109</v>
      </c>
      <c r="G40" s="76">
        <v>-2.81</v>
      </c>
      <c r="H40" s="76">
        <v>26300</v>
      </c>
      <c r="I40" s="76">
        <v>-2.6080368699999998</v>
      </c>
      <c r="J40" s="76">
        <v>0</v>
      </c>
      <c r="K40" s="76">
        <v>-0.27</v>
      </c>
      <c r="L40" s="76">
        <v>0</v>
      </c>
    </row>
    <row r="41" spans="2:12">
      <c r="B41" t="s">
        <v>2590</v>
      </c>
      <c r="C41" t="s">
        <v>2591</v>
      </c>
      <c r="D41" t="s">
        <v>126</v>
      </c>
      <c r="E41" t="s">
        <v>1336</v>
      </c>
      <c r="F41" t="s">
        <v>109</v>
      </c>
      <c r="G41" s="76">
        <v>-2.81</v>
      </c>
      <c r="H41" s="76">
        <v>19500</v>
      </c>
      <c r="I41" s="76">
        <v>-1.9337155500000001</v>
      </c>
      <c r="J41" s="76">
        <v>0</v>
      </c>
      <c r="K41" s="76">
        <v>-0.2</v>
      </c>
      <c r="L41" s="76">
        <v>0</v>
      </c>
    </row>
    <row r="42" spans="2:12">
      <c r="B42" t="s">
        <v>2592</v>
      </c>
      <c r="C42" t="s">
        <v>2593</v>
      </c>
      <c r="D42" t="s">
        <v>126</v>
      </c>
      <c r="E42" t="s">
        <v>1336</v>
      </c>
      <c r="F42" t="s">
        <v>109</v>
      </c>
      <c r="G42" s="76">
        <v>0.19</v>
      </c>
      <c r="H42" s="76">
        <v>137500</v>
      </c>
      <c r="I42" s="76">
        <v>0.92195125</v>
      </c>
      <c r="J42" s="76">
        <v>0</v>
      </c>
      <c r="K42" s="76">
        <v>0.09</v>
      </c>
      <c r="L42" s="76">
        <v>0</v>
      </c>
    </row>
    <row r="43" spans="2:12">
      <c r="B43" t="s">
        <v>2594</v>
      </c>
      <c r="C43" t="s">
        <v>2595</v>
      </c>
      <c r="D43" t="s">
        <v>126</v>
      </c>
      <c r="E43" t="s">
        <v>1336</v>
      </c>
      <c r="F43" t="s">
        <v>109</v>
      </c>
      <c r="G43" s="76">
        <v>0.42</v>
      </c>
      <c r="H43" s="76">
        <v>158500</v>
      </c>
      <c r="I43" s="76">
        <v>2.3492552999999998</v>
      </c>
      <c r="J43" s="76">
        <v>0</v>
      </c>
      <c r="K43" s="76">
        <v>0.24</v>
      </c>
      <c r="L43" s="76">
        <v>0</v>
      </c>
    </row>
    <row r="44" spans="2:12">
      <c r="B44" t="s">
        <v>2596</v>
      </c>
      <c r="C44" t="s">
        <v>2597</v>
      </c>
      <c r="D44" t="s">
        <v>126</v>
      </c>
      <c r="E44" t="s">
        <v>1336</v>
      </c>
      <c r="F44" t="s">
        <v>109</v>
      </c>
      <c r="G44" s="76">
        <v>0.24</v>
      </c>
      <c r="H44" s="76">
        <v>104000</v>
      </c>
      <c r="I44" s="76">
        <v>0.88083840000000002</v>
      </c>
      <c r="J44" s="76">
        <v>0</v>
      </c>
      <c r="K44" s="76">
        <v>0.09</v>
      </c>
      <c r="L44" s="76">
        <v>0</v>
      </c>
    </row>
    <row r="45" spans="2:12">
      <c r="B45" t="s">
        <v>2598</v>
      </c>
      <c r="C45" t="s">
        <v>2599</v>
      </c>
      <c r="D45" t="s">
        <v>126</v>
      </c>
      <c r="E45" t="s">
        <v>1336</v>
      </c>
      <c r="F45" t="s">
        <v>109</v>
      </c>
      <c r="G45" s="76">
        <v>0.98</v>
      </c>
      <c r="H45" s="76">
        <v>129000</v>
      </c>
      <c r="I45" s="76">
        <v>4.4613617999999997</v>
      </c>
      <c r="J45" s="76">
        <v>0</v>
      </c>
      <c r="K45" s="76">
        <v>0.45</v>
      </c>
      <c r="L45" s="76">
        <v>0</v>
      </c>
    </row>
    <row r="46" spans="2:12">
      <c r="B46" t="s">
        <v>2600</v>
      </c>
      <c r="C46" t="s">
        <v>2601</v>
      </c>
      <c r="D46" t="s">
        <v>126</v>
      </c>
      <c r="E46" t="s">
        <v>1336</v>
      </c>
      <c r="F46" t="s">
        <v>109</v>
      </c>
      <c r="G46" s="76">
        <v>0.27</v>
      </c>
      <c r="H46" s="76">
        <v>54500</v>
      </c>
      <c r="I46" s="76">
        <v>0.51929234999999996</v>
      </c>
      <c r="J46" s="76">
        <v>0</v>
      </c>
      <c r="K46" s="76">
        <v>0.05</v>
      </c>
      <c r="L46" s="76">
        <v>0</v>
      </c>
    </row>
    <row r="47" spans="2:12">
      <c r="B47" t="s">
        <v>2602</v>
      </c>
      <c r="C47" t="s">
        <v>2603</v>
      </c>
      <c r="D47" t="s">
        <v>126</v>
      </c>
      <c r="E47" t="s">
        <v>1336</v>
      </c>
      <c r="F47" t="s">
        <v>109</v>
      </c>
      <c r="G47" s="76">
        <v>-0.24</v>
      </c>
      <c r="H47" s="76">
        <v>38500</v>
      </c>
      <c r="I47" s="76">
        <v>-0.32607960000000002</v>
      </c>
      <c r="J47" s="76">
        <v>0</v>
      </c>
      <c r="K47" s="76">
        <v>-0.03</v>
      </c>
      <c r="L47" s="76">
        <v>0</v>
      </c>
    </row>
    <row r="48" spans="2:12">
      <c r="B48" t="s">
        <v>2604</v>
      </c>
      <c r="C48" t="s">
        <v>2605</v>
      </c>
      <c r="D48" t="s">
        <v>126</v>
      </c>
      <c r="E48" t="s">
        <v>1336</v>
      </c>
      <c r="F48" t="s">
        <v>109</v>
      </c>
      <c r="G48" s="76">
        <v>-1.4</v>
      </c>
      <c r="H48" s="76">
        <v>61500</v>
      </c>
      <c r="I48" s="76">
        <v>-3.0384690000000001</v>
      </c>
      <c r="J48" s="76">
        <v>0</v>
      </c>
      <c r="K48" s="76">
        <v>-0.31</v>
      </c>
      <c r="L48" s="76">
        <v>0</v>
      </c>
    </row>
    <row r="49" spans="2:12">
      <c r="B49" t="s">
        <v>2606</v>
      </c>
      <c r="C49" t="s">
        <v>2607</v>
      </c>
      <c r="D49" t="s">
        <v>126</v>
      </c>
      <c r="E49" t="s">
        <v>1336</v>
      </c>
      <c r="F49" t="s">
        <v>109</v>
      </c>
      <c r="G49" s="76">
        <v>-0.46</v>
      </c>
      <c r="H49" s="76">
        <v>12250</v>
      </c>
      <c r="I49" s="76">
        <v>-0.19885915000000001</v>
      </c>
      <c r="J49" s="76">
        <v>0</v>
      </c>
      <c r="K49" s="76">
        <v>-0.02</v>
      </c>
      <c r="L49" s="76">
        <v>0</v>
      </c>
    </row>
    <row r="50" spans="2:12">
      <c r="B50" t="s">
        <v>2608</v>
      </c>
      <c r="C50" t="s">
        <v>2609</v>
      </c>
      <c r="D50" t="s">
        <v>126</v>
      </c>
      <c r="E50" t="s">
        <v>1336</v>
      </c>
      <c r="F50" t="s">
        <v>109</v>
      </c>
      <c r="G50" s="76">
        <v>-0.43</v>
      </c>
      <c r="H50" s="76">
        <v>10000</v>
      </c>
      <c r="I50" s="76">
        <v>-0.15174699999999999</v>
      </c>
      <c r="J50" s="76">
        <v>0</v>
      </c>
      <c r="K50" s="76">
        <v>-0.02</v>
      </c>
      <c r="L50" s="76">
        <v>0</v>
      </c>
    </row>
    <row r="51" spans="2:12">
      <c r="B51" t="s">
        <v>2610</v>
      </c>
      <c r="C51" t="s">
        <v>2611</v>
      </c>
      <c r="D51" t="s">
        <v>126</v>
      </c>
      <c r="E51" t="s">
        <v>1336</v>
      </c>
      <c r="F51" t="s">
        <v>109</v>
      </c>
      <c r="G51" s="76">
        <v>-1.4</v>
      </c>
      <c r="H51" s="76">
        <v>22000</v>
      </c>
      <c r="I51" s="76">
        <v>-1.086932</v>
      </c>
      <c r="J51" s="76">
        <v>0</v>
      </c>
      <c r="K51" s="76">
        <v>-0.11</v>
      </c>
      <c r="L51" s="76">
        <v>0</v>
      </c>
    </row>
    <row r="52" spans="2:12">
      <c r="B52" t="s">
        <v>2612</v>
      </c>
      <c r="C52" t="s">
        <v>2613</v>
      </c>
      <c r="D52" t="s">
        <v>126</v>
      </c>
      <c r="E52" t="s">
        <v>1336</v>
      </c>
      <c r="F52" t="s">
        <v>109</v>
      </c>
      <c r="G52" s="76">
        <v>-0.46</v>
      </c>
      <c r="H52" s="76">
        <v>29000</v>
      </c>
      <c r="I52" s="76">
        <v>-0.47076859999999998</v>
      </c>
      <c r="J52" s="76">
        <v>0</v>
      </c>
      <c r="K52" s="76">
        <v>-0.05</v>
      </c>
      <c r="L52" s="76">
        <v>0</v>
      </c>
    </row>
    <row r="53" spans="2:12">
      <c r="B53" t="s">
        <v>2614</v>
      </c>
      <c r="C53" t="s">
        <v>2615</v>
      </c>
      <c r="D53" t="s">
        <v>2025</v>
      </c>
      <c r="E53" t="s">
        <v>1336</v>
      </c>
      <c r="F53" t="s">
        <v>109</v>
      </c>
      <c r="G53" s="76">
        <v>0.14000000000000001</v>
      </c>
      <c r="H53" s="76">
        <v>47500</v>
      </c>
      <c r="I53" s="76">
        <v>0.23467850000000001</v>
      </c>
      <c r="J53" s="76">
        <v>0</v>
      </c>
      <c r="K53" s="76">
        <v>0.02</v>
      </c>
      <c r="L53" s="76">
        <v>0</v>
      </c>
    </row>
    <row r="54" spans="2:12">
      <c r="B54" t="s">
        <v>2616</v>
      </c>
      <c r="C54" t="s">
        <v>2617</v>
      </c>
      <c r="D54" t="s">
        <v>2025</v>
      </c>
      <c r="E54" t="s">
        <v>1336</v>
      </c>
      <c r="F54" t="s">
        <v>109</v>
      </c>
      <c r="G54" s="76">
        <v>1.26</v>
      </c>
      <c r="H54" s="76">
        <v>13250</v>
      </c>
      <c r="I54" s="76">
        <v>0.58916654999999996</v>
      </c>
      <c r="J54" s="76">
        <v>0</v>
      </c>
      <c r="K54" s="76">
        <v>0.06</v>
      </c>
      <c r="L54" s="76">
        <v>0</v>
      </c>
    </row>
    <row r="55" spans="2:12">
      <c r="B55" t="s">
        <v>2618</v>
      </c>
      <c r="C55" t="s">
        <v>2619</v>
      </c>
      <c r="D55" t="s">
        <v>2025</v>
      </c>
      <c r="E55" t="s">
        <v>1336</v>
      </c>
      <c r="F55" t="s">
        <v>109</v>
      </c>
      <c r="G55" s="76">
        <v>0.28000000000000003</v>
      </c>
      <c r="H55" s="76">
        <v>8000</v>
      </c>
      <c r="I55" s="76">
        <v>7.9049599999999998E-2</v>
      </c>
      <c r="J55" s="76">
        <v>0</v>
      </c>
      <c r="K55" s="76">
        <v>0.01</v>
      </c>
      <c r="L55" s="76">
        <v>0</v>
      </c>
    </row>
    <row r="56" spans="2:12">
      <c r="B56" t="s">
        <v>2620</v>
      </c>
      <c r="C56" t="s">
        <v>2621</v>
      </c>
      <c r="D56" t="s">
        <v>2025</v>
      </c>
      <c r="E56" t="s">
        <v>1336</v>
      </c>
      <c r="F56" t="s">
        <v>109</v>
      </c>
      <c r="G56" s="76">
        <v>-1.1399999999999999</v>
      </c>
      <c r="H56" s="76">
        <v>2250</v>
      </c>
      <c r="I56" s="76">
        <v>-9.0518849999999998E-2</v>
      </c>
      <c r="J56" s="76">
        <v>0</v>
      </c>
      <c r="K56" s="76">
        <v>-0.01</v>
      </c>
      <c r="L56" s="76">
        <v>0</v>
      </c>
    </row>
    <row r="57" spans="2:12">
      <c r="B57" t="s">
        <v>2622</v>
      </c>
      <c r="C57" t="s">
        <v>2623</v>
      </c>
      <c r="D57" t="s">
        <v>2025</v>
      </c>
      <c r="E57" t="s">
        <v>1336</v>
      </c>
      <c r="F57" t="s">
        <v>109</v>
      </c>
      <c r="G57" s="76">
        <v>-0.42</v>
      </c>
      <c r="H57" s="76">
        <v>1500</v>
      </c>
      <c r="I57" s="76">
        <v>-2.2232700000000001E-2</v>
      </c>
      <c r="J57" s="76">
        <v>0</v>
      </c>
      <c r="K57" s="76">
        <v>0</v>
      </c>
      <c r="L57" s="76">
        <v>0</v>
      </c>
    </row>
    <row r="58" spans="2:12">
      <c r="B58" t="s">
        <v>2624</v>
      </c>
      <c r="C58" t="s">
        <v>2625</v>
      </c>
      <c r="D58" t="s">
        <v>2025</v>
      </c>
      <c r="E58" t="s">
        <v>1336</v>
      </c>
      <c r="F58" t="s">
        <v>109</v>
      </c>
      <c r="G58" s="76">
        <v>-0.14000000000000001</v>
      </c>
      <c r="H58" s="76">
        <v>8000</v>
      </c>
      <c r="I58" s="76">
        <v>-3.9524799999999999E-2</v>
      </c>
      <c r="J58" s="76">
        <v>0</v>
      </c>
      <c r="K58" s="76">
        <v>0</v>
      </c>
      <c r="L58" s="76">
        <v>0</v>
      </c>
    </row>
    <row r="59" spans="2:12">
      <c r="B59" t="s">
        <v>2626</v>
      </c>
      <c r="C59" t="s">
        <v>2627</v>
      </c>
      <c r="D59" t="s">
        <v>2025</v>
      </c>
      <c r="E59" t="s">
        <v>1336</v>
      </c>
      <c r="F59" t="s">
        <v>109</v>
      </c>
      <c r="G59" s="76">
        <v>-1.92</v>
      </c>
      <c r="H59" s="76">
        <v>18000</v>
      </c>
      <c r="I59" s="76">
        <v>-1.2196224</v>
      </c>
      <c r="J59" s="76">
        <v>0</v>
      </c>
      <c r="K59" s="76">
        <v>-0.12</v>
      </c>
      <c r="L59" s="76">
        <v>0</v>
      </c>
    </row>
    <row r="60" spans="2:12">
      <c r="B60" t="s">
        <v>2628</v>
      </c>
      <c r="C60" t="s">
        <v>2629</v>
      </c>
      <c r="D60" t="s">
        <v>2025</v>
      </c>
      <c r="E60" t="s">
        <v>1336</v>
      </c>
      <c r="F60" t="s">
        <v>109</v>
      </c>
      <c r="G60" s="76">
        <v>-1.68</v>
      </c>
      <c r="H60" s="76">
        <v>26000</v>
      </c>
      <c r="I60" s="76">
        <v>-1.5414672</v>
      </c>
      <c r="J60" s="76">
        <v>0</v>
      </c>
      <c r="K60" s="76">
        <v>-0.16</v>
      </c>
      <c r="L60" s="76">
        <v>0</v>
      </c>
    </row>
    <row r="61" spans="2:12">
      <c r="B61" t="s">
        <v>2630</v>
      </c>
      <c r="C61" t="s">
        <v>2631</v>
      </c>
      <c r="D61" t="s">
        <v>2025</v>
      </c>
      <c r="E61" t="s">
        <v>1336</v>
      </c>
      <c r="F61" t="s">
        <v>109</v>
      </c>
      <c r="G61" s="76">
        <v>-0.42</v>
      </c>
      <c r="H61" s="76">
        <v>5750</v>
      </c>
      <c r="I61" s="76">
        <v>-8.5225350000000005E-2</v>
      </c>
      <c r="J61" s="76">
        <v>0</v>
      </c>
      <c r="K61" s="76">
        <v>-0.01</v>
      </c>
      <c r="L61" s="76">
        <v>0</v>
      </c>
    </row>
    <row r="62" spans="2:12">
      <c r="B62" t="s">
        <v>2632</v>
      </c>
      <c r="C62" t="s">
        <v>2633</v>
      </c>
      <c r="D62" t="s">
        <v>2025</v>
      </c>
      <c r="E62" t="s">
        <v>1336</v>
      </c>
      <c r="F62" t="s">
        <v>109</v>
      </c>
      <c r="G62" s="76">
        <v>-3.59</v>
      </c>
      <c r="H62" s="76">
        <v>7250</v>
      </c>
      <c r="I62" s="76">
        <v>-0.91851047500000005</v>
      </c>
      <c r="J62" s="76">
        <v>0</v>
      </c>
      <c r="K62" s="76">
        <v>-0.09</v>
      </c>
      <c r="L62" s="76">
        <v>0</v>
      </c>
    </row>
    <row r="63" spans="2:12">
      <c r="B63" t="s">
        <v>2634</v>
      </c>
      <c r="C63" t="s">
        <v>2635</v>
      </c>
      <c r="D63" t="s">
        <v>126</v>
      </c>
      <c r="E63" t="s">
        <v>1319</v>
      </c>
      <c r="F63" t="s">
        <v>109</v>
      </c>
      <c r="G63" s="76">
        <v>-0.2</v>
      </c>
      <c r="H63" s="76">
        <v>35000</v>
      </c>
      <c r="I63" s="76">
        <v>-0.24703</v>
      </c>
      <c r="J63" s="76">
        <v>0</v>
      </c>
      <c r="K63" s="76">
        <v>-0.03</v>
      </c>
      <c r="L63" s="76">
        <v>0</v>
      </c>
    </row>
    <row r="64" spans="2:12">
      <c r="B64" t="s">
        <v>2636</v>
      </c>
      <c r="C64" t="s">
        <v>2637</v>
      </c>
      <c r="D64" t="s">
        <v>126</v>
      </c>
      <c r="E64" t="s">
        <v>1319</v>
      </c>
      <c r="F64" t="s">
        <v>109</v>
      </c>
      <c r="G64" s="76">
        <v>0.2</v>
      </c>
      <c r="H64" s="76">
        <v>5000</v>
      </c>
      <c r="I64" s="76">
        <v>3.5290000000000002E-2</v>
      </c>
      <c r="J64" s="76">
        <v>0</v>
      </c>
      <c r="K64" s="76">
        <v>0</v>
      </c>
      <c r="L64" s="76">
        <v>0</v>
      </c>
    </row>
    <row r="65" spans="2:12">
      <c r="B65" t="s">
        <v>2638</v>
      </c>
      <c r="C65" t="s">
        <v>2639</v>
      </c>
      <c r="D65" t="s">
        <v>2025</v>
      </c>
      <c r="E65" t="s">
        <v>1319</v>
      </c>
      <c r="F65" t="s">
        <v>109</v>
      </c>
      <c r="G65" s="76">
        <v>3.32</v>
      </c>
      <c r="H65" s="76">
        <v>21000</v>
      </c>
      <c r="I65" s="76">
        <v>2.4604187999999998</v>
      </c>
      <c r="J65" s="76">
        <v>0</v>
      </c>
      <c r="K65" s="76">
        <v>0.25</v>
      </c>
      <c r="L65" s="76">
        <v>0</v>
      </c>
    </row>
    <row r="66" spans="2:12">
      <c r="B66" t="s">
        <v>2640</v>
      </c>
      <c r="C66" t="s">
        <v>2641</v>
      </c>
      <c r="D66" t="s">
        <v>2025</v>
      </c>
      <c r="E66" t="s">
        <v>1319</v>
      </c>
      <c r="F66" t="s">
        <v>109</v>
      </c>
      <c r="G66" s="76">
        <v>-3.32</v>
      </c>
      <c r="H66" s="76">
        <v>6500</v>
      </c>
      <c r="I66" s="76">
        <v>-0.76155819999999996</v>
      </c>
      <c r="J66" s="76">
        <v>0</v>
      </c>
      <c r="K66" s="76">
        <v>-0.08</v>
      </c>
      <c r="L66" s="76">
        <v>0</v>
      </c>
    </row>
    <row r="67" spans="2:12">
      <c r="B67" t="s">
        <v>2642</v>
      </c>
      <c r="C67" t="s">
        <v>2643</v>
      </c>
      <c r="D67" t="s">
        <v>2025</v>
      </c>
      <c r="E67" t="s">
        <v>1319</v>
      </c>
      <c r="F67" t="s">
        <v>109</v>
      </c>
      <c r="G67" s="76">
        <v>-0.7</v>
      </c>
      <c r="H67" s="76">
        <v>10250</v>
      </c>
      <c r="I67" s="76">
        <v>-0.25320575000000001</v>
      </c>
      <c r="J67" s="76">
        <v>0</v>
      </c>
      <c r="K67" s="76">
        <v>-0.03</v>
      </c>
      <c r="L67" s="76">
        <v>0</v>
      </c>
    </row>
    <row r="68" spans="2:12">
      <c r="B68" t="s">
        <v>2644</v>
      </c>
      <c r="C68" t="s">
        <v>2645</v>
      </c>
      <c r="D68" t="s">
        <v>2025</v>
      </c>
      <c r="E68" t="s">
        <v>1319</v>
      </c>
      <c r="F68" t="s">
        <v>109</v>
      </c>
      <c r="G68" s="76">
        <v>-2.62</v>
      </c>
      <c r="H68" s="76">
        <v>20750</v>
      </c>
      <c r="I68" s="76">
        <v>-1.9185408500000001</v>
      </c>
      <c r="J68" s="76">
        <v>0</v>
      </c>
      <c r="K68" s="76">
        <v>-0.2</v>
      </c>
      <c r="L68" s="76">
        <v>0</v>
      </c>
    </row>
    <row r="69" spans="2:12">
      <c r="B69" t="s">
        <v>2646</v>
      </c>
      <c r="C69" t="s">
        <v>2647</v>
      </c>
      <c r="D69" t="s">
        <v>126</v>
      </c>
      <c r="E69" t="s">
        <v>1333</v>
      </c>
      <c r="F69" t="s">
        <v>109</v>
      </c>
      <c r="G69" s="76">
        <v>-1.1299999999999999</v>
      </c>
      <c r="H69" s="76">
        <v>28500</v>
      </c>
      <c r="I69" s="76">
        <v>-1.13651445</v>
      </c>
      <c r="J69" s="76">
        <v>0</v>
      </c>
      <c r="K69" s="76">
        <v>-0.12</v>
      </c>
      <c r="L69" s="76">
        <v>0</v>
      </c>
    </row>
    <row r="70" spans="2:12">
      <c r="B70" t="s">
        <v>2648</v>
      </c>
      <c r="C70" t="s">
        <v>2649</v>
      </c>
      <c r="D70" t="s">
        <v>126</v>
      </c>
      <c r="E70" t="s">
        <v>1333</v>
      </c>
      <c r="F70" t="s">
        <v>109</v>
      </c>
      <c r="G70" s="76">
        <v>-1.41</v>
      </c>
      <c r="H70" s="76">
        <v>2500</v>
      </c>
      <c r="I70" s="76">
        <v>-0.12439725</v>
      </c>
      <c r="J70" s="76">
        <v>0</v>
      </c>
      <c r="K70" s="76">
        <v>-0.01</v>
      </c>
      <c r="L70" s="76">
        <v>0</v>
      </c>
    </row>
    <row r="71" spans="2:12">
      <c r="B71" t="s">
        <v>2650</v>
      </c>
      <c r="C71" t="s">
        <v>2651</v>
      </c>
      <c r="D71" t="s">
        <v>126</v>
      </c>
      <c r="E71" t="s">
        <v>1333</v>
      </c>
      <c r="F71" t="s">
        <v>109</v>
      </c>
      <c r="G71" s="76">
        <v>-1.41</v>
      </c>
      <c r="H71" s="76">
        <v>5000</v>
      </c>
      <c r="I71" s="76">
        <v>-0.2487945</v>
      </c>
      <c r="J71" s="76">
        <v>0</v>
      </c>
      <c r="K71" s="76">
        <v>-0.03</v>
      </c>
      <c r="L71" s="76">
        <v>0</v>
      </c>
    </row>
    <row r="72" spans="2:12">
      <c r="B72" t="s">
        <v>2652</v>
      </c>
      <c r="C72" t="s">
        <v>2653</v>
      </c>
      <c r="D72" t="s">
        <v>2025</v>
      </c>
      <c r="E72" t="s">
        <v>126</v>
      </c>
      <c r="F72" t="s">
        <v>109</v>
      </c>
      <c r="G72" s="76">
        <v>-0.42</v>
      </c>
      <c r="H72" s="76">
        <v>500</v>
      </c>
      <c r="I72" s="76">
        <v>-7.4108999999999998E-3</v>
      </c>
      <c r="J72" s="76">
        <v>0</v>
      </c>
      <c r="K72" s="76">
        <v>0</v>
      </c>
      <c r="L72" s="76">
        <v>0</v>
      </c>
    </row>
    <row r="73" spans="2:12">
      <c r="B73" t="s">
        <v>2654</v>
      </c>
      <c r="C73" t="s">
        <v>2655</v>
      </c>
      <c r="D73" t="s">
        <v>2025</v>
      </c>
      <c r="E73" t="s">
        <v>126</v>
      </c>
      <c r="F73" t="s">
        <v>109</v>
      </c>
      <c r="G73" s="76">
        <v>-1.82</v>
      </c>
      <c r="H73" s="76">
        <v>500</v>
      </c>
      <c r="I73" s="76">
        <v>-3.2113900000000001E-2</v>
      </c>
      <c r="J73" s="76">
        <v>0</v>
      </c>
      <c r="K73" s="76">
        <v>0</v>
      </c>
      <c r="L73" s="76">
        <v>0</v>
      </c>
    </row>
    <row r="74" spans="2:12">
      <c r="B74" t="s">
        <v>2656</v>
      </c>
      <c r="C74" t="s">
        <v>2657</v>
      </c>
      <c r="D74" t="s">
        <v>2025</v>
      </c>
      <c r="E74" t="s">
        <v>126</v>
      </c>
      <c r="F74" t="s">
        <v>109</v>
      </c>
      <c r="G74" s="76">
        <v>-0.42</v>
      </c>
      <c r="H74" s="76">
        <v>38000</v>
      </c>
      <c r="I74" s="76">
        <v>-0.56322839999999996</v>
      </c>
      <c r="J74" s="76">
        <v>0</v>
      </c>
      <c r="K74" s="76">
        <v>-0.06</v>
      </c>
      <c r="L74" s="76">
        <v>0</v>
      </c>
    </row>
    <row r="75" spans="2:12">
      <c r="B75" t="s">
        <v>2658</v>
      </c>
      <c r="C75" t="s">
        <v>2659</v>
      </c>
      <c r="D75" t="s">
        <v>126</v>
      </c>
      <c r="E75" t="s">
        <v>126</v>
      </c>
      <c r="F75" t="s">
        <v>109</v>
      </c>
      <c r="G75" s="76">
        <v>0.7</v>
      </c>
      <c r="H75" s="76">
        <v>1100</v>
      </c>
      <c r="I75" s="76">
        <v>2.7173300000000001E-2</v>
      </c>
      <c r="J75" s="76">
        <v>0</v>
      </c>
      <c r="K75" s="76">
        <v>0</v>
      </c>
      <c r="L75" s="76">
        <v>0</v>
      </c>
    </row>
    <row r="76" spans="2:12">
      <c r="B76" t="s">
        <v>2660</v>
      </c>
      <c r="C76" t="s">
        <v>2661</v>
      </c>
      <c r="D76" t="s">
        <v>126</v>
      </c>
      <c r="E76" t="s">
        <v>126</v>
      </c>
      <c r="F76" t="s">
        <v>109</v>
      </c>
      <c r="G76" s="76">
        <v>-0.7</v>
      </c>
      <c r="H76" s="76">
        <v>133000</v>
      </c>
      <c r="I76" s="76">
        <v>-3.2854990000000002</v>
      </c>
      <c r="J76" s="76">
        <v>0</v>
      </c>
      <c r="K76" s="76">
        <v>-0.33</v>
      </c>
      <c r="L76" s="76">
        <v>0</v>
      </c>
    </row>
    <row r="77" spans="2:12">
      <c r="B77" t="s">
        <v>2662</v>
      </c>
      <c r="C77" t="s">
        <v>2663</v>
      </c>
      <c r="D77" t="s">
        <v>107</v>
      </c>
      <c r="E77" t="s">
        <v>126</v>
      </c>
      <c r="F77" t="s">
        <v>109</v>
      </c>
      <c r="G77" s="76">
        <v>5.23</v>
      </c>
      <c r="H77" s="76">
        <v>1150</v>
      </c>
      <c r="I77" s="76">
        <v>0.21225170500000001</v>
      </c>
      <c r="J77" s="76">
        <v>0</v>
      </c>
      <c r="K77" s="76">
        <v>0.02</v>
      </c>
      <c r="L77" s="76">
        <v>0</v>
      </c>
    </row>
    <row r="78" spans="2:12">
      <c r="B78" t="s">
        <v>2664</v>
      </c>
      <c r="C78" t="s">
        <v>2665</v>
      </c>
      <c r="D78" t="s">
        <v>107</v>
      </c>
      <c r="E78" t="s">
        <v>126</v>
      </c>
      <c r="F78" t="s">
        <v>109</v>
      </c>
      <c r="G78" s="76">
        <v>5.69</v>
      </c>
      <c r="H78" s="76">
        <v>50</v>
      </c>
      <c r="I78" s="76">
        <v>1.0040004999999999E-2</v>
      </c>
      <c r="J78" s="76">
        <v>0</v>
      </c>
      <c r="K78" s="76">
        <v>0</v>
      </c>
      <c r="L78" s="76">
        <v>0</v>
      </c>
    </row>
    <row r="79" spans="2:12">
      <c r="B79" t="s">
        <v>2666</v>
      </c>
      <c r="C79" t="s">
        <v>2667</v>
      </c>
      <c r="D79" t="s">
        <v>107</v>
      </c>
      <c r="E79" t="s">
        <v>126</v>
      </c>
      <c r="F79" t="s">
        <v>109</v>
      </c>
      <c r="G79" s="76">
        <v>-5.23</v>
      </c>
      <c r="H79" s="76">
        <v>400</v>
      </c>
      <c r="I79" s="76">
        <v>-7.3826680000000006E-2</v>
      </c>
      <c r="J79" s="76">
        <v>0</v>
      </c>
      <c r="K79" s="76">
        <v>-0.01</v>
      </c>
      <c r="L79" s="76">
        <v>0</v>
      </c>
    </row>
    <row r="80" spans="2:12">
      <c r="B80" t="s">
        <v>2668</v>
      </c>
      <c r="C80" t="s">
        <v>2669</v>
      </c>
      <c r="D80" t="s">
        <v>107</v>
      </c>
      <c r="E80" t="s">
        <v>126</v>
      </c>
      <c r="F80" t="s">
        <v>109</v>
      </c>
      <c r="G80" s="76">
        <v>-5.69</v>
      </c>
      <c r="H80" s="76">
        <v>250</v>
      </c>
      <c r="I80" s="76">
        <v>-5.0200025000000002E-2</v>
      </c>
      <c r="J80" s="76">
        <v>0</v>
      </c>
      <c r="K80" s="76">
        <v>-0.01</v>
      </c>
      <c r="L80" s="76">
        <v>0</v>
      </c>
    </row>
    <row r="81" spans="2:12">
      <c r="B81" t="s">
        <v>2670</v>
      </c>
      <c r="C81" t="s">
        <v>2671</v>
      </c>
      <c r="D81" t="s">
        <v>107</v>
      </c>
      <c r="E81" t="s">
        <v>126</v>
      </c>
      <c r="F81" t="s">
        <v>109</v>
      </c>
      <c r="G81" s="76">
        <v>-2.46</v>
      </c>
      <c r="H81" s="76">
        <v>69000</v>
      </c>
      <c r="I81" s="76">
        <v>-5.9901245999999997</v>
      </c>
      <c r="J81" s="76">
        <v>0</v>
      </c>
      <c r="K81" s="76">
        <v>-0.61</v>
      </c>
      <c r="L81" s="76">
        <v>0</v>
      </c>
    </row>
    <row r="82" spans="2:12">
      <c r="B82" t="s">
        <v>2672</v>
      </c>
      <c r="C82" t="s">
        <v>2673</v>
      </c>
      <c r="D82" t="s">
        <v>107</v>
      </c>
      <c r="E82" t="s">
        <v>126</v>
      </c>
      <c r="F82" t="s">
        <v>109</v>
      </c>
      <c r="G82" s="76">
        <v>-9.09</v>
      </c>
      <c r="H82" s="76">
        <v>92500</v>
      </c>
      <c r="I82" s="76">
        <v>-29.672714249999999</v>
      </c>
      <c r="J82" s="76">
        <v>0</v>
      </c>
      <c r="K82" s="76">
        <v>-3.03</v>
      </c>
      <c r="L82" s="76">
        <v>-0.01</v>
      </c>
    </row>
    <row r="83" spans="2:12">
      <c r="B83" t="s">
        <v>2674</v>
      </c>
      <c r="C83" t="s">
        <v>2675</v>
      </c>
      <c r="D83" t="s">
        <v>107</v>
      </c>
      <c r="E83" t="s">
        <v>126</v>
      </c>
      <c r="F83" t="s">
        <v>109</v>
      </c>
      <c r="G83" s="76">
        <v>-1.9</v>
      </c>
      <c r="H83" s="76">
        <v>95750</v>
      </c>
      <c r="I83" s="76">
        <v>-6.4201332500000001</v>
      </c>
      <c r="J83" s="76">
        <v>0</v>
      </c>
      <c r="K83" s="76">
        <v>-0.65</v>
      </c>
      <c r="L83" s="76">
        <v>0</v>
      </c>
    </row>
    <row r="84" spans="2:12">
      <c r="B84" t="s">
        <v>2676</v>
      </c>
      <c r="C84" t="s">
        <v>2677</v>
      </c>
      <c r="D84" t="s">
        <v>107</v>
      </c>
      <c r="E84" t="s">
        <v>126</v>
      </c>
      <c r="F84" t="s">
        <v>109</v>
      </c>
      <c r="G84" s="76">
        <v>-0.38</v>
      </c>
      <c r="H84" s="76">
        <v>118750</v>
      </c>
      <c r="I84" s="76">
        <v>-1.5924612499999999</v>
      </c>
      <c r="J84" s="76">
        <v>0</v>
      </c>
      <c r="K84" s="76">
        <v>-0.16</v>
      </c>
      <c r="L84" s="76">
        <v>0</v>
      </c>
    </row>
    <row r="85" spans="2:12">
      <c r="B85" t="s">
        <v>2678</v>
      </c>
      <c r="C85" t="s">
        <v>2679</v>
      </c>
      <c r="D85" t="s">
        <v>107</v>
      </c>
      <c r="E85" t="s">
        <v>126</v>
      </c>
      <c r="F85" t="s">
        <v>109</v>
      </c>
      <c r="G85" s="76">
        <v>-0.56000000000000005</v>
      </c>
      <c r="H85" s="76">
        <v>73000</v>
      </c>
      <c r="I85" s="76">
        <v>-1.4426551999999999</v>
      </c>
      <c r="J85" s="76">
        <v>0</v>
      </c>
      <c r="K85" s="76">
        <v>-0.15</v>
      </c>
      <c r="L85" s="76">
        <v>0</v>
      </c>
    </row>
    <row r="86" spans="2:12">
      <c r="B86" t="s">
        <v>2680</v>
      </c>
      <c r="C86" t="s">
        <v>2681</v>
      </c>
      <c r="D86" t="s">
        <v>107</v>
      </c>
      <c r="E86" t="s">
        <v>126</v>
      </c>
      <c r="F86" t="s">
        <v>109</v>
      </c>
      <c r="G86" s="76">
        <v>-0.56000000000000005</v>
      </c>
      <c r="H86" s="76">
        <v>500</v>
      </c>
      <c r="I86" s="76">
        <v>-9.8811999999999997E-3</v>
      </c>
      <c r="J86" s="76">
        <v>0</v>
      </c>
      <c r="K86" s="76">
        <v>0</v>
      </c>
      <c r="L86" s="76">
        <v>0</v>
      </c>
    </row>
    <row r="87" spans="2:12">
      <c r="B87" t="s">
        <v>2682</v>
      </c>
      <c r="C87" t="s">
        <v>2683</v>
      </c>
      <c r="D87" t="s">
        <v>107</v>
      </c>
      <c r="E87" t="s">
        <v>126</v>
      </c>
      <c r="F87" t="s">
        <v>109</v>
      </c>
      <c r="G87" s="76">
        <v>-1.37</v>
      </c>
      <c r="H87" s="76">
        <v>79000</v>
      </c>
      <c r="I87" s="76">
        <v>-3.8194366999999998</v>
      </c>
      <c r="J87" s="76">
        <v>0</v>
      </c>
      <c r="K87" s="76">
        <v>-0.39</v>
      </c>
      <c r="L87" s="76">
        <v>0</v>
      </c>
    </row>
    <row r="88" spans="2:12">
      <c r="B88" t="s">
        <v>2684</v>
      </c>
      <c r="C88" t="s">
        <v>2685</v>
      </c>
      <c r="D88" t="s">
        <v>107</v>
      </c>
      <c r="E88" t="s">
        <v>126</v>
      </c>
      <c r="F88" t="s">
        <v>109</v>
      </c>
      <c r="G88" s="76">
        <v>-0.56000000000000005</v>
      </c>
      <c r="H88" s="76">
        <v>36000</v>
      </c>
      <c r="I88" s="76">
        <v>-0.71144640000000003</v>
      </c>
      <c r="J88" s="76">
        <v>0</v>
      </c>
      <c r="K88" s="76">
        <v>-7.0000000000000007E-2</v>
      </c>
      <c r="L88" s="76">
        <v>0</v>
      </c>
    </row>
    <row r="89" spans="2:12">
      <c r="B89" t="s">
        <v>2686</v>
      </c>
      <c r="C89" t="s">
        <v>2687</v>
      </c>
      <c r="D89" t="s">
        <v>107</v>
      </c>
      <c r="E89" t="s">
        <v>126</v>
      </c>
      <c r="F89" t="s">
        <v>109</v>
      </c>
      <c r="G89" s="76">
        <v>-6.32</v>
      </c>
      <c r="H89" s="76">
        <v>67500</v>
      </c>
      <c r="I89" s="76">
        <v>-15.054714000000001</v>
      </c>
      <c r="J89" s="76">
        <v>0</v>
      </c>
      <c r="K89" s="76">
        <v>-1.53</v>
      </c>
      <c r="L89" s="76">
        <v>0</v>
      </c>
    </row>
    <row r="90" spans="2:12">
      <c r="B90" t="s">
        <v>2688</v>
      </c>
      <c r="C90" t="s">
        <v>2689</v>
      </c>
      <c r="D90" t="s">
        <v>107</v>
      </c>
      <c r="E90" t="s">
        <v>126</v>
      </c>
      <c r="F90" t="s">
        <v>109</v>
      </c>
      <c r="G90" s="76">
        <v>-7.83</v>
      </c>
      <c r="H90" s="76">
        <v>47000</v>
      </c>
      <c r="I90" s="76">
        <v>-12.987072899999999</v>
      </c>
      <c r="J90" s="76">
        <v>0</v>
      </c>
      <c r="K90" s="76">
        <v>-1.32</v>
      </c>
      <c r="L90" s="76">
        <v>0</v>
      </c>
    </row>
    <row r="91" spans="2:12">
      <c r="B91" t="s">
        <v>2690</v>
      </c>
      <c r="C91" t="s">
        <v>2691</v>
      </c>
      <c r="D91" t="s">
        <v>107</v>
      </c>
      <c r="E91" t="s">
        <v>126</v>
      </c>
      <c r="F91" t="s">
        <v>109</v>
      </c>
      <c r="G91" s="76">
        <v>-2.8</v>
      </c>
      <c r="H91" s="76">
        <v>750</v>
      </c>
      <c r="I91" s="76">
        <v>-7.4108999999999994E-2</v>
      </c>
      <c r="J91" s="76">
        <v>0</v>
      </c>
      <c r="K91" s="76">
        <v>-0.01</v>
      </c>
      <c r="L91" s="76">
        <v>0</v>
      </c>
    </row>
    <row r="92" spans="2:12">
      <c r="B92" t="s">
        <v>2692</v>
      </c>
      <c r="C92" t="s">
        <v>2693</v>
      </c>
      <c r="D92" t="s">
        <v>107</v>
      </c>
      <c r="E92" t="s">
        <v>126</v>
      </c>
      <c r="F92" t="s">
        <v>109</v>
      </c>
      <c r="G92" s="76">
        <v>-7.55</v>
      </c>
      <c r="H92" s="76">
        <v>1250</v>
      </c>
      <c r="I92" s="76">
        <v>-0.33304937499999998</v>
      </c>
      <c r="J92" s="76">
        <v>0</v>
      </c>
      <c r="K92" s="76">
        <v>-0.03</v>
      </c>
      <c r="L92" s="76">
        <v>0</v>
      </c>
    </row>
    <row r="93" spans="2:12">
      <c r="B93" t="s">
        <v>2694</v>
      </c>
      <c r="C93" t="s">
        <v>2695</v>
      </c>
      <c r="D93" t="s">
        <v>107</v>
      </c>
      <c r="E93" t="s">
        <v>126</v>
      </c>
      <c r="F93" t="s">
        <v>109</v>
      </c>
      <c r="G93" s="76">
        <v>-0.84</v>
      </c>
      <c r="H93" s="76">
        <v>7750</v>
      </c>
      <c r="I93" s="76">
        <v>-0.22973789999999999</v>
      </c>
      <c r="J93" s="76">
        <v>0</v>
      </c>
      <c r="K93" s="76">
        <v>-0.02</v>
      </c>
      <c r="L93" s="76">
        <v>0</v>
      </c>
    </row>
    <row r="94" spans="2:12">
      <c r="B94" t="s">
        <v>2696</v>
      </c>
      <c r="C94" t="s">
        <v>2697</v>
      </c>
      <c r="D94" t="s">
        <v>107</v>
      </c>
      <c r="E94" t="s">
        <v>126</v>
      </c>
      <c r="F94" t="s">
        <v>109</v>
      </c>
      <c r="G94" s="76">
        <v>-0.84</v>
      </c>
      <c r="H94" s="76">
        <v>42000</v>
      </c>
      <c r="I94" s="76">
        <v>-1.2450311999999999</v>
      </c>
      <c r="J94" s="76">
        <v>0</v>
      </c>
      <c r="K94" s="76">
        <v>-0.13</v>
      </c>
      <c r="L94" s="76">
        <v>0</v>
      </c>
    </row>
    <row r="95" spans="2:12">
      <c r="B95" t="s">
        <v>2698</v>
      </c>
      <c r="C95" t="s">
        <v>2699</v>
      </c>
      <c r="D95" t="s">
        <v>107</v>
      </c>
      <c r="E95" t="s">
        <v>126</v>
      </c>
      <c r="F95" t="s">
        <v>109</v>
      </c>
      <c r="G95" s="76">
        <v>-0.28000000000000003</v>
      </c>
      <c r="H95" s="76">
        <v>29250</v>
      </c>
      <c r="I95" s="76">
        <v>-0.28902509999999998</v>
      </c>
      <c r="J95" s="76">
        <v>0</v>
      </c>
      <c r="K95" s="76">
        <v>-0.03</v>
      </c>
      <c r="L95" s="76">
        <v>0</v>
      </c>
    </row>
    <row r="96" spans="2:12">
      <c r="B96" s="77" t="s">
        <v>2700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214</v>
      </c>
      <c r="C97" t="s">
        <v>214</v>
      </c>
      <c r="D97" s="15"/>
      <c r="E97" t="s">
        <v>214</v>
      </c>
      <c r="F97" t="s">
        <v>214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2566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214</v>
      </c>
      <c r="C99" t="s">
        <v>214</v>
      </c>
      <c r="D99" s="15"/>
      <c r="E99" t="s">
        <v>214</v>
      </c>
      <c r="F99" t="s">
        <v>214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2701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214</v>
      </c>
      <c r="C101" t="s">
        <v>214</v>
      </c>
      <c r="D101" s="15"/>
      <c r="E101" t="s">
        <v>214</v>
      </c>
      <c r="F101" t="s">
        <v>214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1262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214</v>
      </c>
      <c r="C103" t="s">
        <v>214</v>
      </c>
      <c r="D103" s="15"/>
      <c r="E103" t="s">
        <v>214</v>
      </c>
      <c r="F103" t="s">
        <v>214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298</v>
      </c>
      <c r="C104" s="15"/>
      <c r="D104" s="15"/>
      <c r="E104" s="15"/>
    </row>
    <row r="105" spans="2:12">
      <c r="B105" t="s">
        <v>406</v>
      </c>
      <c r="C105" s="15"/>
      <c r="D105" s="15"/>
      <c r="E105" s="15"/>
    </row>
    <row r="106" spans="2:12">
      <c r="B106" t="s">
        <v>407</v>
      </c>
      <c r="C106" s="15"/>
      <c r="D106" s="15"/>
      <c r="E106" s="15"/>
    </row>
    <row r="107" spans="2:12">
      <c r="B107" t="s">
        <v>408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5" t="s">
        <v>3460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5" t="s">
        <v>103</v>
      </c>
      <c r="BF6" s="15" t="s">
        <v>104</v>
      </c>
      <c r="BH6" s="18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-1291.04</v>
      </c>
      <c r="H11" s="24"/>
      <c r="I11" s="75">
        <v>135.72677895875378</v>
      </c>
      <c r="J11" s="75">
        <v>100</v>
      </c>
      <c r="K11" s="75">
        <v>0.04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209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214</v>
      </c>
      <c r="C13" t="s">
        <v>214</v>
      </c>
      <c r="D13" s="18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296</v>
      </c>
      <c r="C14" s="18"/>
      <c r="D14" s="18"/>
      <c r="E14" s="18"/>
      <c r="F14" s="18"/>
      <c r="G14" s="78">
        <v>-1291.04</v>
      </c>
      <c r="H14" s="18"/>
      <c r="I14" s="78">
        <v>135.72677895875378</v>
      </c>
      <c r="J14" s="78">
        <v>100</v>
      </c>
      <c r="K14" s="78">
        <v>0.04</v>
      </c>
      <c r="BF14" s="15" t="s">
        <v>129</v>
      </c>
    </row>
    <row r="15" spans="1:60">
      <c r="B15" t="s">
        <v>2702</v>
      </c>
      <c r="C15" t="s">
        <v>2703</v>
      </c>
      <c r="D15" t="s">
        <v>126</v>
      </c>
      <c r="E15" t="s">
        <v>126</v>
      </c>
      <c r="F15" t="s">
        <v>113</v>
      </c>
      <c r="G15" s="76">
        <v>0.3</v>
      </c>
      <c r="H15" s="76">
        <v>650000</v>
      </c>
      <c r="I15" s="76">
        <v>8.1059549999999998</v>
      </c>
      <c r="J15" s="76">
        <v>5.97</v>
      </c>
      <c r="K15" s="76">
        <v>0</v>
      </c>
      <c r="BF15" s="15" t="s">
        <v>130</v>
      </c>
    </row>
    <row r="16" spans="1:60">
      <c r="B16" t="s">
        <v>2704</v>
      </c>
      <c r="C16" t="s">
        <v>2705</v>
      </c>
      <c r="D16" t="s">
        <v>126</v>
      </c>
      <c r="E16" t="s">
        <v>126</v>
      </c>
      <c r="F16" t="s">
        <v>116</v>
      </c>
      <c r="G16" s="76">
        <v>1.21</v>
      </c>
      <c r="H16" s="76">
        <v>-101000</v>
      </c>
      <c r="I16" s="76">
        <v>-5.7874989699999997</v>
      </c>
      <c r="J16" s="76">
        <v>-4.26</v>
      </c>
      <c r="K16" s="76">
        <v>0</v>
      </c>
      <c r="BF16" s="15" t="s">
        <v>131</v>
      </c>
    </row>
    <row r="17" spans="2:58">
      <c r="B17" t="s">
        <v>2706</v>
      </c>
      <c r="C17" t="s">
        <v>2707</v>
      </c>
      <c r="D17" t="s">
        <v>126</v>
      </c>
      <c r="E17" t="s">
        <v>126</v>
      </c>
      <c r="F17" t="s">
        <v>113</v>
      </c>
      <c r="G17" s="76">
        <v>0.26</v>
      </c>
      <c r="H17" s="76">
        <v>43600.000099999997</v>
      </c>
      <c r="I17" s="76">
        <v>0.471226185080794</v>
      </c>
      <c r="J17" s="76">
        <v>0.35</v>
      </c>
      <c r="K17" s="76">
        <v>0</v>
      </c>
      <c r="BF17" s="15" t="s">
        <v>132</v>
      </c>
    </row>
    <row r="18" spans="2:58">
      <c r="B18" t="s">
        <v>2708</v>
      </c>
      <c r="C18" t="s">
        <v>2709</v>
      </c>
      <c r="D18" t="s">
        <v>126</v>
      </c>
      <c r="E18" t="s">
        <v>126</v>
      </c>
      <c r="F18" t="s">
        <v>109</v>
      </c>
      <c r="G18" s="76">
        <v>0.42</v>
      </c>
      <c r="H18" s="76">
        <v>104000</v>
      </c>
      <c r="I18" s="76">
        <v>1.5414672</v>
      </c>
      <c r="J18" s="76">
        <v>1.1399999999999999</v>
      </c>
      <c r="K18" s="76">
        <v>0</v>
      </c>
      <c r="BF18" s="15" t="s">
        <v>133</v>
      </c>
    </row>
    <row r="19" spans="2:58">
      <c r="B19" t="s">
        <v>2710</v>
      </c>
      <c r="C19" t="s">
        <v>2711</v>
      </c>
      <c r="D19" t="s">
        <v>126</v>
      </c>
      <c r="E19" t="s">
        <v>126</v>
      </c>
      <c r="F19" t="s">
        <v>109</v>
      </c>
      <c r="G19" s="76">
        <v>0.83</v>
      </c>
      <c r="H19" s="76">
        <v>28800</v>
      </c>
      <c r="I19" s="76">
        <v>0.84357216000000002</v>
      </c>
      <c r="J19" s="76">
        <v>0.62</v>
      </c>
      <c r="K19" s="76">
        <v>0</v>
      </c>
      <c r="BF19" s="15" t="s">
        <v>134</v>
      </c>
    </row>
    <row r="20" spans="2:58">
      <c r="B20" t="s">
        <v>2712</v>
      </c>
      <c r="C20" t="s">
        <v>2713</v>
      </c>
      <c r="D20" t="s">
        <v>126</v>
      </c>
      <c r="E20" t="s">
        <v>126</v>
      </c>
      <c r="F20" t="s">
        <v>204</v>
      </c>
      <c r="G20" s="76">
        <v>1.19</v>
      </c>
      <c r="H20" s="76">
        <v>105036843.3</v>
      </c>
      <c r="I20" s="76">
        <v>39.148071792656403</v>
      </c>
      <c r="J20" s="76">
        <v>28.84</v>
      </c>
      <c r="K20" s="76">
        <v>0.01</v>
      </c>
      <c r="BF20" s="15" t="s">
        <v>135</v>
      </c>
    </row>
    <row r="21" spans="2:58">
      <c r="B21" t="s">
        <v>2714</v>
      </c>
      <c r="C21" t="s">
        <v>2715</v>
      </c>
      <c r="D21" t="s">
        <v>126</v>
      </c>
      <c r="E21" t="s">
        <v>126</v>
      </c>
      <c r="F21" t="s">
        <v>109</v>
      </c>
      <c r="G21" s="76">
        <v>1.7</v>
      </c>
      <c r="H21" s="76">
        <v>831249.99990000005</v>
      </c>
      <c r="I21" s="76">
        <v>49.8691812440007</v>
      </c>
      <c r="J21" s="76">
        <v>36.74</v>
      </c>
      <c r="K21" s="76">
        <v>0.01</v>
      </c>
      <c r="BF21" s="15" t="s">
        <v>126</v>
      </c>
    </row>
    <row r="22" spans="2:58">
      <c r="B22" t="s">
        <v>2716</v>
      </c>
      <c r="C22" t="s">
        <v>2717</v>
      </c>
      <c r="D22" t="s">
        <v>126</v>
      </c>
      <c r="E22" t="s">
        <v>126</v>
      </c>
      <c r="F22" t="s">
        <v>204</v>
      </c>
      <c r="G22" s="76">
        <v>1.48</v>
      </c>
      <c r="H22" s="76">
        <v>91558466.450000003</v>
      </c>
      <c r="I22" s="76">
        <v>42.440645304367202</v>
      </c>
      <c r="J22" s="76">
        <v>31.27</v>
      </c>
      <c r="K22" s="76">
        <v>0.01</v>
      </c>
    </row>
    <row r="23" spans="2:58">
      <c r="B23" t="s">
        <v>2718</v>
      </c>
      <c r="C23" t="s">
        <v>2719</v>
      </c>
      <c r="D23" t="s">
        <v>126</v>
      </c>
      <c r="E23" t="s">
        <v>2443</v>
      </c>
      <c r="F23" t="s">
        <v>105</v>
      </c>
      <c r="G23" s="76">
        <v>-1298.57</v>
      </c>
      <c r="H23" s="76">
        <v>100</v>
      </c>
      <c r="I23" s="76">
        <v>-1.29857</v>
      </c>
      <c r="J23" s="76">
        <v>-0.96</v>
      </c>
      <c r="K23" s="76">
        <v>0</v>
      </c>
    </row>
    <row r="24" spans="2:58">
      <c r="B24" t="s">
        <v>2720</v>
      </c>
      <c r="C24" t="s">
        <v>2721</v>
      </c>
      <c r="D24" t="s">
        <v>126</v>
      </c>
      <c r="E24" t="s">
        <v>2443</v>
      </c>
      <c r="F24" t="s">
        <v>126</v>
      </c>
      <c r="G24" s="76">
        <v>0.14000000000000001</v>
      </c>
      <c r="H24" s="76">
        <v>91374835.423146114</v>
      </c>
      <c r="I24" s="76">
        <v>0.39272904264868203</v>
      </c>
      <c r="J24" s="76">
        <v>0.28999999999999998</v>
      </c>
      <c r="K24" s="76">
        <v>0</v>
      </c>
    </row>
    <row r="25" spans="2:58">
      <c r="B25" t="s">
        <v>298</v>
      </c>
      <c r="C25" s="18"/>
      <c r="D25" s="18"/>
      <c r="E25" s="18"/>
      <c r="F25" s="18"/>
      <c r="G25" s="18"/>
      <c r="H25" s="18"/>
    </row>
    <row r="26" spans="2:58">
      <c r="B26" t="s">
        <v>406</v>
      </c>
      <c r="C26" s="18"/>
      <c r="D26" s="18"/>
      <c r="E26" s="18"/>
      <c r="F26" s="18"/>
      <c r="G26" s="18"/>
      <c r="H26" s="18"/>
    </row>
    <row r="27" spans="2:58">
      <c r="B27" t="s">
        <v>407</v>
      </c>
      <c r="C27" s="18"/>
      <c r="D27" s="18"/>
      <c r="E27" s="18"/>
      <c r="F27" s="18"/>
      <c r="G27" s="18"/>
      <c r="H27" s="18"/>
    </row>
    <row r="28" spans="2:58">
      <c r="B28" t="s">
        <v>408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3460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209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2722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2723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2724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2725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2726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2727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2728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296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2722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2723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2724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2725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2726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2727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2728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298</v>
      </c>
    </row>
    <row r="41" spans="2:17">
      <c r="B41" t="s">
        <v>406</v>
      </c>
    </row>
    <row r="42" spans="2:17">
      <c r="B42" t="s">
        <v>407</v>
      </c>
    </row>
    <row r="43" spans="2:17">
      <c r="B43" t="s">
        <v>408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5" t="s">
        <v>3460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209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2729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2730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2731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2732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1262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296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2733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406</v>
      </c>
    </row>
    <row r="29" spans="2:16">
      <c r="B29" t="s">
        <v>407</v>
      </c>
    </row>
    <row r="30" spans="2:16">
      <c r="B30" t="s">
        <v>408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3460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1.76</v>
      </c>
      <c r="K11" s="7"/>
      <c r="L11" s="7"/>
      <c r="M11" s="75">
        <v>-0.76</v>
      </c>
      <c r="N11" s="75">
        <v>93161.83</v>
      </c>
      <c r="O11" s="7"/>
      <c r="P11" s="75">
        <v>94.605838364999997</v>
      </c>
      <c r="Q11" s="7"/>
      <c r="R11" s="75">
        <v>100</v>
      </c>
      <c r="S11" s="75">
        <v>0.03</v>
      </c>
      <c r="T11" s="34"/>
      <c r="BJ11" s="15"/>
      <c r="BM11" s="15"/>
    </row>
    <row r="12" spans="2:65">
      <c r="B12" s="77" t="s">
        <v>209</v>
      </c>
      <c r="D12" s="15"/>
      <c r="E12" s="15"/>
      <c r="F12" s="15"/>
      <c r="J12" s="78">
        <v>1.76</v>
      </c>
      <c r="M12" s="78">
        <v>-0.76</v>
      </c>
      <c r="N12" s="78">
        <v>93161.83</v>
      </c>
      <c r="P12" s="78">
        <v>94.605838364999997</v>
      </c>
      <c r="R12" s="78">
        <v>100</v>
      </c>
      <c r="S12" s="78">
        <v>0.03</v>
      </c>
    </row>
    <row r="13" spans="2:65">
      <c r="B13" s="77" t="s">
        <v>2734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2735</v>
      </c>
      <c r="D15" s="15"/>
      <c r="E15" s="15"/>
      <c r="F15" s="15"/>
      <c r="J15" s="78">
        <v>1.76</v>
      </c>
      <c r="M15" s="78">
        <v>-0.76</v>
      </c>
      <c r="N15" s="78">
        <v>93161.83</v>
      </c>
      <c r="P15" s="78">
        <v>94.605838364999997</v>
      </c>
      <c r="R15" s="78">
        <v>100</v>
      </c>
      <c r="S15" s="78">
        <v>0.03</v>
      </c>
    </row>
    <row r="16" spans="2:65">
      <c r="B16" t="s">
        <v>2736</v>
      </c>
      <c r="C16" t="s">
        <v>2737</v>
      </c>
      <c r="D16" s="15"/>
      <c r="E16" t="s">
        <v>453</v>
      </c>
      <c r="F16" t="s">
        <v>454</v>
      </c>
      <c r="G16" t="s">
        <v>471</v>
      </c>
      <c r="H16" t="s">
        <v>154</v>
      </c>
      <c r="I16" t="s">
        <v>967</v>
      </c>
      <c r="J16" s="76">
        <v>1.76</v>
      </c>
      <c r="K16" t="s">
        <v>105</v>
      </c>
      <c r="L16" s="76">
        <v>0.4</v>
      </c>
      <c r="M16" s="76">
        <v>-0.76</v>
      </c>
      <c r="N16" s="76">
        <v>93161.83</v>
      </c>
      <c r="O16" s="76">
        <v>101.55</v>
      </c>
      <c r="P16" s="76">
        <v>94.605838364999997</v>
      </c>
      <c r="Q16" s="76">
        <v>0</v>
      </c>
      <c r="R16" s="76">
        <v>100</v>
      </c>
      <c r="S16" s="76">
        <v>0.03</v>
      </c>
    </row>
    <row r="17" spans="2:19">
      <c r="B17" s="77" t="s">
        <v>410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5"/>
      <c r="E18" s="15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1262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5"/>
      <c r="E20" s="15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296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2738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5"/>
      <c r="E23" s="15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2739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5"/>
      <c r="E25" s="15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298</v>
      </c>
      <c r="D26" s="15"/>
      <c r="E26" s="15"/>
      <c r="F26" s="15"/>
    </row>
    <row r="27" spans="2:19">
      <c r="B27" t="s">
        <v>406</v>
      </c>
      <c r="D27" s="15"/>
      <c r="E27" s="15"/>
      <c r="F27" s="15"/>
    </row>
    <row r="28" spans="2:19">
      <c r="B28" t="s">
        <v>407</v>
      </c>
      <c r="D28" s="15"/>
      <c r="E28" s="15"/>
      <c r="F28" s="15"/>
    </row>
    <row r="29" spans="2:19">
      <c r="B29" t="s">
        <v>408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3460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6.5</v>
      </c>
      <c r="K11" s="7"/>
      <c r="L11" s="7"/>
      <c r="M11" s="75">
        <v>1.69</v>
      </c>
      <c r="N11" s="75">
        <f>+N12</f>
        <v>6700482.950000002</v>
      </c>
      <c r="O11" s="7"/>
      <c r="P11" s="75">
        <f>+P12</f>
        <v>6677.3084703243112</v>
      </c>
      <c r="Q11" s="7"/>
      <c r="R11" s="75">
        <f>+R12</f>
        <v>100</v>
      </c>
      <c r="S11" s="75">
        <f>+S12</f>
        <v>1.8943352157340221</v>
      </c>
      <c r="T11" s="34"/>
      <c r="BZ11" s="15"/>
      <c r="CC11" s="15"/>
    </row>
    <row r="12" spans="2:81">
      <c r="B12" s="77" t="s">
        <v>209</v>
      </c>
      <c r="C12" s="15"/>
      <c r="D12" s="15"/>
      <c r="E12" s="15"/>
      <c r="J12" s="78">
        <v>6.5</v>
      </c>
      <c r="M12" s="78">
        <v>1.69</v>
      </c>
      <c r="N12" s="78">
        <f>+N13+N80+N75</f>
        <v>6700482.950000002</v>
      </c>
      <c r="P12" s="78">
        <f>+P13+P80+P75</f>
        <v>6677.3084703243112</v>
      </c>
      <c r="R12" s="78">
        <f>+R13+R80+R75</f>
        <v>100</v>
      </c>
      <c r="S12" s="78">
        <f>+S13+S80+S75</f>
        <v>1.8943352157340221</v>
      </c>
    </row>
    <row r="13" spans="2:81">
      <c r="B13" s="77" t="s">
        <v>2734</v>
      </c>
      <c r="C13" s="15"/>
      <c r="D13" s="15"/>
      <c r="E13" s="15"/>
      <c r="J13" s="78">
        <v>6.41</v>
      </c>
      <c r="M13" s="78">
        <v>1.56</v>
      </c>
      <c r="N13" s="78">
        <f>SUM(N14:N74)</f>
        <v>4255320.0300000021</v>
      </c>
      <c r="P13" s="78">
        <f>SUM(P14:P74)</f>
        <v>4172.6376336005833</v>
      </c>
      <c r="R13" s="78">
        <f>SUM(R14:R74)</f>
        <v>62.489813854562286</v>
      </c>
      <c r="S13" s="78">
        <f>SUM(S14:S74)</f>
        <v>1.1837665500936112</v>
      </c>
    </row>
    <row r="14" spans="2:81">
      <c r="B14" t="s">
        <v>2740</v>
      </c>
      <c r="C14" t="s">
        <v>2741</v>
      </c>
      <c r="D14" s="15"/>
      <c r="E14" t="s">
        <v>2742</v>
      </c>
      <c r="F14" t="s">
        <v>130</v>
      </c>
      <c r="G14" t="s">
        <v>392</v>
      </c>
      <c r="H14" t="s">
        <v>152</v>
      </c>
      <c r="I14" t="s">
        <v>967</v>
      </c>
      <c r="J14" s="76">
        <v>2.21</v>
      </c>
      <c r="K14" t="s">
        <v>105</v>
      </c>
      <c r="L14" s="76">
        <v>5</v>
      </c>
      <c r="M14" s="76">
        <v>-0.48</v>
      </c>
      <c r="N14" s="76">
        <v>294.33999999999997</v>
      </c>
      <c r="O14" s="76">
        <v>128.58000000000001</v>
      </c>
      <c r="P14" s="76">
        <v>0.37846237199999999</v>
      </c>
      <c r="Q14" s="76">
        <v>0</v>
      </c>
      <c r="R14" s="76">
        <f>+P14/$P$11*100</f>
        <v>5.6678880971574828E-3</v>
      </c>
      <c r="S14" s="76">
        <f>+P14/'סכום נכסי הקרן'!$C$42*100</f>
        <v>1.0736880021285122E-4</v>
      </c>
    </row>
    <row r="15" spans="2:81">
      <c r="B15" t="s">
        <v>2743</v>
      </c>
      <c r="C15" t="s">
        <v>2744</v>
      </c>
      <c r="D15" s="15"/>
      <c r="E15" t="s">
        <v>2745</v>
      </c>
      <c r="F15" t="s">
        <v>126</v>
      </c>
      <c r="G15" t="s">
        <v>471</v>
      </c>
      <c r="H15" t="s">
        <v>152</v>
      </c>
      <c r="I15" t="s">
        <v>967</v>
      </c>
      <c r="J15" s="76">
        <v>2.0099999999999998</v>
      </c>
      <c r="K15" t="s">
        <v>105</v>
      </c>
      <c r="L15" s="76">
        <v>4.95</v>
      </c>
      <c r="M15" s="76">
        <v>-0.99</v>
      </c>
      <c r="N15" s="76">
        <v>1304.53</v>
      </c>
      <c r="O15" s="76">
        <v>130.72999999999999</v>
      </c>
      <c r="P15" s="76">
        <v>1.7054120690000001</v>
      </c>
      <c r="Q15" s="76">
        <v>0</v>
      </c>
      <c r="R15" s="76">
        <f t="shared" ref="R15:R74" si="0">+P15/$P$11*100</f>
        <v>2.554041162811772E-2</v>
      </c>
      <c r="S15" s="76">
        <f>+P15/'סכום נכסי הקרן'!$C$42*100</f>
        <v>4.8382101171486145E-4</v>
      </c>
    </row>
    <row r="16" spans="2:81">
      <c r="B16" t="s">
        <v>2746</v>
      </c>
      <c r="C16" t="s">
        <v>2747</v>
      </c>
      <c r="D16" s="15"/>
      <c r="E16" t="s">
        <v>537</v>
      </c>
      <c r="F16" t="s">
        <v>524</v>
      </c>
      <c r="G16" t="s">
        <v>471</v>
      </c>
      <c r="H16" t="s">
        <v>154</v>
      </c>
      <c r="I16" t="s">
        <v>967</v>
      </c>
      <c r="J16" s="76">
        <v>0</v>
      </c>
      <c r="K16" t="s">
        <v>105</v>
      </c>
      <c r="L16" s="76">
        <v>5.55</v>
      </c>
      <c r="M16" s="76">
        <v>0</v>
      </c>
      <c r="N16" s="76">
        <v>4694.3599999999997</v>
      </c>
      <c r="O16" s="76">
        <v>132.79</v>
      </c>
      <c r="P16" s="76">
        <v>6.2336406440000003</v>
      </c>
      <c r="Q16" s="76">
        <v>0.01</v>
      </c>
      <c r="R16" s="76">
        <f t="shared" si="0"/>
        <v>9.3355588882914647E-2</v>
      </c>
      <c r="S16" s="76">
        <f>+P16/'סכום נכסי הקרן'!$C$42*100</f>
        <v>1.7684677960649289E-3</v>
      </c>
    </row>
    <row r="17" spans="2:19">
      <c r="B17" t="s">
        <v>2748</v>
      </c>
      <c r="C17" t="s">
        <v>2749</v>
      </c>
      <c r="D17" s="15"/>
      <c r="E17" t="s">
        <v>523</v>
      </c>
      <c r="F17" t="s">
        <v>524</v>
      </c>
      <c r="G17" t="s">
        <v>471</v>
      </c>
      <c r="H17" t="s">
        <v>152</v>
      </c>
      <c r="I17" t="s">
        <v>967</v>
      </c>
      <c r="J17" s="76">
        <v>0</v>
      </c>
      <c r="K17" t="s">
        <v>105</v>
      </c>
      <c r="L17" s="76">
        <v>7</v>
      </c>
      <c r="M17" s="76">
        <v>0</v>
      </c>
      <c r="N17" s="76">
        <v>59.01</v>
      </c>
      <c r="O17" s="76">
        <v>128.96</v>
      </c>
      <c r="P17" s="76">
        <v>7.6099295999999997E-2</v>
      </c>
      <c r="Q17" s="76">
        <v>0</v>
      </c>
      <c r="R17" s="76">
        <f t="shared" si="0"/>
        <v>1.1396702179958433E-3</v>
      </c>
      <c r="S17" s="76">
        <f>+P17/'סכום נכסי הקרן'!$C$42*100</f>
        <v>2.1589174282727975E-5</v>
      </c>
    </row>
    <row r="18" spans="2:19">
      <c r="B18" t="s">
        <v>2750</v>
      </c>
      <c r="C18" t="s">
        <v>2749</v>
      </c>
      <c r="D18" s="15"/>
      <c r="E18" t="s">
        <v>523</v>
      </c>
      <c r="F18" t="s">
        <v>524</v>
      </c>
      <c r="G18" t="s">
        <v>482</v>
      </c>
      <c r="H18" t="s">
        <v>153</v>
      </c>
      <c r="I18" t="s">
        <v>967</v>
      </c>
      <c r="J18" s="76">
        <v>0</v>
      </c>
      <c r="K18" t="s">
        <v>105</v>
      </c>
      <c r="L18" s="76">
        <v>7</v>
      </c>
      <c r="M18" s="76">
        <v>0</v>
      </c>
      <c r="N18" s="76">
        <v>383.59</v>
      </c>
      <c r="O18" s="76">
        <v>128.96</v>
      </c>
      <c r="P18" s="76">
        <v>0.49467766400000002</v>
      </c>
      <c r="Q18" s="76">
        <v>0</v>
      </c>
      <c r="R18" s="76">
        <f t="shared" si="0"/>
        <v>7.4083392462468327E-3</v>
      </c>
      <c r="S18" s="76">
        <f>+P18/'סכום נכסי הקרן'!$C$42*100</f>
        <v>1.4033877924269825E-4</v>
      </c>
    </row>
    <row r="19" spans="2:19">
      <c r="B19" t="s">
        <v>2751</v>
      </c>
      <c r="C19" t="s">
        <v>2749</v>
      </c>
      <c r="D19" s="15"/>
      <c r="E19" t="s">
        <v>523</v>
      </c>
      <c r="F19" t="s">
        <v>524</v>
      </c>
      <c r="G19" t="s">
        <v>471</v>
      </c>
      <c r="H19" t="s">
        <v>152</v>
      </c>
      <c r="I19" t="s">
        <v>967</v>
      </c>
      <c r="J19" s="76">
        <v>0</v>
      </c>
      <c r="K19" t="s">
        <v>105</v>
      </c>
      <c r="L19" s="76">
        <v>7</v>
      </c>
      <c r="M19" s="76">
        <v>0</v>
      </c>
      <c r="N19" s="76">
        <v>59.01</v>
      </c>
      <c r="O19" s="76">
        <v>128.96</v>
      </c>
      <c r="P19" s="76">
        <v>7.6099295999999997E-2</v>
      </c>
      <c r="Q19" s="76">
        <v>0</v>
      </c>
      <c r="R19" s="76">
        <f t="shared" si="0"/>
        <v>1.1396702179958433E-3</v>
      </c>
      <c r="S19" s="76">
        <f>+P19/'סכום נכסי הקרן'!$C$42*100</f>
        <v>2.1589174282727975E-5</v>
      </c>
    </row>
    <row r="20" spans="2:19">
      <c r="B20" t="s">
        <v>2752</v>
      </c>
      <c r="C20" t="s">
        <v>2749</v>
      </c>
      <c r="D20" s="15"/>
      <c r="E20" t="s">
        <v>523</v>
      </c>
      <c r="F20" t="s">
        <v>524</v>
      </c>
      <c r="G20" t="s">
        <v>471</v>
      </c>
      <c r="H20" t="s">
        <v>152</v>
      </c>
      <c r="I20" t="s">
        <v>967</v>
      </c>
      <c r="J20" s="76">
        <v>0.34</v>
      </c>
      <c r="K20" t="s">
        <v>105</v>
      </c>
      <c r="L20" s="76">
        <v>7</v>
      </c>
      <c r="M20" s="76">
        <v>2.36</v>
      </c>
      <c r="N20" s="76">
        <v>7796.07</v>
      </c>
      <c r="O20" s="76">
        <v>128.96</v>
      </c>
      <c r="P20" s="76">
        <v>10.053811872000001</v>
      </c>
      <c r="Q20" s="76">
        <v>0</v>
      </c>
      <c r="R20" s="76">
        <f t="shared" si="0"/>
        <v>0.15056683267939089</v>
      </c>
      <c r="S20" s="76">
        <f>+P20/'סכום נכסי הקרן'!$C$42*100</f>
        <v>2.8522405346610249E-3</v>
      </c>
    </row>
    <row r="21" spans="2:19">
      <c r="B21" t="s">
        <v>2753</v>
      </c>
      <c r="C21" t="s">
        <v>2754</v>
      </c>
      <c r="D21" s="15"/>
      <c r="E21" t="s">
        <v>2755</v>
      </c>
      <c r="F21" t="s">
        <v>130</v>
      </c>
      <c r="G21" t="s">
        <v>471</v>
      </c>
      <c r="H21" t="s">
        <v>154</v>
      </c>
      <c r="I21" t="s">
        <v>967</v>
      </c>
      <c r="J21" s="76">
        <v>0.73</v>
      </c>
      <c r="K21" t="s">
        <v>105</v>
      </c>
      <c r="L21" s="76">
        <v>4.9000000000000004</v>
      </c>
      <c r="M21" s="76">
        <v>1.42</v>
      </c>
      <c r="N21" s="76">
        <v>34156.870000000003</v>
      </c>
      <c r="O21" s="76">
        <v>126.71</v>
      </c>
      <c r="P21" s="76">
        <v>43.280169977</v>
      </c>
      <c r="Q21" s="76">
        <v>0.01</v>
      </c>
      <c r="R21" s="76">
        <f t="shared" si="0"/>
        <v>0.64816789832832022</v>
      </c>
      <c r="S21" s="76">
        <f>+P21/'סכום נכסי הקרן'!$C$42*100</f>
        <v>1.2278472755116471E-2</v>
      </c>
    </row>
    <row r="22" spans="2:19">
      <c r="B22" t="s">
        <v>2756</v>
      </c>
      <c r="C22" t="s">
        <v>2757</v>
      </c>
      <c r="D22" s="15"/>
      <c r="E22" t="s">
        <v>2755</v>
      </c>
      <c r="F22" t="s">
        <v>130</v>
      </c>
      <c r="G22" t="s">
        <v>471</v>
      </c>
      <c r="H22" t="s">
        <v>154</v>
      </c>
      <c r="I22" t="s">
        <v>967</v>
      </c>
      <c r="J22" s="76">
        <v>26.37</v>
      </c>
      <c r="K22" t="s">
        <v>105</v>
      </c>
      <c r="L22" s="76">
        <v>4.0999999999999996</v>
      </c>
      <c r="M22" s="76">
        <v>-0.25</v>
      </c>
      <c r="N22" s="76">
        <v>81656.91</v>
      </c>
      <c r="O22" s="76">
        <v>129.03</v>
      </c>
      <c r="P22" s="76">
        <v>105.36191097299999</v>
      </c>
      <c r="Q22" s="76">
        <v>0</v>
      </c>
      <c r="R22" s="76">
        <f t="shared" si="0"/>
        <v>1.5779098935035818</v>
      </c>
      <c r="S22" s="76">
        <f>+P22/'סכום נכסי הקרן'!$C$42*100</f>
        <v>2.9890902785189574E-2</v>
      </c>
    </row>
    <row r="23" spans="2:19">
      <c r="B23" t="s">
        <v>2758</v>
      </c>
      <c r="C23" t="s">
        <v>2759</v>
      </c>
      <c r="D23" s="15"/>
      <c r="E23" t="s">
        <v>2760</v>
      </c>
      <c r="F23" t="s">
        <v>945</v>
      </c>
      <c r="G23" t="s">
        <v>471</v>
      </c>
      <c r="H23" t="s">
        <v>152</v>
      </c>
      <c r="I23" t="s">
        <v>967</v>
      </c>
      <c r="J23" s="76">
        <v>7.4</v>
      </c>
      <c r="K23" t="s">
        <v>105</v>
      </c>
      <c r="L23" s="76">
        <v>5.6</v>
      </c>
      <c r="M23" s="76">
        <v>-1.56</v>
      </c>
      <c r="N23" s="76">
        <v>125844.47</v>
      </c>
      <c r="O23" s="76">
        <v>151.51</v>
      </c>
      <c r="P23" s="76">
        <v>190.666956497</v>
      </c>
      <c r="Q23" s="76">
        <v>0.01</v>
      </c>
      <c r="R23" s="76">
        <f t="shared" si="0"/>
        <v>2.8554462826507621</v>
      </c>
      <c r="S23" s="76">
        <f>+P23/'סכום נכסי הקרן'!$C$42*100</f>
        <v>5.4091724498621457E-2</v>
      </c>
    </row>
    <row r="24" spans="2:19">
      <c r="B24" t="s">
        <v>2761</v>
      </c>
      <c r="C24" t="s">
        <v>2762</v>
      </c>
      <c r="D24" s="15"/>
      <c r="E24" t="s">
        <v>2760</v>
      </c>
      <c r="F24" t="s">
        <v>945</v>
      </c>
      <c r="G24" t="s">
        <v>471</v>
      </c>
      <c r="H24" t="s">
        <v>152</v>
      </c>
      <c r="I24" t="s">
        <v>967</v>
      </c>
      <c r="J24" s="76">
        <v>12.34</v>
      </c>
      <c r="K24" t="s">
        <v>105</v>
      </c>
      <c r="L24" s="76">
        <v>4.8</v>
      </c>
      <c r="M24" s="76">
        <v>-1.44</v>
      </c>
      <c r="N24" s="76">
        <v>49757.47</v>
      </c>
      <c r="O24" s="76">
        <v>135.32</v>
      </c>
      <c r="P24" s="76">
        <v>67.331808404</v>
      </c>
      <c r="Q24" s="76">
        <v>0.01</v>
      </c>
      <c r="R24" s="76">
        <f t="shared" si="0"/>
        <v>1.0083674987195814</v>
      </c>
      <c r="S24" s="76">
        <f>+P24/'סכום נכסי הקרן'!$C$42*100</f>
        <v>1.9101860632261356E-2</v>
      </c>
    </row>
    <row r="25" spans="2:19">
      <c r="B25" t="s">
        <v>2763</v>
      </c>
      <c r="C25" t="s">
        <v>2764</v>
      </c>
      <c r="D25" s="15"/>
      <c r="E25" t="s">
        <v>2760</v>
      </c>
      <c r="F25" t="s">
        <v>945</v>
      </c>
      <c r="G25" t="s">
        <v>471</v>
      </c>
      <c r="H25" t="s">
        <v>152</v>
      </c>
      <c r="I25" t="s">
        <v>967</v>
      </c>
      <c r="J25" s="76">
        <v>11.02</v>
      </c>
      <c r="K25" t="s">
        <v>105</v>
      </c>
      <c r="L25" s="76">
        <v>2.95</v>
      </c>
      <c r="M25" s="76">
        <v>-0.04</v>
      </c>
      <c r="N25" s="76">
        <v>52759.92</v>
      </c>
      <c r="O25" s="76">
        <v>116.86</v>
      </c>
      <c r="P25" s="76">
        <v>61.655242512000001</v>
      </c>
      <c r="Q25" s="76">
        <v>0</v>
      </c>
      <c r="R25" s="76">
        <f t="shared" si="0"/>
        <v>0.92335471374449563</v>
      </c>
      <c r="S25" s="76">
        <f>+P25/'סכום נכסי הקרן'!$C$42*100</f>
        <v>1.7491433508602064E-2</v>
      </c>
    </row>
    <row r="26" spans="2:19">
      <c r="B26" t="s">
        <v>2765</v>
      </c>
      <c r="C26" t="s">
        <v>2766</v>
      </c>
      <c r="D26" s="15"/>
      <c r="E26" t="s">
        <v>453</v>
      </c>
      <c r="F26" t="s">
        <v>454</v>
      </c>
      <c r="G26" t="s">
        <v>471</v>
      </c>
      <c r="H26" t="s">
        <v>154</v>
      </c>
      <c r="I26" t="s">
        <v>967</v>
      </c>
      <c r="J26" s="76">
        <v>0</v>
      </c>
      <c r="K26" t="s">
        <v>105</v>
      </c>
      <c r="L26" s="76">
        <v>4.8</v>
      </c>
      <c r="M26" s="76">
        <v>0</v>
      </c>
      <c r="N26" s="76">
        <v>-0.06</v>
      </c>
      <c r="O26" s="76">
        <v>121.09</v>
      </c>
      <c r="P26" s="76">
        <v>-7.2653999999999999E-5</v>
      </c>
      <c r="Q26" s="76">
        <v>0</v>
      </c>
      <c r="R26" s="76">
        <f t="shared" si="0"/>
        <v>-1.088073140890423E-6</v>
      </c>
      <c r="S26" s="76">
        <f>+P26/'סכום נכסי הקרן'!$C$42*100</f>
        <v>-2.0611752680830558E-8</v>
      </c>
    </row>
    <row r="27" spans="2:19">
      <c r="B27" t="s">
        <v>2751</v>
      </c>
      <c r="C27" t="s">
        <v>2749</v>
      </c>
      <c r="D27" s="15"/>
      <c r="E27" t="s">
        <v>523</v>
      </c>
      <c r="F27" t="s">
        <v>524</v>
      </c>
      <c r="G27" t="s">
        <v>482</v>
      </c>
      <c r="H27" t="s">
        <v>153</v>
      </c>
      <c r="I27" t="s">
        <v>967</v>
      </c>
      <c r="J27" s="76">
        <v>0</v>
      </c>
      <c r="K27" t="s">
        <v>105</v>
      </c>
      <c r="L27" s="76">
        <v>7</v>
      </c>
      <c r="M27" s="76">
        <v>0</v>
      </c>
      <c r="N27" s="76">
        <v>383.59</v>
      </c>
      <c r="O27" s="76">
        <v>128.96</v>
      </c>
      <c r="P27" s="76">
        <v>0.49467766400000002</v>
      </c>
      <c r="Q27" s="76">
        <v>0</v>
      </c>
      <c r="R27" s="76">
        <f t="shared" si="0"/>
        <v>7.4083392462468327E-3</v>
      </c>
      <c r="S27" s="76">
        <f>+P27/'סכום נכסי הקרן'!$C$42*100</f>
        <v>1.4033877924269825E-4</v>
      </c>
    </row>
    <row r="28" spans="2:19">
      <c r="B28" t="s">
        <v>2767</v>
      </c>
      <c r="C28" t="s">
        <v>2768</v>
      </c>
      <c r="D28" s="15"/>
      <c r="E28" t="s">
        <v>520</v>
      </c>
      <c r="F28" t="s">
        <v>130</v>
      </c>
      <c r="G28" t="s">
        <v>538</v>
      </c>
      <c r="H28" t="s">
        <v>152</v>
      </c>
      <c r="I28" t="s">
        <v>967</v>
      </c>
      <c r="J28" s="76">
        <v>5.0599999999999996</v>
      </c>
      <c r="K28" t="s">
        <v>105</v>
      </c>
      <c r="L28" s="76">
        <v>6</v>
      </c>
      <c r="M28" s="76">
        <v>-2.94</v>
      </c>
      <c r="N28" s="76">
        <v>450803.55</v>
      </c>
      <c r="O28" s="76">
        <v>126.92</v>
      </c>
      <c r="P28" s="76">
        <v>572.15986566000004</v>
      </c>
      <c r="Q28" s="76">
        <v>0.01</v>
      </c>
      <c r="R28" s="76">
        <f t="shared" si="0"/>
        <v>8.5687199895410959</v>
      </c>
      <c r="S28" s="76">
        <f>+P28/'סכום נכסי הקרן'!$C$42*100</f>
        <v>0.1623202802995177</v>
      </c>
    </row>
    <row r="29" spans="2:19">
      <c r="B29" t="s">
        <v>2769</v>
      </c>
      <c r="C29" t="s">
        <v>2770</v>
      </c>
      <c r="D29" s="15"/>
      <c r="E29" t="s">
        <v>520</v>
      </c>
      <c r="F29" t="s">
        <v>130</v>
      </c>
      <c r="G29" t="s">
        <v>538</v>
      </c>
      <c r="H29" t="s">
        <v>154</v>
      </c>
      <c r="I29" t="s">
        <v>967</v>
      </c>
      <c r="J29" s="76">
        <v>9.27</v>
      </c>
      <c r="K29" t="s">
        <v>105</v>
      </c>
      <c r="L29" s="76">
        <v>6</v>
      </c>
      <c r="M29" s="76">
        <v>-0.42</v>
      </c>
      <c r="N29" s="76">
        <v>176119.52</v>
      </c>
      <c r="O29" s="76">
        <v>131.5</v>
      </c>
      <c r="P29" s="76">
        <v>231.59716879999999</v>
      </c>
      <c r="Q29" s="76">
        <v>0.02</v>
      </c>
      <c r="R29" s="76">
        <f t="shared" si="0"/>
        <v>3.4684209937174209</v>
      </c>
      <c r="S29" s="76">
        <f>+P29/'סכום נכסי הקרן'!$C$42*100</f>
        <v>6.5703520313901059E-2</v>
      </c>
    </row>
    <row r="30" spans="2:19">
      <c r="B30" t="s">
        <v>2771</v>
      </c>
      <c r="C30" t="s">
        <v>2772</v>
      </c>
      <c r="D30" s="15"/>
      <c r="E30" t="s">
        <v>950</v>
      </c>
      <c r="F30" t="s">
        <v>524</v>
      </c>
      <c r="G30" t="s">
        <v>542</v>
      </c>
      <c r="H30" t="s">
        <v>153</v>
      </c>
      <c r="I30" t="s">
        <v>967</v>
      </c>
      <c r="J30" s="76">
        <v>1.23</v>
      </c>
      <c r="K30" t="s">
        <v>105</v>
      </c>
      <c r="L30" s="76">
        <v>3.5</v>
      </c>
      <c r="M30" s="76">
        <v>1.61</v>
      </c>
      <c r="N30" s="76">
        <v>50957.1</v>
      </c>
      <c r="O30" s="76">
        <v>105.52</v>
      </c>
      <c r="P30" s="76">
        <v>53.769931919999998</v>
      </c>
      <c r="Q30" s="76">
        <v>0.01</v>
      </c>
      <c r="R30" s="76">
        <f t="shared" si="0"/>
        <v>0.80526356029480306</v>
      </c>
      <c r="S30" s="76">
        <f>+P30/'סכום נכסי הקרן'!$C$42*100</f>
        <v>1.5254391202138031E-2</v>
      </c>
    </row>
    <row r="31" spans="2:19">
      <c r="B31" t="s">
        <v>2773</v>
      </c>
      <c r="C31" t="s">
        <v>2774</v>
      </c>
      <c r="D31" s="15"/>
      <c r="E31" t="s">
        <v>950</v>
      </c>
      <c r="F31" t="s">
        <v>524</v>
      </c>
      <c r="G31" t="s">
        <v>542</v>
      </c>
      <c r="H31" t="s">
        <v>153</v>
      </c>
      <c r="I31" t="s">
        <v>967</v>
      </c>
      <c r="J31" s="76">
        <v>7.26</v>
      </c>
      <c r="K31" t="s">
        <v>105</v>
      </c>
      <c r="L31" s="76">
        <v>2.35</v>
      </c>
      <c r="M31" s="76">
        <v>0.02</v>
      </c>
      <c r="N31" s="76">
        <v>41600.86</v>
      </c>
      <c r="O31" s="76">
        <v>101.86</v>
      </c>
      <c r="P31" s="76">
        <v>42.374635996000002</v>
      </c>
      <c r="Q31" s="76">
        <v>0.01</v>
      </c>
      <c r="R31" s="76">
        <f t="shared" si="0"/>
        <v>0.63460653621625929</v>
      </c>
      <c r="S31" s="76">
        <f>+P31/'סכום נכסי הקרן'!$C$42*100</f>
        <v>1.2021575096894489E-2</v>
      </c>
    </row>
    <row r="32" spans="2:19">
      <c r="B32" t="s">
        <v>2775</v>
      </c>
      <c r="C32" t="s">
        <v>2776</v>
      </c>
      <c r="D32" s="15"/>
      <c r="E32" t="s">
        <v>615</v>
      </c>
      <c r="F32" t="s">
        <v>524</v>
      </c>
      <c r="G32" t="s">
        <v>542</v>
      </c>
      <c r="H32" t="s">
        <v>153</v>
      </c>
      <c r="I32" t="s">
        <v>967</v>
      </c>
      <c r="J32" s="76">
        <v>4.0599999999999996</v>
      </c>
      <c r="K32" t="s">
        <v>105</v>
      </c>
      <c r="L32" s="76">
        <v>4.5</v>
      </c>
      <c r="M32" s="76">
        <v>-0.82</v>
      </c>
      <c r="N32" s="76">
        <v>125093.25</v>
      </c>
      <c r="O32" s="76">
        <v>118.77</v>
      </c>
      <c r="P32" s="76">
        <v>148.57325302500001</v>
      </c>
      <c r="Q32" s="76">
        <v>0.05</v>
      </c>
      <c r="R32" s="76">
        <f t="shared" si="0"/>
        <v>2.2250470183502538</v>
      </c>
      <c r="S32" s="76">
        <f>+P32/'סכום נכסי הקרן'!$C$42*100</f>
        <v>4.2149849235248726E-2</v>
      </c>
    </row>
    <row r="33" spans="2:19">
      <c r="B33" t="s">
        <v>2777</v>
      </c>
      <c r="C33" t="s">
        <v>2778</v>
      </c>
      <c r="D33" s="15"/>
      <c r="E33" t="s">
        <v>433</v>
      </c>
      <c r="F33" t="s">
        <v>416</v>
      </c>
      <c r="G33" t="s">
        <v>638</v>
      </c>
      <c r="H33" t="s">
        <v>152</v>
      </c>
      <c r="I33" t="s">
        <v>967</v>
      </c>
      <c r="J33" s="76">
        <v>1.29</v>
      </c>
      <c r="K33" t="s">
        <v>105</v>
      </c>
      <c r="L33" s="76">
        <v>5.75</v>
      </c>
      <c r="M33" s="76">
        <v>1.4</v>
      </c>
      <c r="N33" s="76">
        <v>33112.92</v>
      </c>
      <c r="O33" s="76">
        <v>132.13999999999999</v>
      </c>
      <c r="P33" s="76">
        <v>43.755412487999997</v>
      </c>
      <c r="Q33" s="76">
        <v>0</v>
      </c>
      <c r="R33" s="76">
        <f t="shared" si="0"/>
        <v>0.65528517489435134</v>
      </c>
      <c r="S33" s="76">
        <f>+P33/'סכום נכסי הקרן'!$C$42*100</f>
        <v>1.2413297831507982E-2</v>
      </c>
    </row>
    <row r="34" spans="2:19">
      <c r="B34" t="s">
        <v>2779</v>
      </c>
      <c r="C34" t="s">
        <v>2780</v>
      </c>
      <c r="D34" s="15"/>
      <c r="E34" s="15"/>
      <c r="F34" t="s">
        <v>454</v>
      </c>
      <c r="G34" t="s">
        <v>638</v>
      </c>
      <c r="H34" t="s">
        <v>152</v>
      </c>
      <c r="I34" t="s">
        <v>967</v>
      </c>
      <c r="J34" s="76">
        <v>2.67</v>
      </c>
      <c r="K34" t="s">
        <v>105</v>
      </c>
      <c r="L34" s="76">
        <v>5.3</v>
      </c>
      <c r="M34" s="76">
        <v>-9.77</v>
      </c>
      <c r="N34" s="76">
        <v>3668.6</v>
      </c>
      <c r="O34" s="76">
        <v>135.94999999999999</v>
      </c>
      <c r="P34" s="76">
        <v>4.9874616999999999</v>
      </c>
      <c r="Q34" s="76">
        <v>0.01</v>
      </c>
      <c r="R34" s="76">
        <f t="shared" si="0"/>
        <v>7.4692695749575919E-2</v>
      </c>
      <c r="S34" s="76">
        <f>+P34/'סכום נכסי הקרן'!$C$42*100</f>
        <v>1.4149300391652867E-3</v>
      </c>
    </row>
    <row r="35" spans="2:19">
      <c r="B35" t="s">
        <v>2781</v>
      </c>
      <c r="C35" t="s">
        <v>2782</v>
      </c>
      <c r="D35" s="15"/>
      <c r="E35" t="s">
        <v>433</v>
      </c>
      <c r="F35" t="s">
        <v>416</v>
      </c>
      <c r="G35" t="s">
        <v>638</v>
      </c>
      <c r="H35" t="s">
        <v>152</v>
      </c>
      <c r="I35" t="s">
        <v>967</v>
      </c>
      <c r="J35" s="76">
        <v>4.6399999999999997</v>
      </c>
      <c r="K35" t="s">
        <v>105</v>
      </c>
      <c r="L35" s="76">
        <v>5.75</v>
      </c>
      <c r="M35" s="76">
        <v>-0.44</v>
      </c>
      <c r="N35" s="76">
        <v>2228.36</v>
      </c>
      <c r="O35" s="76">
        <v>148.51</v>
      </c>
      <c r="P35" s="76">
        <v>3.3093374359999999</v>
      </c>
      <c r="Q35" s="76">
        <v>0</v>
      </c>
      <c r="R35" s="76">
        <f t="shared" si="0"/>
        <v>4.9560948856976615E-2</v>
      </c>
      <c r="S35" s="76">
        <f>+P35/'סכום נכסי הקרן'!$C$42*100</f>
        <v>9.3885050744963697E-4</v>
      </c>
    </row>
    <row r="36" spans="2:19">
      <c r="B36" t="s">
        <v>2783</v>
      </c>
      <c r="C36" t="s">
        <v>2784</v>
      </c>
      <c r="D36" s="15"/>
      <c r="E36" t="s">
        <v>2785</v>
      </c>
      <c r="F36" t="s">
        <v>1142</v>
      </c>
      <c r="G36" t="s">
        <v>625</v>
      </c>
      <c r="H36" t="s">
        <v>153</v>
      </c>
      <c r="I36" t="s">
        <v>967</v>
      </c>
      <c r="J36" s="76">
        <v>6.28</v>
      </c>
      <c r="K36" t="s">
        <v>105</v>
      </c>
      <c r="L36" s="76">
        <v>3.9</v>
      </c>
      <c r="M36" s="76">
        <v>-1.01</v>
      </c>
      <c r="N36" s="76">
        <v>19315.87</v>
      </c>
      <c r="O36" s="76">
        <v>109.71</v>
      </c>
      <c r="P36" s="76">
        <v>21.191440976999999</v>
      </c>
      <c r="Q36" s="76">
        <v>0.02</v>
      </c>
      <c r="R36" s="76">
        <f t="shared" si="0"/>
        <v>0.31736501422961444</v>
      </c>
      <c r="S36" s="76">
        <f>+P36/'סכום נכסי הקרן'!$C$42*100</f>
        <v>6.0119572269708797E-3</v>
      </c>
    </row>
    <row r="37" spans="2:19">
      <c r="B37" t="s">
        <v>2786</v>
      </c>
      <c r="C37" t="s">
        <v>2787</v>
      </c>
      <c r="D37" s="15"/>
      <c r="E37" t="s">
        <v>2788</v>
      </c>
      <c r="F37" t="s">
        <v>416</v>
      </c>
      <c r="G37" t="s">
        <v>638</v>
      </c>
      <c r="H37" t="s">
        <v>152</v>
      </c>
      <c r="I37" t="s">
        <v>2789</v>
      </c>
      <c r="J37" s="76">
        <v>8.89</v>
      </c>
      <c r="K37" t="s">
        <v>105</v>
      </c>
      <c r="L37" s="76">
        <v>3.36</v>
      </c>
      <c r="M37" s="76">
        <v>2.11</v>
      </c>
      <c r="N37" s="76">
        <v>1059704.28</v>
      </c>
      <c r="O37" s="76">
        <v>99.94</v>
      </c>
      <c r="P37" s="76">
        <v>1059.0684574320001</v>
      </c>
      <c r="Q37" s="76">
        <v>0</v>
      </c>
      <c r="R37" s="76">
        <f t="shared" si="0"/>
        <v>15.860708879015769</v>
      </c>
      <c r="S37" s="76">
        <f>+P37/'סכום נכסי הקרן'!$C$42*100</f>
        <v>0.30045499376024876</v>
      </c>
    </row>
    <row r="38" spans="2:19">
      <c r="B38" t="s">
        <v>2790</v>
      </c>
      <c r="C38" t="s">
        <v>2778</v>
      </c>
      <c r="D38" s="15"/>
      <c r="E38" t="s">
        <v>433</v>
      </c>
      <c r="F38" t="s">
        <v>416</v>
      </c>
      <c r="G38" t="s">
        <v>638</v>
      </c>
      <c r="H38" t="s">
        <v>152</v>
      </c>
      <c r="I38" t="s">
        <v>967</v>
      </c>
      <c r="J38" s="76">
        <v>0</v>
      </c>
      <c r="K38" t="s">
        <v>105</v>
      </c>
      <c r="L38" s="76">
        <v>5.75</v>
      </c>
      <c r="M38" s="76">
        <v>0</v>
      </c>
      <c r="N38" s="76">
        <v>12877.25</v>
      </c>
      <c r="O38" s="76">
        <v>132.13999999999999</v>
      </c>
      <c r="P38" s="76">
        <v>17.015998150000001</v>
      </c>
      <c r="Q38" s="76">
        <v>0</v>
      </c>
      <c r="R38" s="76">
        <f t="shared" si="0"/>
        <v>0.25483318953472806</v>
      </c>
      <c r="S38" s="76">
        <f>+P38/'סכום נכסי הקרן'!$C$42*100</f>
        <v>4.8273948507345822E-3</v>
      </c>
    </row>
    <row r="39" spans="2:19">
      <c r="B39" t="s">
        <v>2791</v>
      </c>
      <c r="C39" t="s">
        <v>2782</v>
      </c>
      <c r="D39" s="15"/>
      <c r="E39" t="s">
        <v>433</v>
      </c>
      <c r="F39" t="s">
        <v>416</v>
      </c>
      <c r="G39" t="s">
        <v>638</v>
      </c>
      <c r="H39" t="s">
        <v>152</v>
      </c>
      <c r="I39" t="s">
        <v>967</v>
      </c>
      <c r="J39" s="76">
        <v>5.0999999999999996</v>
      </c>
      <c r="K39" t="s">
        <v>105</v>
      </c>
      <c r="L39" s="76">
        <v>5.75</v>
      </c>
      <c r="M39" s="76">
        <v>-4.3099999999999996</v>
      </c>
      <c r="N39" s="76">
        <v>5570.88</v>
      </c>
      <c r="O39" s="76">
        <v>148.51</v>
      </c>
      <c r="P39" s="76">
        <v>8.2733138880000006</v>
      </c>
      <c r="Q39" s="76">
        <v>0</v>
      </c>
      <c r="R39" s="76">
        <f t="shared" si="0"/>
        <v>0.12390192732249455</v>
      </c>
      <c r="S39" s="76">
        <f>+P39/'סכום נכסי הקרן'!$C$42*100</f>
        <v>2.3471178422431898E-3</v>
      </c>
    </row>
    <row r="40" spans="2:19">
      <c r="B40" t="s">
        <v>2792</v>
      </c>
      <c r="C40" t="s">
        <v>2778</v>
      </c>
      <c r="D40" s="15"/>
      <c r="E40" t="s">
        <v>433</v>
      </c>
      <c r="F40" t="s">
        <v>416</v>
      </c>
      <c r="G40" t="s">
        <v>638</v>
      </c>
      <c r="H40" t="s">
        <v>152</v>
      </c>
      <c r="I40" t="s">
        <v>967</v>
      </c>
      <c r="J40" s="76">
        <v>0</v>
      </c>
      <c r="K40" t="s">
        <v>105</v>
      </c>
      <c r="L40" s="76">
        <v>5.75</v>
      </c>
      <c r="M40" s="76">
        <v>0</v>
      </c>
      <c r="N40" s="76">
        <v>14716.85</v>
      </c>
      <c r="O40" s="76">
        <v>132.13999999999999</v>
      </c>
      <c r="P40" s="76">
        <v>19.446845589999999</v>
      </c>
      <c r="Q40" s="76">
        <v>0</v>
      </c>
      <c r="R40" s="76">
        <f t="shared" si="0"/>
        <v>0.29123778954389812</v>
      </c>
      <c r="S40" s="76">
        <f>+P40/'סכום נכסי הקרן'!$C$42*100</f>
        <v>5.5170200088554026E-3</v>
      </c>
    </row>
    <row r="41" spans="2:19">
      <c r="B41" t="s">
        <v>2793</v>
      </c>
      <c r="C41" t="s">
        <v>2778</v>
      </c>
      <c r="D41" s="15"/>
      <c r="E41" t="s">
        <v>433</v>
      </c>
      <c r="F41" t="s">
        <v>416</v>
      </c>
      <c r="G41" t="s">
        <v>638</v>
      </c>
      <c r="H41" t="s">
        <v>152</v>
      </c>
      <c r="I41" t="s">
        <v>967</v>
      </c>
      <c r="J41" s="76">
        <v>1.35</v>
      </c>
      <c r="K41" t="s">
        <v>105</v>
      </c>
      <c r="L41" s="76">
        <v>5.75</v>
      </c>
      <c r="M41" s="76">
        <v>-3.7</v>
      </c>
      <c r="N41" s="76">
        <v>18396.07</v>
      </c>
      <c r="O41" s="76">
        <v>132.13999999999999</v>
      </c>
      <c r="P41" s="76">
        <v>24.308566897999999</v>
      </c>
      <c r="Q41" s="76">
        <v>0</v>
      </c>
      <c r="R41" s="76">
        <f t="shared" si="0"/>
        <v>0.36404738535045322</v>
      </c>
      <c r="S41" s="76">
        <f>+P41/'סכום נכסי הקרן'!$C$42*100</f>
        <v>6.896277822652579E-3</v>
      </c>
    </row>
    <row r="42" spans="2:19">
      <c r="B42" t="s">
        <v>2794</v>
      </c>
      <c r="C42" t="s">
        <v>2782</v>
      </c>
      <c r="D42" s="15"/>
      <c r="E42" t="s">
        <v>433</v>
      </c>
      <c r="F42" t="s">
        <v>416</v>
      </c>
      <c r="G42" t="s">
        <v>638</v>
      </c>
      <c r="H42" t="s">
        <v>152</v>
      </c>
      <c r="I42" t="s">
        <v>967</v>
      </c>
      <c r="J42" s="76">
        <v>5.01</v>
      </c>
      <c r="K42" t="s">
        <v>105</v>
      </c>
      <c r="L42" s="76">
        <v>5.75</v>
      </c>
      <c r="M42" s="76">
        <v>-3.88</v>
      </c>
      <c r="N42" s="76">
        <v>25938.45</v>
      </c>
      <c r="O42" s="76">
        <v>148.51</v>
      </c>
      <c r="P42" s="76">
        <v>38.521192095000004</v>
      </c>
      <c r="Q42" s="76">
        <v>0</v>
      </c>
      <c r="R42" s="76">
        <f t="shared" si="0"/>
        <v>0.57689699773790837</v>
      </c>
      <c r="S42" s="76">
        <f>+P42/'סכום נכסי הקרן'!$C$42*100</f>
        <v>1.0928362986661508E-2</v>
      </c>
    </row>
    <row r="43" spans="2:19">
      <c r="B43" t="s">
        <v>2795</v>
      </c>
      <c r="C43" t="s">
        <v>2782</v>
      </c>
      <c r="D43" s="15"/>
      <c r="E43" t="s">
        <v>433</v>
      </c>
      <c r="F43" t="s">
        <v>416</v>
      </c>
      <c r="G43" t="s">
        <v>638</v>
      </c>
      <c r="H43" t="s">
        <v>152</v>
      </c>
      <c r="I43" t="s">
        <v>967</v>
      </c>
      <c r="J43" s="76">
        <v>4.9800000000000004</v>
      </c>
      <c r="K43" t="s">
        <v>105</v>
      </c>
      <c r="L43" s="76">
        <v>5.75</v>
      </c>
      <c r="M43" s="76">
        <v>-3.62</v>
      </c>
      <c r="N43" s="76">
        <v>27854.42</v>
      </c>
      <c r="O43" s="76">
        <v>148.51</v>
      </c>
      <c r="P43" s="76">
        <v>41.366599141999998</v>
      </c>
      <c r="Q43" s="76">
        <v>0</v>
      </c>
      <c r="R43" s="76">
        <f t="shared" si="0"/>
        <v>0.6195100814324197</v>
      </c>
      <c r="S43" s="76">
        <f>+P43/'סכום נכסי הקרן'!$C$42*100</f>
        <v>1.1735597637596851E-2</v>
      </c>
    </row>
    <row r="44" spans="2:19">
      <c r="B44" t="s">
        <v>2795</v>
      </c>
      <c r="C44" t="s">
        <v>2782</v>
      </c>
      <c r="D44" s="15"/>
      <c r="E44" t="s">
        <v>433</v>
      </c>
      <c r="F44" t="s">
        <v>416</v>
      </c>
      <c r="G44" t="s">
        <v>638</v>
      </c>
      <c r="H44" t="s">
        <v>152</v>
      </c>
      <c r="I44" t="s">
        <v>967</v>
      </c>
      <c r="J44" s="76">
        <v>4.87</v>
      </c>
      <c r="K44" t="s">
        <v>105</v>
      </c>
      <c r="L44" s="76">
        <v>5.75</v>
      </c>
      <c r="M44" s="76">
        <v>-2.65</v>
      </c>
      <c r="N44" s="76">
        <v>3713.92</v>
      </c>
      <c r="O44" s="76">
        <v>148.51</v>
      </c>
      <c r="P44" s="76">
        <v>5.5155425920000001</v>
      </c>
      <c r="Q44" s="76">
        <v>0</v>
      </c>
      <c r="R44" s="76">
        <f t="shared" si="0"/>
        <v>8.2601284881663031E-2</v>
      </c>
      <c r="S44" s="76">
        <f>+P44/'סכום נכסי הקרן'!$C$42*100</f>
        <v>1.5647452281621265E-3</v>
      </c>
    </row>
    <row r="45" spans="2:19">
      <c r="B45" t="s">
        <v>2796</v>
      </c>
      <c r="C45" t="s">
        <v>2797</v>
      </c>
      <c r="D45" s="15"/>
      <c r="E45" t="s">
        <v>2798</v>
      </c>
      <c r="F45" t="s">
        <v>131</v>
      </c>
      <c r="G45" t="s">
        <v>690</v>
      </c>
      <c r="H45" t="s">
        <v>153</v>
      </c>
      <c r="I45" t="s">
        <v>967</v>
      </c>
      <c r="J45" s="76">
        <v>3.52</v>
      </c>
      <c r="K45" t="s">
        <v>105</v>
      </c>
      <c r="L45" s="76">
        <v>3.15</v>
      </c>
      <c r="M45" s="76">
        <v>2.19</v>
      </c>
      <c r="N45" s="76">
        <v>137857.06</v>
      </c>
      <c r="O45" s="76">
        <v>100.25</v>
      </c>
      <c r="P45" s="76">
        <v>138.20170264999999</v>
      </c>
      <c r="Q45" s="76">
        <v>0.05</v>
      </c>
      <c r="R45" s="76">
        <f t="shared" si="0"/>
        <v>2.0697217039500897</v>
      </c>
      <c r="S45" s="76">
        <f>+P45/'סכום נכסי הקרן'!$C$42*100</f>
        <v>3.9207467105616831E-2</v>
      </c>
    </row>
    <row r="46" spans="2:19">
      <c r="B46" t="s">
        <v>2799</v>
      </c>
      <c r="C46" t="s">
        <v>2800</v>
      </c>
      <c r="D46" s="15"/>
      <c r="E46" t="s">
        <v>2801</v>
      </c>
      <c r="F46" t="s">
        <v>126</v>
      </c>
      <c r="G46" t="s">
        <v>697</v>
      </c>
      <c r="H46" t="s">
        <v>154</v>
      </c>
      <c r="I46" t="s">
        <v>967</v>
      </c>
      <c r="J46" s="76">
        <v>6.5</v>
      </c>
      <c r="K46" t="s">
        <v>105</v>
      </c>
      <c r="L46" s="76">
        <v>4.9000000000000004</v>
      </c>
      <c r="M46" s="76">
        <v>-1.46</v>
      </c>
      <c r="N46" s="76">
        <v>51340.77</v>
      </c>
      <c r="O46" s="76">
        <v>140.56</v>
      </c>
      <c r="P46" s="76">
        <v>72.164586311999997</v>
      </c>
      <c r="Q46" s="76">
        <v>0</v>
      </c>
      <c r="R46" s="76">
        <f t="shared" si="0"/>
        <v>1.0807436354441031</v>
      </c>
      <c r="S46" s="76">
        <f>+P46/'סכום נכסי הקרן'!$C$42*100</f>
        <v>2.0472907278021778E-2</v>
      </c>
    </row>
    <row r="47" spans="2:19">
      <c r="B47" t="s">
        <v>2802</v>
      </c>
      <c r="C47" t="s">
        <v>2803</v>
      </c>
      <c r="D47" s="15"/>
      <c r="E47" t="s">
        <v>2804</v>
      </c>
      <c r="F47" t="s">
        <v>126</v>
      </c>
      <c r="G47" t="s">
        <v>396</v>
      </c>
      <c r="H47" t="s">
        <v>153</v>
      </c>
      <c r="I47" t="s">
        <v>967</v>
      </c>
      <c r="J47" s="76">
        <v>2.06</v>
      </c>
      <c r="K47" t="s">
        <v>105</v>
      </c>
      <c r="L47" s="76">
        <v>6.45</v>
      </c>
      <c r="M47" s="76">
        <v>-4.63</v>
      </c>
      <c r="N47" s="76">
        <v>3364.98</v>
      </c>
      <c r="O47" s="76">
        <v>138.27000000000001</v>
      </c>
      <c r="P47" s="76">
        <v>4.6527578460000001</v>
      </c>
      <c r="Q47" s="76">
        <v>0</v>
      </c>
      <c r="R47" s="76">
        <f t="shared" si="0"/>
        <v>6.9680139335752747E-2</v>
      </c>
      <c r="S47" s="76">
        <f>+P47/'סכום נכסי הקרן'!$C$42*100</f>
        <v>1.3199754178096995E-3</v>
      </c>
    </row>
    <row r="48" spans="2:19">
      <c r="B48" t="s">
        <v>2805</v>
      </c>
      <c r="C48" t="s">
        <v>2803</v>
      </c>
      <c r="D48" s="15"/>
      <c r="E48" t="s">
        <v>2804</v>
      </c>
      <c r="F48" t="s">
        <v>126</v>
      </c>
      <c r="G48" t="s">
        <v>396</v>
      </c>
      <c r="H48" t="s">
        <v>153</v>
      </c>
      <c r="I48" t="s">
        <v>967</v>
      </c>
      <c r="J48" s="76">
        <v>1.92</v>
      </c>
      <c r="K48" t="s">
        <v>105</v>
      </c>
      <c r="L48" s="76">
        <v>6.45</v>
      </c>
      <c r="M48" s="76">
        <v>0.94</v>
      </c>
      <c r="N48" s="76">
        <v>1738.43</v>
      </c>
      <c r="O48" s="76">
        <v>139.57</v>
      </c>
      <c r="P48" s="76">
        <v>2.4263267509999999</v>
      </c>
      <c r="Q48" s="76">
        <v>0</v>
      </c>
      <c r="R48" s="76">
        <f t="shared" si="0"/>
        <v>3.6336897745299995E-2</v>
      </c>
      <c r="S48" s="76">
        <f>+P48/'סכום נכסי הקרן'!$C$42*100</f>
        <v>6.8834265029447993E-4</v>
      </c>
    </row>
    <row r="49" spans="2:19">
      <c r="B49" t="s">
        <v>2806</v>
      </c>
      <c r="C49" t="s">
        <v>2803</v>
      </c>
      <c r="D49" s="15"/>
      <c r="E49" t="s">
        <v>2804</v>
      </c>
      <c r="F49" t="s">
        <v>126</v>
      </c>
      <c r="G49" t="s">
        <v>761</v>
      </c>
      <c r="H49" t="s">
        <v>152</v>
      </c>
      <c r="I49" t="s">
        <v>967</v>
      </c>
      <c r="J49" s="76">
        <v>1.96</v>
      </c>
      <c r="K49" t="s">
        <v>105</v>
      </c>
      <c r="L49" s="76">
        <v>6.45</v>
      </c>
      <c r="M49" s="76">
        <v>-0.52</v>
      </c>
      <c r="N49" s="76">
        <v>2575.4499999999998</v>
      </c>
      <c r="O49" s="76">
        <v>139.57</v>
      </c>
      <c r="P49" s="76">
        <v>3.5945555649999998</v>
      </c>
      <c r="Q49" s="76">
        <v>0</v>
      </c>
      <c r="R49" s="76">
        <f t="shared" si="0"/>
        <v>5.3832402396491584E-2</v>
      </c>
      <c r="S49" s="76">
        <f>+P49/'סכום נכסי הקרן'!$C$42*100</f>
        <v>1.0197661560723864E-3</v>
      </c>
    </row>
    <row r="50" spans="2:19">
      <c r="B50" t="s">
        <v>2807</v>
      </c>
      <c r="C50" t="s">
        <v>2803</v>
      </c>
      <c r="D50" s="15"/>
      <c r="E50" t="s">
        <v>2804</v>
      </c>
      <c r="F50" t="s">
        <v>126</v>
      </c>
      <c r="G50" t="s">
        <v>761</v>
      </c>
      <c r="H50" t="s">
        <v>152</v>
      </c>
      <c r="I50" t="s">
        <v>967</v>
      </c>
      <c r="J50" s="76">
        <v>0</v>
      </c>
      <c r="K50" t="s">
        <v>105</v>
      </c>
      <c r="L50" s="76">
        <v>6.45</v>
      </c>
      <c r="M50" s="76">
        <v>0</v>
      </c>
      <c r="N50" s="76">
        <v>1124.45</v>
      </c>
      <c r="O50" s="76">
        <v>133.83000000000001</v>
      </c>
      <c r="P50" s="76">
        <v>1.504851435</v>
      </c>
      <c r="Q50" s="76">
        <v>0</v>
      </c>
      <c r="R50" s="76">
        <f t="shared" si="0"/>
        <v>2.2536796700166686E-2</v>
      </c>
      <c r="S50" s="76">
        <f>+P50/'סכום נכסי הקרן'!$C$42*100</f>
        <v>4.2692247638964078E-4</v>
      </c>
    </row>
    <row r="51" spans="2:19">
      <c r="B51" t="s">
        <v>2808</v>
      </c>
      <c r="C51" t="s">
        <v>2803</v>
      </c>
      <c r="D51" s="15"/>
      <c r="E51" t="s">
        <v>2804</v>
      </c>
      <c r="F51" t="s">
        <v>126</v>
      </c>
      <c r="G51" t="s">
        <v>761</v>
      </c>
      <c r="H51" t="s">
        <v>152</v>
      </c>
      <c r="I51" t="s">
        <v>967</v>
      </c>
      <c r="J51" s="76">
        <v>1.97</v>
      </c>
      <c r="K51" t="s">
        <v>105</v>
      </c>
      <c r="L51" s="76">
        <v>6.45</v>
      </c>
      <c r="M51" s="76">
        <v>-0.52</v>
      </c>
      <c r="N51" s="76">
        <v>5987.92</v>
      </c>
      <c r="O51" s="76">
        <v>139.57</v>
      </c>
      <c r="P51" s="76">
        <v>8.3573399439999996</v>
      </c>
      <c r="Q51" s="76">
        <v>0</v>
      </c>
      <c r="R51" s="76">
        <f t="shared" si="0"/>
        <v>0.12516030944417475</v>
      </c>
      <c r="S51" s="76">
        <f>+P51/'סכום נכסי הקרן'!$C$42*100</f>
        <v>2.3709558179226789E-3</v>
      </c>
    </row>
    <row r="52" spans="2:19">
      <c r="B52" t="s">
        <v>2808</v>
      </c>
      <c r="C52" t="s">
        <v>2809</v>
      </c>
      <c r="D52" s="15"/>
      <c r="E52" t="s">
        <v>2804</v>
      </c>
      <c r="F52" t="s">
        <v>126</v>
      </c>
      <c r="G52" t="s">
        <v>761</v>
      </c>
      <c r="H52" t="s">
        <v>152</v>
      </c>
      <c r="I52" t="s">
        <v>967</v>
      </c>
      <c r="J52" s="76">
        <v>2.06</v>
      </c>
      <c r="K52" t="s">
        <v>105</v>
      </c>
      <c r="L52" s="76">
        <v>6.45</v>
      </c>
      <c r="M52" s="76">
        <v>-4.7300000000000004</v>
      </c>
      <c r="N52" s="76">
        <v>6889.33</v>
      </c>
      <c r="O52" s="76">
        <v>139.57</v>
      </c>
      <c r="P52" s="76">
        <v>9.6154378810000001</v>
      </c>
      <c r="Q52" s="76">
        <v>0</v>
      </c>
      <c r="R52" s="76">
        <f t="shared" si="0"/>
        <v>0.14400170253828315</v>
      </c>
      <c r="S52" s="76">
        <f>+P52/'סכום נכסי הקרן'!$C$42*100</f>
        <v>2.7278749624392528E-3</v>
      </c>
    </row>
    <row r="53" spans="2:19">
      <c r="B53" t="s">
        <v>2808</v>
      </c>
      <c r="C53" t="s">
        <v>2803</v>
      </c>
      <c r="D53" s="15"/>
      <c r="E53" t="s">
        <v>2804</v>
      </c>
      <c r="F53" t="s">
        <v>126</v>
      </c>
      <c r="G53" t="s">
        <v>761</v>
      </c>
      <c r="H53" t="s">
        <v>152</v>
      </c>
      <c r="I53" t="s">
        <v>967</v>
      </c>
      <c r="J53" s="76">
        <v>0</v>
      </c>
      <c r="K53" t="s">
        <v>105</v>
      </c>
      <c r="L53" s="76">
        <v>6.45</v>
      </c>
      <c r="M53" s="76">
        <v>0</v>
      </c>
      <c r="N53" s="76">
        <v>1293.79</v>
      </c>
      <c r="O53" s="76">
        <v>133.83000000000001</v>
      </c>
      <c r="P53" s="76">
        <v>1.7314791570000001</v>
      </c>
      <c r="Q53" s="76">
        <v>0</v>
      </c>
      <c r="R53" s="76">
        <f t="shared" si="0"/>
        <v>2.593079479097217E-2</v>
      </c>
      <c r="S53" s="76">
        <f>+P53/'סכום נכסי הקרן'!$C$42*100</f>
        <v>4.9121617744510954E-4</v>
      </c>
    </row>
    <row r="54" spans="2:19">
      <c r="B54" t="s">
        <v>2808</v>
      </c>
      <c r="C54" t="s">
        <v>2803</v>
      </c>
      <c r="D54" s="15"/>
      <c r="E54" t="s">
        <v>2804</v>
      </c>
      <c r="F54" t="s">
        <v>126</v>
      </c>
      <c r="G54" t="s">
        <v>761</v>
      </c>
      <c r="H54" t="s">
        <v>152</v>
      </c>
      <c r="I54" t="s">
        <v>967</v>
      </c>
      <c r="J54" s="76">
        <v>0</v>
      </c>
      <c r="K54" t="s">
        <v>105</v>
      </c>
      <c r="L54" s="76">
        <v>6.45</v>
      </c>
      <c r="M54" s="76">
        <v>0</v>
      </c>
      <c r="N54" s="76">
        <v>326.33</v>
      </c>
      <c r="O54" s="76">
        <v>133.83000000000001</v>
      </c>
      <c r="P54" s="76">
        <v>0.436727439</v>
      </c>
      <c r="Q54" s="76">
        <v>0</v>
      </c>
      <c r="R54" s="76">
        <f t="shared" si="0"/>
        <v>6.5404712234117968E-3</v>
      </c>
      <c r="S54" s="76">
        <f>+P54/'סכום נכסי הקרן'!$C$42*100</f>
        <v>1.2389844966003956E-4</v>
      </c>
    </row>
    <row r="55" spans="2:19">
      <c r="B55" t="s">
        <v>2810</v>
      </c>
      <c r="C55" t="s">
        <v>2803</v>
      </c>
      <c r="D55" s="15"/>
      <c r="E55" t="s">
        <v>2804</v>
      </c>
      <c r="F55" t="s">
        <v>126</v>
      </c>
      <c r="G55" t="s">
        <v>396</v>
      </c>
      <c r="H55" t="s">
        <v>153</v>
      </c>
      <c r="I55" t="s">
        <v>967</v>
      </c>
      <c r="J55" s="76">
        <v>0</v>
      </c>
      <c r="K55" t="s">
        <v>105</v>
      </c>
      <c r="L55" s="76">
        <v>6.45</v>
      </c>
      <c r="M55" s="76">
        <v>0</v>
      </c>
      <c r="N55" s="76">
        <v>483.64</v>
      </c>
      <c r="O55" s="76">
        <v>133.83000000000001</v>
      </c>
      <c r="P55" s="76">
        <v>0.64725541200000003</v>
      </c>
      <c r="Q55" s="76">
        <v>0</v>
      </c>
      <c r="R55" s="76">
        <f t="shared" si="0"/>
        <v>9.6933579581738784E-3</v>
      </c>
      <c r="S55" s="76">
        <f>+P55/'סכום נכסי הקרן'!$C$42*100</f>
        <v>1.8362469338884421E-4</v>
      </c>
    </row>
    <row r="56" spans="2:19">
      <c r="B56" t="s">
        <v>2811</v>
      </c>
      <c r="C56" t="s">
        <v>2812</v>
      </c>
      <c r="D56" s="15"/>
      <c r="E56" t="s">
        <v>2813</v>
      </c>
      <c r="F56" t="s">
        <v>454</v>
      </c>
      <c r="G56" t="s">
        <v>761</v>
      </c>
      <c r="H56" t="s">
        <v>154</v>
      </c>
      <c r="I56" t="s">
        <v>967</v>
      </c>
      <c r="J56" s="76">
        <v>0.17</v>
      </c>
      <c r="K56" t="s">
        <v>105</v>
      </c>
      <c r="L56" s="76">
        <v>8.25</v>
      </c>
      <c r="M56" s="76">
        <v>2.44</v>
      </c>
      <c r="N56" s="76">
        <v>17091.79</v>
      </c>
      <c r="O56" s="76">
        <v>105.92</v>
      </c>
      <c r="P56" s="76">
        <v>18.103623968000001</v>
      </c>
      <c r="Q56" s="76">
        <v>0.03</v>
      </c>
      <c r="R56" s="76">
        <f t="shared" si="0"/>
        <v>0.27112157613291638</v>
      </c>
      <c r="S56" s="76">
        <f>+P56/'סכום נכסי הקרן'!$C$42*100</f>
        <v>5.1359514941389656E-3</v>
      </c>
    </row>
    <row r="57" spans="2:19">
      <c r="B57" t="s">
        <v>2814</v>
      </c>
      <c r="C57" t="s">
        <v>2815</v>
      </c>
      <c r="D57" s="15"/>
      <c r="E57" t="s">
        <v>2813</v>
      </c>
      <c r="F57" t="s">
        <v>454</v>
      </c>
      <c r="G57" t="s">
        <v>761</v>
      </c>
      <c r="H57" t="s">
        <v>154</v>
      </c>
      <c r="I57" t="s">
        <v>967</v>
      </c>
      <c r="J57" s="76">
        <v>1.63</v>
      </c>
      <c r="K57" t="s">
        <v>105</v>
      </c>
      <c r="L57" s="76">
        <v>5.25</v>
      </c>
      <c r="M57" s="76">
        <v>1.89</v>
      </c>
      <c r="N57" s="76">
        <v>19315.87</v>
      </c>
      <c r="O57" s="76">
        <v>105.47</v>
      </c>
      <c r="P57" s="76">
        <v>20.372448088999999</v>
      </c>
      <c r="Q57" s="76">
        <v>0.02</v>
      </c>
      <c r="R57" s="76">
        <f t="shared" si="0"/>
        <v>0.30509969967001582</v>
      </c>
      <c r="S57" s="76">
        <f>+P57/'סכום נכסי הקרן'!$C$42*100</f>
        <v>5.7796110539478501E-3</v>
      </c>
    </row>
    <row r="58" spans="2:19">
      <c r="B58" t="s">
        <v>2816</v>
      </c>
      <c r="C58" t="s">
        <v>2817</v>
      </c>
      <c r="D58" s="15"/>
      <c r="E58" t="s">
        <v>2813</v>
      </c>
      <c r="F58" t="s">
        <v>454</v>
      </c>
      <c r="G58" t="s">
        <v>761</v>
      </c>
      <c r="H58" t="s">
        <v>154</v>
      </c>
      <c r="I58" t="s">
        <v>967</v>
      </c>
      <c r="J58" s="76">
        <v>2.0099999999999998</v>
      </c>
      <c r="K58" t="s">
        <v>105</v>
      </c>
      <c r="L58" s="76">
        <v>5.25</v>
      </c>
      <c r="M58" s="76">
        <v>0.65</v>
      </c>
      <c r="N58" s="76">
        <v>38631.74</v>
      </c>
      <c r="O58" s="76">
        <v>106.81</v>
      </c>
      <c r="P58" s="76">
        <v>41.262561494000003</v>
      </c>
      <c r="Q58" s="76">
        <v>0.06</v>
      </c>
      <c r="R58" s="76">
        <f t="shared" si="0"/>
        <v>0.61795200382581572</v>
      </c>
      <c r="S58" s="76">
        <f>+P58/'סכום נכסי הקרן'!$C$42*100</f>
        <v>1.1706082424806485E-2</v>
      </c>
    </row>
    <row r="59" spans="2:19">
      <c r="B59" t="s">
        <v>2818</v>
      </c>
      <c r="C59" t="s">
        <v>2819</v>
      </c>
      <c r="D59" s="15"/>
      <c r="E59" t="s">
        <v>779</v>
      </c>
      <c r="F59" t="s">
        <v>130</v>
      </c>
      <c r="G59" t="s">
        <v>812</v>
      </c>
      <c r="H59" t="s">
        <v>152</v>
      </c>
      <c r="I59" t="s">
        <v>967</v>
      </c>
      <c r="J59" s="76">
        <v>1.1599999999999999</v>
      </c>
      <c r="K59" t="s">
        <v>105</v>
      </c>
      <c r="L59" s="76">
        <v>5.7</v>
      </c>
      <c r="M59" s="76">
        <v>-0.51</v>
      </c>
      <c r="N59" s="76">
        <v>2566.9</v>
      </c>
      <c r="O59" s="76">
        <v>128.78</v>
      </c>
      <c r="P59" s="76">
        <v>3.3056538199999999</v>
      </c>
      <c r="Q59" s="76">
        <v>0</v>
      </c>
      <c r="R59" s="76">
        <f t="shared" si="0"/>
        <v>4.9505782677124799E-2</v>
      </c>
      <c r="S59" s="76">
        <f>+P59/'סכום נכסי הקרן'!$C$42*100</f>
        <v>9.3780547507752885E-4</v>
      </c>
    </row>
    <row r="60" spans="2:19">
      <c r="B60" t="s">
        <v>2820</v>
      </c>
      <c r="C60" t="s">
        <v>2821</v>
      </c>
      <c r="D60" s="15"/>
      <c r="E60" t="s">
        <v>784</v>
      </c>
      <c r="F60" t="s">
        <v>454</v>
      </c>
      <c r="G60" t="s">
        <v>812</v>
      </c>
      <c r="H60" t="s">
        <v>152</v>
      </c>
      <c r="I60" t="s">
        <v>967</v>
      </c>
      <c r="J60" s="76">
        <v>1.22</v>
      </c>
      <c r="K60" t="s">
        <v>105</v>
      </c>
      <c r="L60" s="76">
        <v>6.5</v>
      </c>
      <c r="M60" s="76">
        <v>-0.28000000000000003</v>
      </c>
      <c r="N60" s="76">
        <v>70.540000000000006</v>
      </c>
      <c r="O60" s="76">
        <v>125.63</v>
      </c>
      <c r="P60" s="76">
        <v>8.8619402E-2</v>
      </c>
      <c r="Q60" s="76">
        <v>0</v>
      </c>
      <c r="R60" s="76">
        <f t="shared" si="0"/>
        <v>1.3271725036194985E-3</v>
      </c>
      <c r="S60" s="76">
        <f>+P60/'סכום נכסי הקרן'!$C$42*100</f>
        <v>2.5141096109603066E-5</v>
      </c>
    </row>
    <row r="61" spans="2:19">
      <c r="B61" t="s">
        <v>2822</v>
      </c>
      <c r="C61" t="s">
        <v>2823</v>
      </c>
      <c r="D61" s="15"/>
      <c r="E61" t="s">
        <v>2824</v>
      </c>
      <c r="F61" t="s">
        <v>684</v>
      </c>
      <c r="G61" t="s">
        <v>806</v>
      </c>
      <c r="H61" t="s">
        <v>153</v>
      </c>
      <c r="I61" t="s">
        <v>967</v>
      </c>
      <c r="J61" s="76">
        <v>2.61</v>
      </c>
      <c r="K61" t="s">
        <v>105</v>
      </c>
      <c r="L61" s="76">
        <v>4.63</v>
      </c>
      <c r="M61" s="76">
        <v>0.12</v>
      </c>
      <c r="N61" s="76">
        <v>37252.04</v>
      </c>
      <c r="O61" s="76">
        <v>116.92</v>
      </c>
      <c r="P61" s="76">
        <v>43.555085167999998</v>
      </c>
      <c r="Q61" s="76">
        <v>0.02</v>
      </c>
      <c r="R61" s="76">
        <f t="shared" si="0"/>
        <v>0.65228505409881965</v>
      </c>
      <c r="S61" s="76">
        <f>+P61/'סכום נכסי הקרן'!$C$42*100</f>
        <v>1.2356465486763665E-2</v>
      </c>
    </row>
    <row r="62" spans="2:19">
      <c r="B62" t="s">
        <v>2825</v>
      </c>
      <c r="C62" t="s">
        <v>2826</v>
      </c>
      <c r="D62" s="15"/>
      <c r="E62" t="s">
        <v>2827</v>
      </c>
      <c r="F62" t="s">
        <v>454</v>
      </c>
      <c r="G62" t="s">
        <v>839</v>
      </c>
      <c r="H62" t="s">
        <v>154</v>
      </c>
      <c r="I62" t="s">
        <v>967</v>
      </c>
      <c r="J62" s="76">
        <v>2.5299999999999998</v>
      </c>
      <c r="K62" t="s">
        <v>105</v>
      </c>
      <c r="L62" s="76">
        <v>6.7</v>
      </c>
      <c r="M62" s="76">
        <v>0.69</v>
      </c>
      <c r="N62" s="76">
        <v>15051.63</v>
      </c>
      <c r="O62" s="76">
        <v>131.12</v>
      </c>
      <c r="P62" s="76">
        <v>19.735697256000002</v>
      </c>
      <c r="Q62" s="76">
        <v>0.02</v>
      </c>
      <c r="R62" s="76">
        <f t="shared" si="0"/>
        <v>0.29556365927544836</v>
      </c>
      <c r="S62" s="76">
        <f>+P62/'סכום נכסי הקרן'!$C$42*100</f>
        <v>5.5989664825669382E-3</v>
      </c>
    </row>
    <row r="63" spans="2:19">
      <c r="B63" t="s">
        <v>2828</v>
      </c>
      <c r="C63" t="s">
        <v>2829</v>
      </c>
      <c r="D63" s="15"/>
      <c r="E63" t="s">
        <v>2827</v>
      </c>
      <c r="F63" t="s">
        <v>454</v>
      </c>
      <c r="G63" t="s">
        <v>839</v>
      </c>
      <c r="H63" t="s">
        <v>154</v>
      </c>
      <c r="I63" t="s">
        <v>967</v>
      </c>
      <c r="J63" s="76">
        <v>2.7</v>
      </c>
      <c r="K63" t="s">
        <v>105</v>
      </c>
      <c r="L63" s="76">
        <v>6.7</v>
      </c>
      <c r="M63" s="76">
        <v>0.15</v>
      </c>
      <c r="N63" s="76">
        <v>9997.43</v>
      </c>
      <c r="O63" s="76">
        <v>130.88999999999999</v>
      </c>
      <c r="P63" s="76">
        <v>13.085636127000001</v>
      </c>
      <c r="Q63" s="76">
        <v>0</v>
      </c>
      <c r="R63" s="76">
        <f t="shared" si="0"/>
        <v>0.19597171802315194</v>
      </c>
      <c r="S63" s="76">
        <f>+P63/'סכום נכסי הקרן'!$C$42*100</f>
        <v>3.7123612673915477E-3</v>
      </c>
    </row>
    <row r="64" spans="2:19">
      <c r="B64" t="s">
        <v>2830</v>
      </c>
      <c r="C64" t="s">
        <v>2831</v>
      </c>
      <c r="D64" s="15"/>
      <c r="E64" t="s">
        <v>842</v>
      </c>
      <c r="F64" t="s">
        <v>454</v>
      </c>
      <c r="G64" t="s">
        <v>862</v>
      </c>
      <c r="H64" t="s">
        <v>152</v>
      </c>
      <c r="I64" t="s">
        <v>967</v>
      </c>
      <c r="J64" s="76">
        <v>1.4</v>
      </c>
      <c r="K64" t="s">
        <v>105</v>
      </c>
      <c r="L64" s="76">
        <v>5.6</v>
      </c>
      <c r="M64" s="76">
        <v>3.13</v>
      </c>
      <c r="N64" s="76">
        <v>10016.81</v>
      </c>
      <c r="O64" s="76">
        <v>124.34</v>
      </c>
      <c r="P64" s="76">
        <v>12.454901553999999</v>
      </c>
      <c r="Q64" s="76">
        <v>0.04</v>
      </c>
      <c r="R64" s="76">
        <f t="shared" si="0"/>
        <v>0.18652577770448689</v>
      </c>
      <c r="S64" s="76">
        <f>+P64/'סכום נכסי הקרן'!$C$42*100</f>
        <v>3.5334234934778566E-3</v>
      </c>
    </row>
    <row r="65" spans="2:21">
      <c r="B65" t="s">
        <v>2832</v>
      </c>
      <c r="C65" t="s">
        <v>2833</v>
      </c>
      <c r="D65" s="15"/>
      <c r="E65" t="s">
        <v>2834</v>
      </c>
      <c r="F65" t="s">
        <v>684</v>
      </c>
      <c r="G65" t="s">
        <v>883</v>
      </c>
      <c r="H65" t="s">
        <v>154</v>
      </c>
      <c r="J65" s="76">
        <v>0.12</v>
      </c>
      <c r="K65" t="s">
        <v>105</v>
      </c>
      <c r="L65" s="76">
        <v>6.6</v>
      </c>
      <c r="M65" s="76">
        <v>1000</v>
      </c>
      <c r="N65" s="76">
        <v>15452.85</v>
      </c>
      <c r="O65" s="76">
        <v>25.6</v>
      </c>
      <c r="P65" s="76">
        <v>3.9559296000000002</v>
      </c>
      <c r="Q65" s="76">
        <v>0.03</v>
      </c>
      <c r="R65" s="76">
        <f t="shared" si="0"/>
        <v>5.9244373950689509E-2</v>
      </c>
      <c r="S65" s="76">
        <f>+P65/'סכום נכסי הקרן'!$C$42*100</f>
        <v>1.1222870390890656E-3</v>
      </c>
    </row>
    <row r="66" spans="2:21">
      <c r="B66" t="s">
        <v>2835</v>
      </c>
      <c r="C66" t="s">
        <v>2833</v>
      </c>
      <c r="D66" s="15"/>
      <c r="E66" t="s">
        <v>2834</v>
      </c>
      <c r="F66" t="s">
        <v>684</v>
      </c>
      <c r="G66" t="s">
        <v>883</v>
      </c>
      <c r="H66" t="s">
        <v>154</v>
      </c>
      <c r="I66" t="s">
        <v>2836</v>
      </c>
      <c r="K66" t="s">
        <v>105</v>
      </c>
      <c r="L66" s="76">
        <v>0</v>
      </c>
      <c r="M66" s="76">
        <v>0</v>
      </c>
      <c r="N66" s="76">
        <v>5412.74</v>
      </c>
      <c r="O66" s="76">
        <v>100</v>
      </c>
      <c r="P66" s="76">
        <v>5.4127400000000003</v>
      </c>
      <c r="Q66" s="76">
        <v>0</v>
      </c>
      <c r="R66" s="76">
        <f t="shared" si="0"/>
        <v>8.1061703589936265E-2</v>
      </c>
      <c r="S66" s="76">
        <f>+P66/'סכום נכסי הקרן'!$C$42*100</f>
        <v>1.5355803975780936E-3</v>
      </c>
    </row>
    <row r="67" spans="2:21">
      <c r="B67" t="s">
        <v>2837</v>
      </c>
      <c r="C67" t="s">
        <v>2838</v>
      </c>
      <c r="D67" s="15"/>
      <c r="E67" t="s">
        <v>2839</v>
      </c>
      <c r="F67" t="s">
        <v>534</v>
      </c>
      <c r="G67" t="s">
        <v>900</v>
      </c>
      <c r="H67" t="s">
        <v>154</v>
      </c>
      <c r="J67" s="76">
        <v>0</v>
      </c>
      <c r="K67" t="s">
        <v>105</v>
      </c>
      <c r="L67" s="76">
        <v>9.9</v>
      </c>
      <c r="M67" s="76">
        <v>0</v>
      </c>
      <c r="N67" s="76">
        <v>482378.81</v>
      </c>
      <c r="O67" s="76">
        <v>1.0000000000000001E-5</v>
      </c>
      <c r="P67" s="76">
        <v>4.8237881000000002E-5</v>
      </c>
      <c r="Q67" s="76">
        <v>0.48</v>
      </c>
      <c r="R67" s="76">
        <f t="shared" si="0"/>
        <v>7.2241504513954455E-7</v>
      </c>
      <c r="S67" s="76">
        <f>+P67/'סכום נכסי הקרן'!$C$42*100</f>
        <v>1.3684962603839233E-8</v>
      </c>
    </row>
    <row r="68" spans="2:21">
      <c r="B68" t="s">
        <v>2840</v>
      </c>
      <c r="C68" t="s">
        <v>2841</v>
      </c>
      <c r="D68" s="15"/>
      <c r="E68" t="s">
        <v>2839</v>
      </c>
      <c r="F68" t="s">
        <v>684</v>
      </c>
      <c r="G68" t="s">
        <v>900</v>
      </c>
      <c r="H68" t="s">
        <v>154</v>
      </c>
      <c r="I68" t="s">
        <v>967</v>
      </c>
      <c r="J68" s="76">
        <v>0</v>
      </c>
      <c r="K68" t="s">
        <v>105</v>
      </c>
      <c r="L68" s="76">
        <v>6.15</v>
      </c>
      <c r="M68" s="76">
        <v>0</v>
      </c>
      <c r="N68" s="76">
        <v>96567.7</v>
      </c>
      <c r="O68" s="76">
        <v>1E-4</v>
      </c>
      <c r="P68" s="76">
        <v>9.6567699999999994E-5</v>
      </c>
      <c r="Q68" s="76">
        <v>0</v>
      </c>
      <c r="R68" s="76">
        <f t="shared" si="0"/>
        <v>1.4462069624186434E-6</v>
      </c>
      <c r="S68" s="76">
        <f>+P68/'סכום נכסי הקרן'!$C$42*100</f>
        <v>2.7396007781493669E-8</v>
      </c>
    </row>
    <row r="69" spans="2:21">
      <c r="B69" t="s">
        <v>2842</v>
      </c>
      <c r="C69" t="s">
        <v>2843</v>
      </c>
      <c r="D69" s="15"/>
      <c r="E69" t="s">
        <v>1627</v>
      </c>
      <c r="F69" t="s">
        <v>115</v>
      </c>
      <c r="G69" t="s">
        <v>900</v>
      </c>
      <c r="H69" t="s">
        <v>154</v>
      </c>
      <c r="I69" t="s">
        <v>2844</v>
      </c>
      <c r="J69" s="76">
        <v>0.8</v>
      </c>
      <c r="K69" t="s">
        <v>105</v>
      </c>
      <c r="L69" s="76">
        <v>5.6</v>
      </c>
      <c r="M69" s="76">
        <v>5.53</v>
      </c>
      <c r="N69" s="76">
        <v>35804.53</v>
      </c>
      <c r="O69" s="76">
        <v>120.99</v>
      </c>
      <c r="P69" s="76">
        <v>43.319900847</v>
      </c>
      <c r="Q69" s="76">
        <v>0</v>
      </c>
      <c r="R69" s="76">
        <f t="shared" si="0"/>
        <v>0.6487629115761967</v>
      </c>
      <c r="S69" s="76">
        <f>+P69/'סכום נכסי הקרן'!$C$42*100</f>
        <v>1.2289744300609275E-2</v>
      </c>
    </row>
    <row r="70" spans="2:21">
      <c r="B70" t="s">
        <v>2845</v>
      </c>
      <c r="C70" t="s">
        <v>2843</v>
      </c>
      <c r="D70" s="15"/>
      <c r="E70" t="s">
        <v>1627</v>
      </c>
      <c r="F70" t="s">
        <v>115</v>
      </c>
      <c r="G70" t="s">
        <v>900</v>
      </c>
      <c r="H70" t="s">
        <v>154</v>
      </c>
      <c r="I70" t="s">
        <v>2844</v>
      </c>
      <c r="J70" s="76">
        <v>3.56</v>
      </c>
      <c r="K70" t="s">
        <v>105</v>
      </c>
      <c r="L70" s="76">
        <v>5.6</v>
      </c>
      <c r="M70" s="76">
        <v>2.5299999999999998</v>
      </c>
      <c r="N70" s="76">
        <v>771511.92</v>
      </c>
      <c r="O70" s="76">
        <v>120.99</v>
      </c>
      <c r="P70" s="76">
        <v>933.45227200800002</v>
      </c>
      <c r="Q70" s="76">
        <v>0</v>
      </c>
      <c r="R70" s="76">
        <f t="shared" si="0"/>
        <v>13.97946906536524</v>
      </c>
      <c r="S70" s="76">
        <f>+P70/'סכום נכסי הקרן'!$C$42*100</f>
        <v>0.26481800547785767</v>
      </c>
    </row>
    <row r="71" spans="2:21">
      <c r="B71" t="s">
        <v>2846</v>
      </c>
      <c r="C71" t="s">
        <v>2847</v>
      </c>
      <c r="D71" s="15"/>
      <c r="E71" t="s">
        <v>1627</v>
      </c>
      <c r="F71" t="s">
        <v>115</v>
      </c>
      <c r="G71" t="s">
        <v>900</v>
      </c>
      <c r="H71" t="s">
        <v>154</v>
      </c>
      <c r="I71" t="s">
        <v>304</v>
      </c>
      <c r="K71" t="s">
        <v>105</v>
      </c>
      <c r="L71" s="76">
        <v>0</v>
      </c>
      <c r="M71" s="76">
        <v>0</v>
      </c>
      <c r="N71" s="76">
        <v>-71301.539999999994</v>
      </c>
      <c r="O71" s="76">
        <v>100</v>
      </c>
      <c r="P71" s="76">
        <v>-71.301540000000003</v>
      </c>
      <c r="Q71" s="76">
        <v>0</v>
      </c>
      <c r="R71" s="76">
        <f t="shared" si="0"/>
        <v>-1.0678185726611631</v>
      </c>
      <c r="S71" s="76">
        <f>+P71/'סכום נכסי הקרן'!$C$42*100</f>
        <v>-2.0228063262068812E-2</v>
      </c>
    </row>
    <row r="72" spans="2:21">
      <c r="B72" t="s">
        <v>809</v>
      </c>
      <c r="C72" t="s">
        <v>810</v>
      </c>
      <c r="D72" s="15"/>
      <c r="E72" t="s">
        <v>811</v>
      </c>
      <c r="F72" t="s">
        <v>454</v>
      </c>
      <c r="G72" t="s">
        <v>812</v>
      </c>
      <c r="H72" t="s">
        <v>154</v>
      </c>
      <c r="I72" t="s">
        <v>813</v>
      </c>
      <c r="J72" s="76">
        <v>0</v>
      </c>
      <c r="K72" t="s">
        <v>105</v>
      </c>
      <c r="L72" s="76">
        <v>5</v>
      </c>
      <c r="M72" s="76">
        <v>0</v>
      </c>
      <c r="N72" s="76">
        <v>97471.2</v>
      </c>
      <c r="O72" s="76">
        <v>17.100000000000001</v>
      </c>
      <c r="P72" s="76">
        <v>16.667575200000002</v>
      </c>
      <c r="Q72" s="76">
        <v>0</v>
      </c>
      <c r="R72" s="76">
        <f t="shared" si="0"/>
        <v>0.24961517464821376</v>
      </c>
      <c r="S72" s="76">
        <f>+P72/'סכום נכסי הקרן'!$C$42*100</f>
        <v>4.7285481571770994E-3</v>
      </c>
      <c r="T72" s="82"/>
      <c r="U72" s="83"/>
    </row>
    <row r="73" spans="2:21">
      <c r="B73" t="s">
        <v>814</v>
      </c>
      <c r="C73" t="s">
        <v>815</v>
      </c>
      <c r="D73" s="15"/>
      <c r="E73" t="s">
        <v>811</v>
      </c>
      <c r="F73" t="s">
        <v>454</v>
      </c>
      <c r="G73" t="s">
        <v>812</v>
      </c>
      <c r="H73" t="s">
        <v>154</v>
      </c>
      <c r="I73" t="s">
        <v>813</v>
      </c>
      <c r="J73" s="76">
        <v>0</v>
      </c>
      <c r="K73" t="s">
        <v>105</v>
      </c>
      <c r="L73" s="76">
        <v>5.5</v>
      </c>
      <c r="M73" s="76">
        <v>0</v>
      </c>
      <c r="N73" s="76">
        <v>18814.259999999998</v>
      </c>
      <c r="O73" s="76">
        <v>6</v>
      </c>
      <c r="P73" s="76">
        <v>1.1288556000000001</v>
      </c>
      <c r="Q73" s="76">
        <v>0</v>
      </c>
      <c r="R73" s="76">
        <f t="shared" si="0"/>
        <v>1.6905847693227394E-2</v>
      </c>
      <c r="S73" s="76">
        <f>+P73/'סכום נכסי הקרן'!$C$42*100</f>
        <v>3.2025342637116461E-4</v>
      </c>
      <c r="T73" s="82"/>
      <c r="U73" s="83"/>
    </row>
    <row r="74" spans="2:21">
      <c r="B74" t="s">
        <v>836</v>
      </c>
      <c r="C74" t="s">
        <v>837</v>
      </c>
      <c r="D74" s="15"/>
      <c r="E74" t="s">
        <v>838</v>
      </c>
      <c r="F74" t="s">
        <v>454</v>
      </c>
      <c r="G74" t="s">
        <v>839</v>
      </c>
      <c r="H74" t="s">
        <v>152</v>
      </c>
      <c r="I74" t="s">
        <v>813</v>
      </c>
      <c r="J74" s="76">
        <v>0</v>
      </c>
      <c r="K74" t="s">
        <v>105</v>
      </c>
      <c r="L74" s="76">
        <v>0</v>
      </c>
      <c r="M74" s="76">
        <v>0</v>
      </c>
      <c r="N74" s="76">
        <v>9408.43</v>
      </c>
      <c r="O74" s="76">
        <v>17.649999999999999</v>
      </c>
      <c r="P74" s="76">
        <v>1.6605878949999999</v>
      </c>
      <c r="Q74" s="76">
        <v>0</v>
      </c>
      <c r="R74" s="76">
        <f t="shared" si="0"/>
        <v>2.4869120580247005E-2</v>
      </c>
      <c r="S74" s="76">
        <f>+P74/'סכום נכסי הקרן'!$C$42*100</f>
        <v>4.7110450899497651E-4</v>
      </c>
      <c r="T74" s="82"/>
      <c r="U74" s="83"/>
    </row>
    <row r="75" spans="2:21">
      <c r="B75" s="77" t="s">
        <v>2735</v>
      </c>
      <c r="C75" s="15"/>
      <c r="D75" s="15"/>
      <c r="E75" s="15"/>
      <c r="J75" s="78">
        <v>6.63</v>
      </c>
      <c r="M75" s="78">
        <v>2.09</v>
      </c>
      <c r="N75" s="78">
        <v>2401630.12</v>
      </c>
      <c r="P75" s="78">
        <v>2320.6025824520002</v>
      </c>
      <c r="R75" s="78">
        <f>SUM(R76:R79)</f>
        <v>34.75356264826403</v>
      </c>
      <c r="S75" s="78">
        <f>SUM(S76:S79)</f>
        <v>0.65834897596825126</v>
      </c>
    </row>
    <row r="76" spans="2:21">
      <c r="B76" t="s">
        <v>2848</v>
      </c>
      <c r="C76" t="s">
        <v>2849</v>
      </c>
      <c r="D76" s="15"/>
      <c r="E76" t="s">
        <v>2850</v>
      </c>
      <c r="F76" t="s">
        <v>126</v>
      </c>
      <c r="G76" t="s">
        <v>219</v>
      </c>
      <c r="H76" t="s">
        <v>154</v>
      </c>
      <c r="I76" t="s">
        <v>2851</v>
      </c>
      <c r="J76" s="76">
        <v>14.11</v>
      </c>
      <c r="K76" t="s">
        <v>105</v>
      </c>
      <c r="L76" s="76">
        <v>3.74</v>
      </c>
      <c r="M76" s="76">
        <v>0.17</v>
      </c>
      <c r="N76" s="76">
        <v>62563.01</v>
      </c>
      <c r="O76" s="76">
        <v>106.37</v>
      </c>
      <c r="P76" s="76">
        <v>66.548273737000002</v>
      </c>
      <c r="Q76" s="76">
        <v>0</v>
      </c>
      <c r="R76" s="76">
        <f t="shared" ref="R76:R79" si="1">+P76/$P$11*100</f>
        <v>0.99663320981437009</v>
      </c>
      <c r="S76" s="76">
        <f>+P76/'סכום נכסי הקרן'!$C$42*100</f>
        <v>1.8879573865213967E-2</v>
      </c>
    </row>
    <row r="77" spans="2:21">
      <c r="B77" t="s">
        <v>2852</v>
      </c>
      <c r="C77" t="s">
        <v>2853</v>
      </c>
      <c r="D77" s="15"/>
      <c r="E77" t="s">
        <v>2854</v>
      </c>
      <c r="F77" t="s">
        <v>126</v>
      </c>
      <c r="G77" t="s">
        <v>625</v>
      </c>
      <c r="H77" t="s">
        <v>153</v>
      </c>
      <c r="I77" t="s">
        <v>2855</v>
      </c>
      <c r="J77" s="76">
        <v>6.46</v>
      </c>
      <c r="K77" t="s">
        <v>105</v>
      </c>
      <c r="L77" s="76">
        <v>3.85</v>
      </c>
      <c r="M77" s="76">
        <v>2.11</v>
      </c>
      <c r="N77" s="76">
        <v>2230000</v>
      </c>
      <c r="O77" s="76">
        <v>95.71</v>
      </c>
      <c r="P77" s="76">
        <v>2134.3330000000001</v>
      </c>
      <c r="Q77" s="76">
        <v>0</v>
      </c>
      <c r="R77" s="76">
        <f t="shared" si="1"/>
        <v>31.963971853113105</v>
      </c>
      <c r="S77" s="76">
        <f>+P77/'סכום נכסי הקרן'!$C$42*100</f>
        <v>0.60550477516083256</v>
      </c>
    </row>
    <row r="78" spans="2:21">
      <c r="B78" t="s">
        <v>2856</v>
      </c>
      <c r="C78" t="s">
        <v>2857</v>
      </c>
      <c r="D78" s="15"/>
      <c r="E78" t="s">
        <v>1646</v>
      </c>
      <c r="F78" t="s">
        <v>115</v>
      </c>
      <c r="G78" t="s">
        <v>690</v>
      </c>
      <c r="H78" t="s">
        <v>153</v>
      </c>
      <c r="I78" t="s">
        <v>967</v>
      </c>
      <c r="J78" s="76">
        <v>6.32</v>
      </c>
      <c r="K78" t="s">
        <v>105</v>
      </c>
      <c r="L78" s="76">
        <v>4.5999999999999996</v>
      </c>
      <c r="M78" s="76">
        <v>3.25</v>
      </c>
      <c r="N78" s="76">
        <v>85596.9</v>
      </c>
      <c r="O78" s="76">
        <v>110.13</v>
      </c>
      <c r="P78" s="76">
        <v>94.267865970000003</v>
      </c>
      <c r="Q78" s="76">
        <v>0.01</v>
      </c>
      <c r="R78" s="76">
        <f t="shared" si="1"/>
        <v>1.4117644315662639</v>
      </c>
      <c r="S78" s="76">
        <f>+P78/'סכום נכסי הקרן'!$C$42*100</f>
        <v>2.6743550790366992E-2</v>
      </c>
    </row>
    <row r="79" spans="2:21">
      <c r="B79" t="s">
        <v>2858</v>
      </c>
      <c r="C79" t="s">
        <v>2859</v>
      </c>
      <c r="D79" s="15"/>
      <c r="E79" t="s">
        <v>2860</v>
      </c>
      <c r="F79" t="s">
        <v>454</v>
      </c>
      <c r="G79" t="s">
        <v>396</v>
      </c>
      <c r="H79" t="s">
        <v>153</v>
      </c>
      <c r="I79" t="s">
        <v>967</v>
      </c>
      <c r="J79" s="76">
        <v>2.78</v>
      </c>
      <c r="K79" t="s">
        <v>105</v>
      </c>
      <c r="L79" s="76">
        <v>5.15</v>
      </c>
      <c r="M79" s="76">
        <v>0.6</v>
      </c>
      <c r="N79" s="76">
        <v>23470.21</v>
      </c>
      <c r="O79" s="76">
        <v>108.45</v>
      </c>
      <c r="P79" s="76">
        <v>25.453442745</v>
      </c>
      <c r="Q79" s="76">
        <v>0.02</v>
      </c>
      <c r="R79" s="76">
        <f t="shared" si="1"/>
        <v>0.38119315377029073</v>
      </c>
      <c r="S79" s="76">
        <f>+P79/'סכום נכסי הקרן'!$C$42*100</f>
        <v>7.2210761518377645E-3</v>
      </c>
    </row>
    <row r="80" spans="2:21">
      <c r="B80" s="77" t="s">
        <v>410</v>
      </c>
      <c r="C80" s="15"/>
      <c r="D80" s="15"/>
      <c r="E80" s="15"/>
      <c r="J80" s="78">
        <v>7.01</v>
      </c>
      <c r="M80" s="78">
        <v>-0.31</v>
      </c>
      <c r="N80" s="78">
        <v>43532.800000000003</v>
      </c>
      <c r="P80" s="78">
        <v>184.06825427172799</v>
      </c>
      <c r="R80" s="78">
        <f>SUM(R81:R85)</f>
        <v>2.7566234971736741</v>
      </c>
      <c r="S80" s="78">
        <f>SUM(S81:S85)</f>
        <v>5.2219689672159696E-2</v>
      </c>
    </row>
    <row r="81" spans="2:19">
      <c r="B81" t="s">
        <v>2861</v>
      </c>
      <c r="C81" t="s">
        <v>2862</v>
      </c>
      <c r="D81" s="15"/>
      <c r="E81" t="s">
        <v>2863</v>
      </c>
      <c r="F81" t="s">
        <v>130</v>
      </c>
      <c r="G81" t="s">
        <v>482</v>
      </c>
      <c r="H81" t="s">
        <v>153</v>
      </c>
      <c r="I81" t="s">
        <v>967</v>
      </c>
      <c r="J81" s="76">
        <v>9.1199999999999992</v>
      </c>
      <c r="K81" t="s">
        <v>109</v>
      </c>
      <c r="L81" s="76">
        <v>7.97</v>
      </c>
      <c r="M81" s="76">
        <v>-1.62</v>
      </c>
      <c r="N81" s="76">
        <v>20863.560000000001</v>
      </c>
      <c r="O81" s="76">
        <v>124.94</v>
      </c>
      <c r="P81" s="76">
        <v>91.990202548056004</v>
      </c>
      <c r="Q81" s="76">
        <v>0</v>
      </c>
      <c r="R81" s="76">
        <f t="shared" ref="R81:R85" si="2">+P81/$P$11*100</f>
        <v>1.3776539298264308</v>
      </c>
      <c r="S81" s="76">
        <f>+P81/'סכום נכסי הקרן'!$C$42*100</f>
        <v>2.6097383543645766E-2</v>
      </c>
    </row>
    <row r="82" spans="2:19">
      <c r="B82" t="s">
        <v>2861</v>
      </c>
      <c r="C82" t="s">
        <v>2862</v>
      </c>
      <c r="D82" s="15"/>
      <c r="E82" t="s">
        <v>2863</v>
      </c>
      <c r="F82" t="s">
        <v>130</v>
      </c>
      <c r="G82" t="s">
        <v>471</v>
      </c>
      <c r="H82" t="s">
        <v>152</v>
      </c>
      <c r="I82" t="s">
        <v>967</v>
      </c>
      <c r="J82" s="76">
        <v>7.81</v>
      </c>
      <c r="K82" t="s">
        <v>109</v>
      </c>
      <c r="L82" s="76">
        <v>7.97</v>
      </c>
      <c r="M82" s="76">
        <v>-0.84</v>
      </c>
      <c r="N82" s="76">
        <v>60.5</v>
      </c>
      <c r="O82" s="76">
        <v>124.94</v>
      </c>
      <c r="P82" s="76">
        <v>0.26675252230000002</v>
      </c>
      <c r="Q82" s="76">
        <v>0</v>
      </c>
      <c r="R82" s="76">
        <f t="shared" si="2"/>
        <v>3.994910875924294E-3</v>
      </c>
      <c r="S82" s="76">
        <f>+P82/'סכום נכסי הקרן'!$C$42*100</f>
        <v>7.5677003559822427E-5</v>
      </c>
    </row>
    <row r="83" spans="2:19">
      <c r="B83" t="s">
        <v>2861</v>
      </c>
      <c r="C83" t="s">
        <v>2862</v>
      </c>
      <c r="D83" s="15"/>
      <c r="E83" t="s">
        <v>2863</v>
      </c>
      <c r="F83" t="s">
        <v>130</v>
      </c>
      <c r="G83" t="s">
        <v>471</v>
      </c>
      <c r="H83" t="s">
        <v>152</v>
      </c>
      <c r="I83" t="s">
        <v>967</v>
      </c>
      <c r="J83" s="76">
        <v>6.09</v>
      </c>
      <c r="K83" t="s">
        <v>109</v>
      </c>
      <c r="L83" s="76">
        <v>7.97</v>
      </c>
      <c r="M83" s="76">
        <v>0.66</v>
      </c>
      <c r="N83" s="76">
        <v>11418.33</v>
      </c>
      <c r="O83" s="76">
        <v>124.94</v>
      </c>
      <c r="P83" s="76">
        <v>50.344931040558002</v>
      </c>
      <c r="Q83" s="76">
        <v>0</v>
      </c>
      <c r="R83" s="76">
        <f t="shared" si="2"/>
        <v>0.7539704248246718</v>
      </c>
      <c r="S83" s="76">
        <f>+P83/'סכום נכסי הקרן'!$C$42*100</f>
        <v>1.4282727273673176E-2</v>
      </c>
    </row>
    <row r="84" spans="2:19">
      <c r="B84" t="s">
        <v>2861</v>
      </c>
      <c r="C84" t="s">
        <v>2862</v>
      </c>
      <c r="D84" s="15"/>
      <c r="E84" t="s">
        <v>2863</v>
      </c>
      <c r="F84" t="s">
        <v>130</v>
      </c>
      <c r="G84" t="s">
        <v>471</v>
      </c>
      <c r="H84" t="s">
        <v>152</v>
      </c>
      <c r="I84" t="s">
        <v>967</v>
      </c>
      <c r="J84" s="76">
        <v>6.83</v>
      </c>
      <c r="K84" t="s">
        <v>109</v>
      </c>
      <c r="L84" s="76">
        <v>7.97</v>
      </c>
      <c r="M84" s="76">
        <v>-0.1</v>
      </c>
      <c r="N84" s="76">
        <v>1300.68</v>
      </c>
      <c r="O84" s="76">
        <v>124.94</v>
      </c>
      <c r="P84" s="76">
        <v>5.7348705901679997</v>
      </c>
      <c r="Q84" s="76">
        <v>0</v>
      </c>
      <c r="R84" s="76">
        <f t="shared" si="2"/>
        <v>8.5885961621441492E-2</v>
      </c>
      <c r="S84" s="76">
        <f>+P84/'סכום נכסי הקרן'!$C$42*100</f>
        <v>1.6269680163667742E-3</v>
      </c>
    </row>
    <row r="85" spans="2:19">
      <c r="B85" t="s">
        <v>2864</v>
      </c>
      <c r="C85" t="s">
        <v>2865</v>
      </c>
      <c r="D85" s="15"/>
      <c r="E85" t="s">
        <v>1568</v>
      </c>
      <c r="F85" t="s">
        <v>126</v>
      </c>
      <c r="G85" t="s">
        <v>538</v>
      </c>
      <c r="H85" t="s">
        <v>152</v>
      </c>
      <c r="I85" t="s">
        <v>967</v>
      </c>
      <c r="J85" s="76">
        <v>2.91</v>
      </c>
      <c r="K85" t="s">
        <v>109</v>
      </c>
      <c r="L85" s="76">
        <v>3.7</v>
      </c>
      <c r="M85" s="76">
        <v>1.66</v>
      </c>
      <c r="N85" s="76">
        <v>9889.73</v>
      </c>
      <c r="O85" s="76">
        <v>102.38</v>
      </c>
      <c r="P85" s="76">
        <v>35.731497570645999</v>
      </c>
      <c r="Q85" s="76">
        <v>0.01</v>
      </c>
      <c r="R85" s="76">
        <f t="shared" si="2"/>
        <v>0.53511827002520596</v>
      </c>
      <c r="S85" s="76">
        <f>+P85/'סכום נכסי הקרן'!$C$42*100</f>
        <v>1.0136933834914159E-2</v>
      </c>
    </row>
    <row r="86" spans="2:19">
      <c r="B86" s="77" t="s">
        <v>1262</v>
      </c>
      <c r="C86" s="15"/>
      <c r="D86" s="15"/>
      <c r="E86" s="15"/>
      <c r="J86" s="78">
        <v>0</v>
      </c>
      <c r="M86" s="78">
        <v>0</v>
      </c>
      <c r="N86" s="78">
        <v>0</v>
      </c>
      <c r="P86" s="78">
        <v>0</v>
      </c>
      <c r="R86" s="78">
        <v>0</v>
      </c>
      <c r="S86" s="78">
        <v>0</v>
      </c>
    </row>
    <row r="87" spans="2:19">
      <c r="B87" t="s">
        <v>214</v>
      </c>
      <c r="C87" t="s">
        <v>214</v>
      </c>
      <c r="D87" s="15"/>
      <c r="E87" s="15"/>
      <c r="F87" t="s">
        <v>214</v>
      </c>
      <c r="G87" t="s">
        <v>214</v>
      </c>
      <c r="J87" s="76">
        <v>0</v>
      </c>
      <c r="K87" t="s">
        <v>214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</row>
    <row r="88" spans="2:19">
      <c r="B88" s="77" t="s">
        <v>296</v>
      </c>
      <c r="C88" s="15"/>
      <c r="D88" s="15"/>
      <c r="E88" s="15"/>
      <c r="J88" s="78">
        <v>0</v>
      </c>
      <c r="M88" s="78">
        <v>0</v>
      </c>
      <c r="N88" s="78">
        <v>0</v>
      </c>
      <c r="P88" s="78">
        <v>0</v>
      </c>
      <c r="R88" s="78">
        <v>0</v>
      </c>
      <c r="S88" s="78">
        <v>0</v>
      </c>
    </row>
    <row r="89" spans="2:19">
      <c r="B89" s="77" t="s">
        <v>411</v>
      </c>
      <c r="C89" s="15"/>
      <c r="D89" s="15"/>
      <c r="E89" s="15"/>
      <c r="J89" s="78">
        <v>0</v>
      </c>
      <c r="M89" s="78">
        <v>0</v>
      </c>
      <c r="N89" s="78">
        <v>0</v>
      </c>
      <c r="P89" s="78">
        <v>0</v>
      </c>
      <c r="R89" s="78">
        <v>0</v>
      </c>
      <c r="S89" s="78">
        <v>0</v>
      </c>
    </row>
    <row r="90" spans="2:19">
      <c r="B90" t="s">
        <v>214</v>
      </c>
      <c r="C90" t="s">
        <v>214</v>
      </c>
      <c r="D90" s="15"/>
      <c r="E90" s="15"/>
      <c r="F90" t="s">
        <v>214</v>
      </c>
      <c r="G90" t="s">
        <v>214</v>
      </c>
      <c r="J90" s="76">
        <v>0</v>
      </c>
      <c r="K90" t="s">
        <v>214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</row>
    <row r="91" spans="2:19">
      <c r="B91" s="77" t="s">
        <v>412</v>
      </c>
      <c r="C91" s="15"/>
      <c r="D91" s="15"/>
      <c r="E91" s="15"/>
      <c r="J91" s="78">
        <v>0</v>
      </c>
      <c r="M91" s="78">
        <v>0</v>
      </c>
      <c r="N91" s="78">
        <v>0</v>
      </c>
      <c r="P91" s="78">
        <v>0</v>
      </c>
      <c r="R91" s="78">
        <v>0</v>
      </c>
      <c r="S91" s="78">
        <v>0</v>
      </c>
    </row>
    <row r="92" spans="2:19">
      <c r="B92" t="s">
        <v>214</v>
      </c>
      <c r="C92" t="s">
        <v>214</v>
      </c>
      <c r="D92" s="15"/>
      <c r="E92" s="15"/>
      <c r="F92" t="s">
        <v>214</v>
      </c>
      <c r="G92" t="s">
        <v>214</v>
      </c>
      <c r="J92" s="76">
        <v>0</v>
      </c>
      <c r="K92" t="s">
        <v>214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</row>
    <row r="93" spans="2:19">
      <c r="B93" t="s">
        <v>298</v>
      </c>
      <c r="C93" s="15"/>
      <c r="D93" s="15"/>
      <c r="E93" s="15"/>
    </row>
    <row r="94" spans="2:19">
      <c r="B94" t="s">
        <v>406</v>
      </c>
      <c r="C94" s="15"/>
      <c r="D94" s="15"/>
      <c r="E94" s="15"/>
    </row>
    <row r="95" spans="2:19">
      <c r="B95" t="s">
        <v>407</v>
      </c>
      <c r="C95" s="15"/>
      <c r="D95" s="15"/>
      <c r="E95" s="15"/>
    </row>
    <row r="96" spans="2:19">
      <c r="B96" t="s">
        <v>408</v>
      </c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7" spans="2:5">
      <c r="B517" s="15"/>
    </row>
    <row r="518" spans="2:5">
      <c r="B518" s="15"/>
    </row>
    <row r="519" spans="2:5">
      <c r="B519" s="18"/>
    </row>
  </sheetData>
  <dataValidations count="4">
    <dataValidation allowBlank="1" showInputMessage="1" showErrorMessage="1" sqref="R1:XFD74 A72:A74 D72:D74 A1:Q71 A75:XFD1048576"/>
    <dataValidation type="list" allowBlank="1" showInputMessage="1" showErrorMessage="1" sqref="K72:K74">
      <formula1>$BN$8:$BN$12</formula1>
    </dataValidation>
    <dataValidation type="list" allowBlank="1" showInputMessage="1" showErrorMessage="1" sqref="H72:H74">
      <formula1>$BM$8:$BM$11</formula1>
    </dataValidation>
    <dataValidation type="list" allowBlank="1" showInputMessage="1" showErrorMessage="1" sqref="F72:F74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5" t="s">
        <v>3460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82198.539999999994</v>
      </c>
      <c r="I11" s="7"/>
      <c r="J11" s="75">
        <v>1301.876472371446</v>
      </c>
      <c r="K11" s="7"/>
      <c r="L11" s="75">
        <v>100</v>
      </c>
      <c r="M11" s="75">
        <v>0.37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209</v>
      </c>
      <c r="C12" s="15"/>
      <c r="D12" s="15"/>
      <c r="E12" s="15"/>
      <c r="H12" s="78">
        <v>82198.539999999994</v>
      </c>
      <c r="J12" s="78">
        <v>1301.876472371446</v>
      </c>
      <c r="L12" s="78">
        <v>100</v>
      </c>
      <c r="M12" s="78">
        <v>0.37</v>
      </c>
    </row>
    <row r="13" spans="2:98">
      <c r="B13" t="s">
        <v>2866</v>
      </c>
      <c r="C13" t="s">
        <v>2867</v>
      </c>
      <c r="D13" s="15"/>
      <c r="E13" s="15"/>
      <c r="F13" t="s">
        <v>126</v>
      </c>
      <c r="G13" t="s">
        <v>105</v>
      </c>
      <c r="H13" s="76">
        <v>28.7</v>
      </c>
      <c r="I13" s="76">
        <v>9.9999999999999995E-7</v>
      </c>
      <c r="J13" s="76">
        <v>2.8699999999999999E-10</v>
      </c>
      <c r="K13" s="76">
        <v>0</v>
      </c>
      <c r="L13" s="76">
        <v>0</v>
      </c>
      <c r="M13" s="76">
        <v>0</v>
      </c>
    </row>
    <row r="14" spans="2:98">
      <c r="B14" t="s">
        <v>2868</v>
      </c>
      <c r="C14" t="s">
        <v>2869</v>
      </c>
      <c r="D14" s="15"/>
      <c r="E14" t="s">
        <v>2870</v>
      </c>
      <c r="F14" t="s">
        <v>922</v>
      </c>
      <c r="G14" t="s">
        <v>105</v>
      </c>
      <c r="H14" s="76">
        <v>10.31</v>
      </c>
      <c r="I14" s="76">
        <v>9.9999999999999995E-7</v>
      </c>
      <c r="J14" s="76">
        <v>1.031E-10</v>
      </c>
      <c r="K14" s="76">
        <v>0</v>
      </c>
      <c r="L14" s="76">
        <v>0</v>
      </c>
      <c r="M14" s="76">
        <v>0</v>
      </c>
    </row>
    <row r="15" spans="2:98">
      <c r="B15" t="s">
        <v>2871</v>
      </c>
      <c r="C15" t="s">
        <v>2872</v>
      </c>
      <c r="D15" s="15"/>
      <c r="E15" t="s">
        <v>2873</v>
      </c>
      <c r="F15" t="s">
        <v>922</v>
      </c>
      <c r="G15" t="s">
        <v>105</v>
      </c>
      <c r="H15" s="76">
        <v>153.80000000000001</v>
      </c>
      <c r="I15" s="76">
        <v>845681.21100000001</v>
      </c>
      <c r="J15" s="76">
        <v>1300.657702518</v>
      </c>
      <c r="K15" s="76">
        <v>0</v>
      </c>
      <c r="L15" s="76">
        <v>99.91</v>
      </c>
      <c r="M15" s="76">
        <v>0.37</v>
      </c>
    </row>
    <row r="16" spans="2:98">
      <c r="B16" t="s">
        <v>2874</v>
      </c>
      <c r="C16" t="s">
        <v>2875</v>
      </c>
      <c r="D16" s="15"/>
      <c r="E16" s="15"/>
      <c r="F16" t="s">
        <v>524</v>
      </c>
      <c r="G16" t="s">
        <v>105</v>
      </c>
      <c r="H16" s="76">
        <v>7.79</v>
      </c>
      <c r="I16" s="76">
        <v>9.9999999999999995E-8</v>
      </c>
      <c r="J16" s="76">
        <v>7.7899999999999997E-12</v>
      </c>
      <c r="K16" s="76">
        <v>0</v>
      </c>
      <c r="L16" s="76">
        <v>0</v>
      </c>
      <c r="M16" s="76">
        <v>0</v>
      </c>
    </row>
    <row r="17" spans="2:13">
      <c r="B17" t="s">
        <v>2876</v>
      </c>
      <c r="C17" t="s">
        <v>2877</v>
      </c>
      <c r="D17" s="15"/>
      <c r="E17" t="s">
        <v>2878</v>
      </c>
      <c r="F17" t="s">
        <v>1572</v>
      </c>
      <c r="G17" t="s">
        <v>105</v>
      </c>
      <c r="H17" s="76">
        <v>1852.84</v>
      </c>
      <c r="I17" s="76">
        <v>18.3</v>
      </c>
      <c r="J17" s="76">
        <v>0.33906972000000002</v>
      </c>
      <c r="K17" s="76">
        <v>0.01</v>
      </c>
      <c r="L17" s="76">
        <v>0.03</v>
      </c>
      <c r="M17" s="76">
        <v>0</v>
      </c>
    </row>
    <row r="18" spans="2:13">
      <c r="B18" t="s">
        <v>2879</v>
      </c>
      <c r="C18" t="s">
        <v>2880</v>
      </c>
      <c r="D18" s="15"/>
      <c r="E18" t="s">
        <v>2881</v>
      </c>
      <c r="F18" t="s">
        <v>115</v>
      </c>
      <c r="G18" t="s">
        <v>105</v>
      </c>
      <c r="H18" s="76">
        <v>1052.19</v>
      </c>
      <c r="I18" s="76">
        <v>1</v>
      </c>
      <c r="J18" s="76">
        <v>1.0521900000000001E-2</v>
      </c>
      <c r="K18" s="76">
        <v>0</v>
      </c>
      <c r="L18" s="76">
        <v>0</v>
      </c>
      <c r="M18" s="76">
        <v>0</v>
      </c>
    </row>
    <row r="19" spans="2:13">
      <c r="B19" t="s">
        <v>2882</v>
      </c>
      <c r="C19" t="s">
        <v>2883</v>
      </c>
      <c r="D19" s="15"/>
      <c r="E19" s="15"/>
      <c r="F19" t="s">
        <v>548</v>
      </c>
      <c r="G19" t="s">
        <v>105</v>
      </c>
      <c r="H19" s="76">
        <v>33.57</v>
      </c>
      <c r="I19" s="76">
        <v>9.9999999999999995E-7</v>
      </c>
      <c r="J19" s="76">
        <v>3.3569999999999999E-10</v>
      </c>
      <c r="K19" s="76">
        <v>0</v>
      </c>
      <c r="L19" s="76">
        <v>0</v>
      </c>
      <c r="M19" s="76">
        <v>0</v>
      </c>
    </row>
    <row r="20" spans="2:13">
      <c r="B20" t="s">
        <v>2884</v>
      </c>
      <c r="C20" t="s">
        <v>2885</v>
      </c>
      <c r="D20" s="15"/>
      <c r="E20" t="s">
        <v>2886</v>
      </c>
      <c r="F20" t="s">
        <v>684</v>
      </c>
      <c r="G20" t="s">
        <v>105</v>
      </c>
      <c r="H20" s="76">
        <v>16384.27</v>
      </c>
      <c r="I20" s="76">
        <v>9.9999999999999995E-7</v>
      </c>
      <c r="J20" s="76">
        <v>1.6384269999999999E-7</v>
      </c>
      <c r="K20" s="76">
        <v>0.15</v>
      </c>
      <c r="L20" s="76">
        <v>0</v>
      </c>
      <c r="M20" s="76">
        <v>0</v>
      </c>
    </row>
    <row r="21" spans="2:13">
      <c r="B21" t="s">
        <v>2887</v>
      </c>
      <c r="C21" t="s">
        <v>2888</v>
      </c>
      <c r="D21" s="15"/>
      <c r="E21" s="15"/>
      <c r="F21" t="s">
        <v>1057</v>
      </c>
      <c r="G21" t="s">
        <v>105</v>
      </c>
      <c r="H21" s="76">
        <v>11.19</v>
      </c>
      <c r="I21" s="76">
        <v>9.9999999999999995E-7</v>
      </c>
      <c r="J21" s="76">
        <v>1.119E-10</v>
      </c>
      <c r="K21" s="76">
        <v>0</v>
      </c>
      <c r="L21" s="76">
        <v>0</v>
      </c>
      <c r="M21" s="76">
        <v>0</v>
      </c>
    </row>
    <row r="22" spans="2:13">
      <c r="B22" t="s">
        <v>2889</v>
      </c>
      <c r="C22" t="s">
        <v>2890</v>
      </c>
      <c r="D22" s="15"/>
      <c r="E22" s="15"/>
      <c r="F22" t="s">
        <v>1057</v>
      </c>
      <c r="G22" t="s">
        <v>105</v>
      </c>
      <c r="H22" s="76">
        <v>493.65</v>
      </c>
      <c r="I22" s="76">
        <v>9.9999999999999995E-7</v>
      </c>
      <c r="J22" s="76">
        <v>4.9365000000000001E-9</v>
      </c>
      <c r="K22" s="76">
        <v>0</v>
      </c>
      <c r="L22" s="76">
        <v>0</v>
      </c>
      <c r="M22" s="76">
        <v>0</v>
      </c>
    </row>
    <row r="23" spans="2:13">
      <c r="B23" t="s">
        <v>2891</v>
      </c>
      <c r="C23" t="s">
        <v>2892</v>
      </c>
      <c r="D23" s="15"/>
      <c r="E23" t="s">
        <v>2893</v>
      </c>
      <c r="F23" t="s">
        <v>454</v>
      </c>
      <c r="G23" t="s">
        <v>105</v>
      </c>
      <c r="H23" s="76">
        <v>125.11</v>
      </c>
      <c r="I23" s="76">
        <v>2.2999999999999998</v>
      </c>
      <c r="J23" s="76">
        <v>2.8775300000000001E-3</v>
      </c>
      <c r="K23" s="76">
        <v>0</v>
      </c>
      <c r="L23" s="76">
        <v>0</v>
      </c>
      <c r="M23" s="76">
        <v>0</v>
      </c>
    </row>
    <row r="24" spans="2:13">
      <c r="B24" t="s">
        <v>2894</v>
      </c>
      <c r="C24" t="s">
        <v>2895</v>
      </c>
      <c r="D24" s="15"/>
      <c r="E24" t="s">
        <v>2896</v>
      </c>
      <c r="F24" t="s">
        <v>454</v>
      </c>
      <c r="G24" t="s">
        <v>105</v>
      </c>
      <c r="H24" s="76">
        <v>8663</v>
      </c>
      <c r="I24" s="76">
        <v>10</v>
      </c>
      <c r="J24" s="76">
        <v>0.86629999999999996</v>
      </c>
      <c r="K24" s="76">
        <v>0.04</v>
      </c>
      <c r="L24" s="76">
        <v>7.0000000000000007E-2</v>
      </c>
      <c r="M24" s="76">
        <v>0</v>
      </c>
    </row>
    <row r="25" spans="2:13">
      <c r="B25" t="s">
        <v>2897</v>
      </c>
      <c r="C25" t="s">
        <v>2898</v>
      </c>
      <c r="D25" s="15"/>
      <c r="E25" t="s">
        <v>2899</v>
      </c>
      <c r="F25" t="s">
        <v>131</v>
      </c>
      <c r="G25" t="s">
        <v>105</v>
      </c>
      <c r="H25" s="76">
        <v>53382.12</v>
      </c>
      <c r="I25" s="76">
        <v>9.9999999999999995E-7</v>
      </c>
      <c r="J25" s="76">
        <v>5.3382120000000001E-7</v>
      </c>
      <c r="K25" s="76">
        <v>0</v>
      </c>
      <c r="L25" s="76">
        <v>0</v>
      </c>
      <c r="M25" s="76">
        <v>0</v>
      </c>
    </row>
    <row r="26" spans="2:13">
      <c r="B26" s="77" t="s">
        <v>296</v>
      </c>
      <c r="C26" s="15"/>
      <c r="D26" s="15"/>
      <c r="E26" s="15"/>
      <c r="H26" s="78">
        <v>0</v>
      </c>
      <c r="J26" s="78">
        <v>0</v>
      </c>
      <c r="L26" s="78">
        <v>0</v>
      </c>
      <c r="M26" s="78">
        <v>0</v>
      </c>
    </row>
    <row r="27" spans="2:13">
      <c r="B27" s="77" t="s">
        <v>411</v>
      </c>
      <c r="C27" s="15"/>
      <c r="D27" s="15"/>
      <c r="E27" s="15"/>
      <c r="H27" s="78">
        <v>0</v>
      </c>
      <c r="J27" s="78">
        <v>0</v>
      </c>
      <c r="L27" s="78">
        <v>0</v>
      </c>
      <c r="M27" s="78">
        <v>0</v>
      </c>
    </row>
    <row r="28" spans="2:13">
      <c r="B28" t="s">
        <v>214</v>
      </c>
      <c r="C28" t="s">
        <v>214</v>
      </c>
      <c r="D28" s="15"/>
      <c r="E28" s="15"/>
      <c r="F28" t="s">
        <v>214</v>
      </c>
      <c r="G28" t="s">
        <v>214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</row>
    <row r="29" spans="2:13">
      <c r="B29" s="77" t="s">
        <v>412</v>
      </c>
      <c r="C29" s="15"/>
      <c r="D29" s="15"/>
      <c r="E29" s="15"/>
      <c r="H29" s="78">
        <v>0</v>
      </c>
      <c r="J29" s="78">
        <v>0</v>
      </c>
      <c r="L29" s="78">
        <v>0</v>
      </c>
      <c r="M29" s="78">
        <v>0</v>
      </c>
    </row>
    <row r="30" spans="2:13">
      <c r="B30" t="s">
        <v>214</v>
      </c>
      <c r="C30" t="s">
        <v>214</v>
      </c>
      <c r="D30" s="15"/>
      <c r="E30" s="15"/>
      <c r="F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</row>
    <row r="31" spans="2:13">
      <c r="B31" t="s">
        <v>298</v>
      </c>
      <c r="C31" s="15"/>
      <c r="D31" s="15"/>
      <c r="E31" s="15"/>
    </row>
    <row r="32" spans="2:13">
      <c r="B32" t="s">
        <v>406</v>
      </c>
      <c r="C32" s="15"/>
      <c r="D32" s="15"/>
      <c r="E32" s="15"/>
    </row>
    <row r="33" spans="2:5">
      <c r="B33" t="s">
        <v>407</v>
      </c>
      <c r="C33" s="15"/>
      <c r="D33" s="15"/>
      <c r="E33" s="15"/>
    </row>
    <row r="34" spans="2:5">
      <c r="B34" t="s">
        <v>408</v>
      </c>
      <c r="C34" s="15"/>
      <c r="D34" s="15"/>
      <c r="E34" s="15"/>
    </row>
    <row r="35" spans="2:5"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3460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6300827.2599999998</v>
      </c>
      <c r="G11" s="7"/>
      <c r="H11" s="75">
        <v>25855.740548934093</v>
      </c>
      <c r="I11" s="7"/>
      <c r="J11" s="75">
        <v>100</v>
      </c>
      <c r="K11" s="75">
        <v>7.33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209</v>
      </c>
      <c r="C12" s="15"/>
      <c r="F12" s="78">
        <v>1579370.88</v>
      </c>
      <c r="H12" s="78">
        <v>5755.1971259180518</v>
      </c>
      <c r="J12" s="78">
        <v>22.26</v>
      </c>
      <c r="K12" s="78">
        <v>1.63</v>
      </c>
    </row>
    <row r="13" spans="2:55">
      <c r="B13" s="77" t="s">
        <v>2900</v>
      </c>
      <c r="C13" s="15"/>
      <c r="F13" s="78">
        <v>401253.74</v>
      </c>
      <c r="H13" s="78">
        <v>2034.7458101529401</v>
      </c>
      <c r="J13" s="78">
        <v>7.87</v>
      </c>
      <c r="K13" s="78">
        <v>0.57999999999999996</v>
      </c>
    </row>
    <row r="14" spans="2:55">
      <c r="B14" t="s">
        <v>2901</v>
      </c>
      <c r="C14" t="s">
        <v>2902</v>
      </c>
      <c r="D14" t="s">
        <v>109</v>
      </c>
      <c r="E14" t="s">
        <v>813</v>
      </c>
      <c r="F14" s="76">
        <v>401253.74</v>
      </c>
      <c r="G14" s="76">
        <v>143.69425699999965</v>
      </c>
      <c r="H14" s="76">
        <v>2034.7458101529401</v>
      </c>
      <c r="I14" s="76">
        <v>0</v>
      </c>
      <c r="J14" s="76">
        <v>7.87</v>
      </c>
      <c r="K14" s="76">
        <v>0.57999999999999996</v>
      </c>
    </row>
    <row r="15" spans="2:55">
      <c r="B15" s="77" t="s">
        <v>2903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2904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2905</v>
      </c>
      <c r="C19" s="15"/>
      <c r="F19" s="78">
        <v>1178117.1399999999</v>
      </c>
      <c r="H19" s="78">
        <v>3720.4513157651122</v>
      </c>
      <c r="J19" s="78">
        <v>14.39</v>
      </c>
      <c r="K19" s="78">
        <v>1.06</v>
      </c>
    </row>
    <row r="20" spans="2:11">
      <c r="B20" t="s">
        <v>2906</v>
      </c>
      <c r="C20" t="s">
        <v>2907</v>
      </c>
      <c r="D20" t="s">
        <v>109</v>
      </c>
      <c r="E20" t="s">
        <v>813</v>
      </c>
      <c r="F20" s="76">
        <v>77350</v>
      </c>
      <c r="G20" s="76">
        <v>82.726453000000177</v>
      </c>
      <c r="H20" s="76">
        <v>225.81686831472001</v>
      </c>
      <c r="I20" s="76">
        <v>0</v>
      </c>
      <c r="J20" s="76">
        <v>0.87</v>
      </c>
      <c r="K20" s="76">
        <v>0.06</v>
      </c>
    </row>
    <row r="21" spans="2:11">
      <c r="B21" t="s">
        <v>2908</v>
      </c>
      <c r="C21" t="s">
        <v>2909</v>
      </c>
      <c r="D21" t="s">
        <v>109</v>
      </c>
      <c r="E21" t="s">
        <v>813</v>
      </c>
      <c r="F21" s="76">
        <v>494391.34</v>
      </c>
      <c r="G21" s="76">
        <v>157.03463500000004</v>
      </c>
      <c r="H21" s="76">
        <v>2739.7943302931099</v>
      </c>
      <c r="I21" s="76">
        <v>0</v>
      </c>
      <c r="J21" s="76">
        <v>10.6</v>
      </c>
      <c r="K21" s="76">
        <v>0.78</v>
      </c>
    </row>
    <row r="22" spans="2:11">
      <c r="B22" t="s">
        <v>2910</v>
      </c>
      <c r="C22" t="s">
        <v>2911</v>
      </c>
      <c r="D22" t="s">
        <v>105</v>
      </c>
      <c r="E22" t="s">
        <v>813</v>
      </c>
      <c r="F22" s="76">
        <v>606375.80000000005</v>
      </c>
      <c r="G22" s="76">
        <v>124.483879</v>
      </c>
      <c r="H22" s="76">
        <v>754.84011715728195</v>
      </c>
      <c r="I22" s="76">
        <v>0</v>
      </c>
      <c r="J22" s="76">
        <v>2.92</v>
      </c>
      <c r="K22" s="76">
        <v>0.21</v>
      </c>
    </row>
    <row r="23" spans="2:11">
      <c r="B23" s="77" t="s">
        <v>296</v>
      </c>
      <c r="C23" s="15"/>
      <c r="F23" s="78">
        <v>4721456.38</v>
      </c>
      <c r="H23" s="78">
        <v>20100.543423016039</v>
      </c>
      <c r="J23" s="78">
        <v>77.739999999999995</v>
      </c>
      <c r="K23" s="78">
        <v>5.7</v>
      </c>
    </row>
    <row r="24" spans="2:11">
      <c r="B24" s="77" t="s">
        <v>2912</v>
      </c>
      <c r="C24" s="15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2913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2914</v>
      </c>
      <c r="C28" s="15"/>
      <c r="F28" s="78">
        <v>984530.25</v>
      </c>
      <c r="H28" s="78">
        <v>3868.3329317165944</v>
      </c>
      <c r="J28" s="78">
        <v>14.96</v>
      </c>
      <c r="K28" s="78">
        <v>1.1000000000000001</v>
      </c>
    </row>
    <row r="29" spans="2:11">
      <c r="B29" t="s">
        <v>2915</v>
      </c>
      <c r="C29" t="s">
        <v>2916</v>
      </c>
      <c r="D29" t="s">
        <v>109</v>
      </c>
      <c r="E29" t="s">
        <v>813</v>
      </c>
      <c r="F29" s="76">
        <v>704789.6</v>
      </c>
      <c r="G29" s="76">
        <v>119.44466600000018</v>
      </c>
      <c r="H29" s="76">
        <v>2970.8307169575401</v>
      </c>
      <c r="I29" s="76">
        <v>0</v>
      </c>
      <c r="J29" s="76">
        <v>11.49</v>
      </c>
      <c r="K29" s="76">
        <v>0.84</v>
      </c>
    </row>
    <row r="30" spans="2:11">
      <c r="B30" t="s">
        <v>2917</v>
      </c>
      <c r="C30" t="s">
        <v>2918</v>
      </c>
      <c r="D30" t="s">
        <v>113</v>
      </c>
      <c r="E30" t="s">
        <v>2919</v>
      </c>
      <c r="F30" s="76">
        <v>258952.59</v>
      </c>
      <c r="G30" s="76">
        <v>77.506667000000022</v>
      </c>
      <c r="H30" s="76">
        <v>834.31278281874995</v>
      </c>
      <c r="I30" s="76">
        <v>0</v>
      </c>
      <c r="J30" s="76">
        <v>3.23</v>
      </c>
      <c r="K30" s="76">
        <v>0.24</v>
      </c>
    </row>
    <row r="31" spans="2:11">
      <c r="B31" t="s">
        <v>2920</v>
      </c>
      <c r="C31" t="s">
        <v>2921</v>
      </c>
      <c r="D31" t="s">
        <v>109</v>
      </c>
      <c r="E31" t="s">
        <v>813</v>
      </c>
      <c r="F31" s="76">
        <v>20788.060000000001</v>
      </c>
      <c r="G31" s="76">
        <v>86.13483600000005</v>
      </c>
      <c r="H31" s="76">
        <v>63.189431940304502</v>
      </c>
      <c r="I31" s="76">
        <v>0</v>
      </c>
      <c r="J31" s="76">
        <v>0.24</v>
      </c>
      <c r="K31" s="76">
        <v>0.02</v>
      </c>
    </row>
    <row r="32" spans="2:11">
      <c r="B32" s="77" t="s">
        <v>2922</v>
      </c>
      <c r="C32" s="15"/>
      <c r="F32" s="78">
        <v>3736926.13</v>
      </c>
      <c r="H32" s="78">
        <v>16232.210491299445</v>
      </c>
      <c r="J32" s="78">
        <v>62.78</v>
      </c>
      <c r="K32" s="78">
        <v>4.5999999999999996</v>
      </c>
    </row>
    <row r="33" spans="2:11">
      <c r="B33" t="s">
        <v>2923</v>
      </c>
      <c r="C33" t="s">
        <v>2924</v>
      </c>
      <c r="D33" t="s">
        <v>109</v>
      </c>
      <c r="E33" t="s">
        <v>813</v>
      </c>
      <c r="F33" s="76">
        <v>347545.11</v>
      </c>
      <c r="G33" s="76">
        <v>110.78114099999989</v>
      </c>
      <c r="H33" s="76">
        <v>1358.71595292905</v>
      </c>
      <c r="I33" s="76">
        <v>0</v>
      </c>
      <c r="J33" s="76">
        <v>5.25</v>
      </c>
      <c r="K33" s="76">
        <v>0.39</v>
      </c>
    </row>
    <row r="34" spans="2:11">
      <c r="B34" t="s">
        <v>2925</v>
      </c>
      <c r="C34" t="s">
        <v>2926</v>
      </c>
      <c r="D34" t="s">
        <v>109</v>
      </c>
      <c r="E34" t="s">
        <v>813</v>
      </c>
      <c r="F34" s="76">
        <v>577299.72</v>
      </c>
      <c r="G34" s="76">
        <v>108.37982999999981</v>
      </c>
      <c r="H34" s="76">
        <v>2208.0122101413299</v>
      </c>
      <c r="I34" s="76">
        <v>0</v>
      </c>
      <c r="J34" s="76">
        <v>8.5399999999999991</v>
      </c>
      <c r="K34" s="76">
        <v>0.63</v>
      </c>
    </row>
    <row r="35" spans="2:11">
      <c r="B35" t="s">
        <v>2927</v>
      </c>
      <c r="C35" t="s">
        <v>2928</v>
      </c>
      <c r="D35" t="s">
        <v>109</v>
      </c>
      <c r="E35" t="s">
        <v>813</v>
      </c>
      <c r="F35" s="76">
        <v>135554.42000000001</v>
      </c>
      <c r="G35" s="76">
        <v>207.3760990000001</v>
      </c>
      <c r="H35" s="76">
        <v>992.02825534159001</v>
      </c>
      <c r="I35" s="76">
        <v>0</v>
      </c>
      <c r="J35" s="76">
        <v>3.84</v>
      </c>
      <c r="K35" s="76">
        <v>0.28000000000000003</v>
      </c>
    </row>
    <row r="36" spans="2:11">
      <c r="B36" t="s">
        <v>2929</v>
      </c>
      <c r="C36" t="s">
        <v>2930</v>
      </c>
      <c r="D36" t="s">
        <v>109</v>
      </c>
      <c r="E36" t="s">
        <v>813</v>
      </c>
      <c r="F36" s="76">
        <v>6451.34</v>
      </c>
      <c r="G36" s="76">
        <v>886.47</v>
      </c>
      <c r="H36" s="76">
        <v>201.82066456024199</v>
      </c>
      <c r="I36" s="76">
        <v>0</v>
      </c>
      <c r="J36" s="76">
        <v>0.78</v>
      </c>
      <c r="K36" s="76">
        <v>0.06</v>
      </c>
    </row>
    <row r="37" spans="2:11">
      <c r="B37" t="s">
        <v>2931</v>
      </c>
      <c r="C37" t="s">
        <v>2932</v>
      </c>
      <c r="D37" t="s">
        <v>109</v>
      </c>
      <c r="E37" t="s">
        <v>813</v>
      </c>
      <c r="F37" s="76">
        <v>244.4</v>
      </c>
      <c r="G37" s="76">
        <v>17569.505748999985</v>
      </c>
      <c r="H37" s="76">
        <v>151.53480846641199</v>
      </c>
      <c r="I37" s="76">
        <v>0</v>
      </c>
      <c r="J37" s="76">
        <v>0.59</v>
      </c>
      <c r="K37" s="76">
        <v>0.04</v>
      </c>
    </row>
    <row r="38" spans="2:11">
      <c r="B38" t="s">
        <v>2933</v>
      </c>
      <c r="C38" t="s">
        <v>2934</v>
      </c>
      <c r="D38" t="s">
        <v>109</v>
      </c>
      <c r="E38" t="s">
        <v>2935</v>
      </c>
      <c r="F38" s="76">
        <v>46386</v>
      </c>
      <c r="G38" s="76">
        <v>77.084481999999952</v>
      </c>
      <c r="H38" s="76">
        <v>126.184363198615</v>
      </c>
      <c r="I38" s="76">
        <v>0</v>
      </c>
      <c r="J38" s="76">
        <v>0.49</v>
      </c>
      <c r="K38" s="76">
        <v>0.04</v>
      </c>
    </row>
    <row r="39" spans="2:11">
      <c r="B39" t="s">
        <v>2936</v>
      </c>
      <c r="C39" t="s">
        <v>2937</v>
      </c>
      <c r="D39" t="s">
        <v>109</v>
      </c>
      <c r="E39" t="s">
        <v>813</v>
      </c>
      <c r="F39" s="76">
        <v>533048.19999999995</v>
      </c>
      <c r="G39" s="76">
        <v>122.20252100000023</v>
      </c>
      <c r="H39" s="76">
        <v>2298.78473672574</v>
      </c>
      <c r="I39" s="76">
        <v>0</v>
      </c>
      <c r="J39" s="76">
        <v>8.89</v>
      </c>
      <c r="K39" s="76">
        <v>0.65</v>
      </c>
    </row>
    <row r="40" spans="2:11">
      <c r="B40" t="s">
        <v>2938</v>
      </c>
      <c r="C40" t="s">
        <v>2939</v>
      </c>
      <c r="D40" t="s">
        <v>109</v>
      </c>
      <c r="E40" t="s">
        <v>813</v>
      </c>
      <c r="F40" s="76">
        <v>388334.39</v>
      </c>
      <c r="G40" s="76">
        <v>203.2620060000003</v>
      </c>
      <c r="H40" s="76">
        <v>2785.56770071848</v>
      </c>
      <c r="I40" s="76">
        <v>0</v>
      </c>
      <c r="J40" s="76">
        <v>10.77</v>
      </c>
      <c r="K40" s="76">
        <v>0.79</v>
      </c>
    </row>
    <row r="41" spans="2:11">
      <c r="B41" t="s">
        <v>2940</v>
      </c>
      <c r="C41" t="s">
        <v>2941</v>
      </c>
      <c r="D41" t="s">
        <v>109</v>
      </c>
      <c r="E41" t="s">
        <v>813</v>
      </c>
      <c r="F41" s="76">
        <v>391403.35</v>
      </c>
      <c r="G41" s="76">
        <v>100.2926599999997</v>
      </c>
      <c r="H41" s="76">
        <v>1385.3048247546601</v>
      </c>
      <c r="I41" s="76">
        <v>0</v>
      </c>
      <c r="J41" s="76">
        <v>5.36</v>
      </c>
      <c r="K41" s="76">
        <v>0.39</v>
      </c>
    </row>
    <row r="42" spans="2:11">
      <c r="B42" t="s">
        <v>2942</v>
      </c>
      <c r="C42" t="s">
        <v>2943</v>
      </c>
      <c r="D42" t="s">
        <v>109</v>
      </c>
      <c r="E42" t="s">
        <v>813</v>
      </c>
      <c r="F42" s="76">
        <v>31911.119999999999</v>
      </c>
      <c r="G42" s="76">
        <v>358.53205999999994</v>
      </c>
      <c r="H42" s="76">
        <v>403.75852194899898</v>
      </c>
      <c r="I42" s="76">
        <v>0</v>
      </c>
      <c r="J42" s="76">
        <v>1.56</v>
      </c>
      <c r="K42" s="76">
        <v>0.11</v>
      </c>
    </row>
    <row r="43" spans="2:11">
      <c r="B43" t="s">
        <v>2944</v>
      </c>
      <c r="C43" t="s">
        <v>2945</v>
      </c>
      <c r="D43" t="s">
        <v>109</v>
      </c>
      <c r="E43" t="s">
        <v>813</v>
      </c>
      <c r="F43" s="76">
        <v>265873.90000000002</v>
      </c>
      <c r="G43" s="76">
        <v>155.30917600000035</v>
      </c>
      <c r="H43" s="76">
        <v>1457.2178418471101</v>
      </c>
      <c r="I43" s="76">
        <v>0</v>
      </c>
      <c r="J43" s="76">
        <v>5.64</v>
      </c>
      <c r="K43" s="76">
        <v>0.41</v>
      </c>
    </row>
    <row r="44" spans="2:11">
      <c r="B44" t="s">
        <v>2946</v>
      </c>
      <c r="C44" t="s">
        <v>2947</v>
      </c>
      <c r="D44" t="s">
        <v>109</v>
      </c>
      <c r="E44" t="s">
        <v>813</v>
      </c>
      <c r="F44" s="76">
        <v>1.76</v>
      </c>
      <c r="G44" s="76">
        <v>2403233.0064249947</v>
      </c>
      <c r="H44" s="76">
        <v>149.26576332225901</v>
      </c>
      <c r="I44" s="76">
        <v>0</v>
      </c>
      <c r="J44" s="76">
        <v>0.57999999999999996</v>
      </c>
      <c r="K44" s="76">
        <v>0.04</v>
      </c>
    </row>
    <row r="45" spans="2:11">
      <c r="B45" t="s">
        <v>2948</v>
      </c>
      <c r="C45" t="s">
        <v>2949</v>
      </c>
      <c r="D45" t="s">
        <v>109</v>
      </c>
      <c r="E45" t="s">
        <v>813</v>
      </c>
      <c r="F45" s="76">
        <v>427218.34</v>
      </c>
      <c r="G45" s="76">
        <v>75.252807999999746</v>
      </c>
      <c r="H45" s="76">
        <v>1134.55161011054</v>
      </c>
      <c r="I45" s="76">
        <v>0</v>
      </c>
      <c r="J45" s="76">
        <v>4.3899999999999997</v>
      </c>
      <c r="K45" s="76">
        <v>0.32</v>
      </c>
    </row>
    <row r="46" spans="2:11">
      <c r="B46" t="s">
        <v>2950</v>
      </c>
      <c r="C46" t="s">
        <v>2951</v>
      </c>
      <c r="D46" t="s">
        <v>109</v>
      </c>
      <c r="E46" t="s">
        <v>813</v>
      </c>
      <c r="F46" s="76">
        <v>393261.17</v>
      </c>
      <c r="G46" s="76">
        <v>64.570114999999987</v>
      </c>
      <c r="H46" s="76">
        <v>896.11611051957004</v>
      </c>
      <c r="I46" s="76">
        <v>0</v>
      </c>
      <c r="J46" s="76">
        <v>3.47</v>
      </c>
      <c r="K46" s="76">
        <v>0.25</v>
      </c>
    </row>
    <row r="47" spans="2:11">
      <c r="B47" t="s">
        <v>2952</v>
      </c>
      <c r="C47" t="s">
        <v>2953</v>
      </c>
      <c r="D47" t="s">
        <v>113</v>
      </c>
      <c r="E47" t="s">
        <v>813</v>
      </c>
      <c r="F47" s="76">
        <v>3</v>
      </c>
      <c r="G47" s="76">
        <v>164765</v>
      </c>
      <c r="H47" s="76">
        <v>20.547348854999999</v>
      </c>
      <c r="I47" s="76">
        <v>0</v>
      </c>
      <c r="J47" s="76">
        <v>0.08</v>
      </c>
      <c r="K47" s="76">
        <v>0.01</v>
      </c>
    </row>
    <row r="48" spans="2:11">
      <c r="B48" t="s">
        <v>2954</v>
      </c>
      <c r="C48" t="s">
        <v>2955</v>
      </c>
      <c r="D48" t="s">
        <v>109</v>
      </c>
      <c r="E48" t="s">
        <v>304</v>
      </c>
      <c r="F48" s="76">
        <v>5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11">
      <c r="B49" t="s">
        <v>2956</v>
      </c>
      <c r="C49" t="s">
        <v>2957</v>
      </c>
      <c r="D49" t="s">
        <v>109</v>
      </c>
      <c r="E49" t="s">
        <v>813</v>
      </c>
      <c r="F49" s="76">
        <v>189428.71</v>
      </c>
      <c r="G49" s="76">
        <v>91.876724000000038</v>
      </c>
      <c r="H49" s="76">
        <v>614.190311620952</v>
      </c>
      <c r="I49" s="76">
        <v>0</v>
      </c>
      <c r="J49" s="76">
        <v>2.38</v>
      </c>
      <c r="K49" s="76">
        <v>0.17</v>
      </c>
    </row>
    <row r="50" spans="2:11">
      <c r="B50" t="s">
        <v>2958</v>
      </c>
      <c r="C50" t="s">
        <v>2959</v>
      </c>
      <c r="D50" t="s">
        <v>113</v>
      </c>
      <c r="E50" t="s">
        <v>813</v>
      </c>
      <c r="F50" s="76">
        <v>2956.2</v>
      </c>
      <c r="G50" s="76">
        <v>395.56464000000005</v>
      </c>
      <c r="H50" s="76">
        <v>48.609466238896999</v>
      </c>
      <c r="I50" s="76">
        <v>0</v>
      </c>
      <c r="J50" s="76">
        <v>0.19</v>
      </c>
      <c r="K50" s="76">
        <v>0.01</v>
      </c>
    </row>
    <row r="51" spans="2:11">
      <c r="B51" t="s">
        <v>298</v>
      </c>
      <c r="C51" s="15"/>
    </row>
    <row r="52" spans="2:11">
      <c r="B52" t="s">
        <v>406</v>
      </c>
      <c r="C52" s="15"/>
    </row>
    <row r="53" spans="2:11">
      <c r="B53" t="s">
        <v>407</v>
      </c>
      <c r="C53" s="15"/>
    </row>
    <row r="54" spans="2:11">
      <c r="B54" t="s">
        <v>408</v>
      </c>
      <c r="C54" s="15"/>
    </row>
    <row r="55" spans="2:11">
      <c r="C55" s="15"/>
    </row>
    <row r="56" spans="2:11">
      <c r="C56" s="15"/>
    </row>
    <row r="57" spans="2:11">
      <c r="C57" s="15"/>
    </row>
    <row r="58" spans="2:11">
      <c r="C58" s="15"/>
    </row>
    <row r="59" spans="2:11">
      <c r="C59" s="15"/>
    </row>
    <row r="60" spans="2:11">
      <c r="C60" s="15"/>
    </row>
    <row r="61" spans="2:11">
      <c r="C61" s="15"/>
    </row>
    <row r="62" spans="2:11">
      <c r="C62" s="15"/>
    </row>
    <row r="63" spans="2:11">
      <c r="C63" s="15"/>
    </row>
    <row r="64" spans="2:11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5" t="s">
        <v>3460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291826.37</v>
      </c>
      <c r="H11" s="7"/>
      <c r="I11" s="75">
        <v>1103.0726617450862</v>
      </c>
      <c r="J11" s="7"/>
      <c r="K11" s="75">
        <v>100</v>
      </c>
      <c r="L11" s="75">
        <v>0.31</v>
      </c>
      <c r="M11" s="15"/>
      <c r="N11" s="15"/>
      <c r="O11" s="15"/>
      <c r="P11" s="15"/>
      <c r="BG11" s="15"/>
    </row>
    <row r="12" spans="2:59">
      <c r="B12" s="77" t="s">
        <v>2960</v>
      </c>
      <c r="C12" s="15"/>
      <c r="D12" s="15"/>
      <c r="G12" s="78">
        <v>291826.37</v>
      </c>
      <c r="I12" s="78">
        <v>1103.0726617450862</v>
      </c>
      <c r="K12" s="78">
        <v>100</v>
      </c>
      <c r="L12" s="78">
        <v>0.31</v>
      </c>
    </row>
    <row r="13" spans="2:59">
      <c r="B13" t="s">
        <v>2961</v>
      </c>
      <c r="C13" t="s">
        <v>2962</v>
      </c>
      <c r="D13" t="s">
        <v>922</v>
      </c>
      <c r="E13" t="s">
        <v>105</v>
      </c>
      <c r="F13" t="s">
        <v>813</v>
      </c>
      <c r="G13" s="76">
        <v>143.19999999999999</v>
      </c>
      <c r="H13" s="76">
        <v>628221.43960000004</v>
      </c>
      <c r="I13" s="76">
        <v>899.61310150719999</v>
      </c>
      <c r="J13" s="76">
        <v>0</v>
      </c>
      <c r="K13" s="76">
        <v>81.56</v>
      </c>
      <c r="L13" s="76">
        <v>0.26</v>
      </c>
    </row>
    <row r="14" spans="2:59">
      <c r="B14" t="s">
        <v>2963</v>
      </c>
      <c r="C14" t="s">
        <v>2964</v>
      </c>
      <c r="D14" t="s">
        <v>524</v>
      </c>
      <c r="E14" t="s">
        <v>105</v>
      </c>
      <c r="F14" t="s">
        <v>428</v>
      </c>
      <c r="G14" s="76">
        <v>91430</v>
      </c>
      <c r="H14" s="76">
        <v>30.972200000000001</v>
      </c>
      <c r="I14" s="76">
        <v>28.31788246</v>
      </c>
      <c r="J14" s="76">
        <v>0</v>
      </c>
      <c r="K14" s="76">
        <v>2.57</v>
      </c>
      <c r="L14" s="76">
        <v>0.01</v>
      </c>
    </row>
    <row r="15" spans="2:59">
      <c r="B15" t="s">
        <v>2965</v>
      </c>
      <c r="C15" t="s">
        <v>2966</v>
      </c>
      <c r="D15" t="s">
        <v>524</v>
      </c>
      <c r="E15" t="s">
        <v>105</v>
      </c>
      <c r="F15" t="s">
        <v>428</v>
      </c>
      <c r="G15" s="76">
        <v>91430</v>
      </c>
      <c r="H15" s="76">
        <v>43.1066</v>
      </c>
      <c r="I15" s="76">
        <v>39.41236438</v>
      </c>
      <c r="J15" s="76">
        <v>0</v>
      </c>
      <c r="K15" s="76">
        <v>3.57</v>
      </c>
      <c r="L15" s="76">
        <v>0.01</v>
      </c>
    </row>
    <row r="16" spans="2:59">
      <c r="B16" t="s">
        <v>2967</v>
      </c>
      <c r="C16" t="s">
        <v>2968</v>
      </c>
      <c r="D16" t="s">
        <v>524</v>
      </c>
      <c r="E16" t="s">
        <v>105</v>
      </c>
      <c r="F16" t="s">
        <v>428</v>
      </c>
      <c r="G16" s="76">
        <v>91430</v>
      </c>
      <c r="H16" s="76">
        <v>53.554200000000002</v>
      </c>
      <c r="I16" s="76">
        <v>48.964605059999997</v>
      </c>
      <c r="J16" s="76">
        <v>0</v>
      </c>
      <c r="K16" s="76">
        <v>4.4400000000000004</v>
      </c>
      <c r="L16" s="76">
        <v>0.01</v>
      </c>
    </row>
    <row r="17" spans="2:12">
      <c r="B17" t="s">
        <v>2969</v>
      </c>
      <c r="C17" t="s">
        <v>2970</v>
      </c>
      <c r="D17" t="s">
        <v>548</v>
      </c>
      <c r="E17" t="s">
        <v>109</v>
      </c>
      <c r="F17" t="s">
        <v>813</v>
      </c>
      <c r="G17" s="76">
        <v>17393.169999999998</v>
      </c>
      <c r="H17" s="76">
        <v>141.35549999999992</v>
      </c>
      <c r="I17" s="76">
        <v>86.764708337886105</v>
      </c>
      <c r="J17" s="76">
        <v>0</v>
      </c>
      <c r="K17" s="76">
        <v>7.87</v>
      </c>
      <c r="L17" s="76">
        <v>0.02</v>
      </c>
    </row>
    <row r="18" spans="2:12">
      <c r="B18" s="77" t="s">
        <v>2547</v>
      </c>
      <c r="C18" s="15"/>
      <c r="D18" s="15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t="s">
        <v>214</v>
      </c>
      <c r="E19" t="s">
        <v>214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298</v>
      </c>
      <c r="C20" s="15"/>
      <c r="D20" s="15"/>
    </row>
    <row r="21" spans="2:12">
      <c r="B21" t="s">
        <v>406</v>
      </c>
      <c r="C21" s="15"/>
      <c r="D21" s="15"/>
    </row>
    <row r="22" spans="2:12">
      <c r="B22" t="s">
        <v>407</v>
      </c>
      <c r="C22" s="15"/>
      <c r="D22" s="15"/>
    </row>
    <row r="23" spans="2:12">
      <c r="B23" t="s">
        <v>408</v>
      </c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3460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-28145.71</v>
      </c>
      <c r="H11" s="7"/>
      <c r="I11" s="75">
        <v>-0.93969195387134996</v>
      </c>
      <c r="J11" s="7"/>
      <c r="K11" s="75">
        <v>100</v>
      </c>
      <c r="L11" s="75">
        <v>0</v>
      </c>
      <c r="AZ11" s="15"/>
    </row>
    <row r="12" spans="2:52">
      <c r="B12" s="77" t="s">
        <v>209</v>
      </c>
      <c r="C12" s="15"/>
      <c r="D12" s="15"/>
      <c r="G12" s="78">
        <v>-28145.71</v>
      </c>
      <c r="I12" s="78">
        <v>-0.93969195387134996</v>
      </c>
      <c r="K12" s="78">
        <v>100</v>
      </c>
      <c r="L12" s="78">
        <v>0</v>
      </c>
    </row>
    <row r="13" spans="2:52">
      <c r="B13" s="77" t="s">
        <v>2548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2565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2971</v>
      </c>
      <c r="C17" s="15"/>
      <c r="D17" s="15"/>
      <c r="G17" s="78">
        <v>-28145.71</v>
      </c>
      <c r="I17" s="78">
        <v>-0.93969195387134996</v>
      </c>
      <c r="K17" s="78">
        <v>100</v>
      </c>
      <c r="L17" s="78">
        <v>0</v>
      </c>
    </row>
    <row r="18" spans="2:12">
      <c r="B18" t="s">
        <v>2972</v>
      </c>
      <c r="C18" t="s">
        <v>2973</v>
      </c>
      <c r="D18" t="s">
        <v>131</v>
      </c>
      <c r="E18" t="s">
        <v>116</v>
      </c>
      <c r="F18" t="s">
        <v>428</v>
      </c>
      <c r="G18" s="76">
        <v>-28145.71</v>
      </c>
      <c r="H18" s="76">
        <v>0.70499999999999996</v>
      </c>
      <c r="I18" s="76">
        <v>-0.93969195387134996</v>
      </c>
      <c r="J18" s="76">
        <v>0</v>
      </c>
      <c r="K18" s="76">
        <v>100</v>
      </c>
      <c r="L18" s="76">
        <v>0</v>
      </c>
    </row>
    <row r="19" spans="2:12">
      <c r="B19" s="77" t="s">
        <v>2566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1262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296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2548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2700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2566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2701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1262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298</v>
      </c>
      <c r="C34" s="15"/>
      <c r="D34" s="15"/>
    </row>
    <row r="35" spans="2:12">
      <c r="B35" t="s">
        <v>406</v>
      </c>
      <c r="C35" s="15"/>
      <c r="D35" s="15"/>
    </row>
    <row r="36" spans="2:12">
      <c r="B36" t="s">
        <v>407</v>
      </c>
      <c r="C36" s="15"/>
      <c r="D36" s="15"/>
    </row>
    <row r="37" spans="2:12">
      <c r="B37" t="s">
        <v>408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5" t="s">
        <v>3460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29419.091976758402</v>
      </c>
      <c r="K11" s="75">
        <v>100</v>
      </c>
      <c r="L11" s="75">
        <v>8.35</v>
      </c>
    </row>
    <row r="12" spans="2:13">
      <c r="B12" s="77" t="s">
        <v>209</v>
      </c>
      <c r="C12" s="25"/>
      <c r="D12" s="26"/>
      <c r="E12" s="26"/>
      <c r="F12" s="26"/>
      <c r="G12" s="26"/>
      <c r="H12" s="26"/>
      <c r="I12" s="78">
        <v>0</v>
      </c>
      <c r="J12" s="78">
        <v>29419.091976758402</v>
      </c>
      <c r="K12" s="78">
        <v>100</v>
      </c>
      <c r="L12" s="78">
        <v>8.35</v>
      </c>
    </row>
    <row r="13" spans="2:13">
      <c r="B13" s="77" t="s">
        <v>210</v>
      </c>
      <c r="C13" s="25"/>
      <c r="D13" s="26"/>
      <c r="E13" s="26"/>
      <c r="F13" s="26"/>
      <c r="G13" s="26"/>
      <c r="H13" s="26"/>
      <c r="I13" s="78">
        <v>0</v>
      </c>
      <c r="J13" s="78">
        <v>58.396459999999998</v>
      </c>
      <c r="K13" s="78">
        <v>0.2</v>
      </c>
      <c r="L13" s="78">
        <v>0.02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152</v>
      </c>
      <c r="G15" t="s">
        <v>105</v>
      </c>
      <c r="H15" s="76">
        <v>0</v>
      </c>
      <c r="I15" s="76">
        <v>0</v>
      </c>
      <c r="J15" s="76">
        <v>48.560699999999997</v>
      </c>
      <c r="K15" s="76">
        <v>0.17</v>
      </c>
      <c r="L15" s="76">
        <v>0.01</v>
      </c>
    </row>
    <row r="16" spans="2:13">
      <c r="B16" t="s">
        <v>220</v>
      </c>
      <c r="C16" t="s">
        <v>221</v>
      </c>
      <c r="D16" t="s">
        <v>222</v>
      </c>
      <c r="E16" t="s">
        <v>219</v>
      </c>
      <c r="F16" t="s">
        <v>152</v>
      </c>
      <c r="G16" t="s">
        <v>105</v>
      </c>
      <c r="H16" s="76">
        <v>0</v>
      </c>
      <c r="I16" s="76">
        <v>0</v>
      </c>
      <c r="J16" s="76">
        <v>9.8357600000000005</v>
      </c>
      <c r="K16" s="76">
        <v>0.03</v>
      </c>
      <c r="L16" s="76">
        <v>0</v>
      </c>
    </row>
    <row r="17" spans="2:12">
      <c r="B17" s="77" t="s">
        <v>223</v>
      </c>
      <c r="D17" s="15"/>
      <c r="I17" s="78">
        <v>0</v>
      </c>
      <c r="J17" s="78">
        <v>4411.3303007814002</v>
      </c>
      <c r="K17" s="78">
        <v>14.99</v>
      </c>
      <c r="L17" s="78">
        <v>1.25</v>
      </c>
    </row>
    <row r="18" spans="2:12">
      <c r="B18" t="s">
        <v>224</v>
      </c>
      <c r="C18" t="s">
        <v>225</v>
      </c>
      <c r="D18" t="s">
        <v>218</v>
      </c>
      <c r="E18" t="s">
        <v>219</v>
      </c>
      <c r="F18" t="s">
        <v>152</v>
      </c>
      <c r="G18" t="s">
        <v>113</v>
      </c>
      <c r="H18" s="76">
        <v>0</v>
      </c>
      <c r="I18" s="76">
        <v>0</v>
      </c>
      <c r="J18" s="76">
        <v>43.965245005</v>
      </c>
      <c r="K18" s="76">
        <v>0.15</v>
      </c>
      <c r="L18" s="76">
        <v>0.01</v>
      </c>
    </row>
    <row r="19" spans="2:12">
      <c r="B19" t="s">
        <v>226</v>
      </c>
      <c r="C19" t="s">
        <v>225</v>
      </c>
      <c r="D19" t="s">
        <v>222</v>
      </c>
      <c r="E19" t="s">
        <v>219</v>
      </c>
      <c r="F19" t="s">
        <v>152</v>
      </c>
      <c r="G19" t="s">
        <v>113</v>
      </c>
      <c r="H19" s="76">
        <v>0</v>
      </c>
      <c r="I19" s="76">
        <v>0</v>
      </c>
      <c r="J19" s="76">
        <v>7.956805428</v>
      </c>
      <c r="K19" s="76">
        <v>0.03</v>
      </c>
      <c r="L19" s="76">
        <v>0</v>
      </c>
    </row>
    <row r="20" spans="2:12">
      <c r="B20" t="s">
        <v>227</v>
      </c>
      <c r="C20" t="s">
        <v>228</v>
      </c>
      <c r="D20" t="s">
        <v>218</v>
      </c>
      <c r="E20" t="s">
        <v>219</v>
      </c>
      <c r="F20" t="s">
        <v>152</v>
      </c>
      <c r="G20" t="s">
        <v>109</v>
      </c>
      <c r="H20" s="76">
        <v>5.3</v>
      </c>
      <c r="I20" s="76">
        <v>0</v>
      </c>
      <c r="J20" s="76">
        <v>20.352378219999999</v>
      </c>
      <c r="K20" s="76">
        <v>7.0000000000000007E-2</v>
      </c>
      <c r="L20" s="76">
        <v>0.01</v>
      </c>
    </row>
    <row r="21" spans="2:12">
      <c r="B21" t="s">
        <v>229</v>
      </c>
      <c r="C21" t="s">
        <v>228</v>
      </c>
      <c r="D21" t="s">
        <v>222</v>
      </c>
      <c r="E21" t="s">
        <v>219</v>
      </c>
      <c r="F21" t="s">
        <v>152</v>
      </c>
      <c r="G21" t="s">
        <v>109</v>
      </c>
      <c r="H21" s="76">
        <v>5.3</v>
      </c>
      <c r="I21" s="76">
        <v>0</v>
      </c>
      <c r="J21" s="76">
        <v>4257.4779539299998</v>
      </c>
      <c r="K21" s="76">
        <v>14.47</v>
      </c>
      <c r="L21" s="76">
        <v>1.21</v>
      </c>
    </row>
    <row r="22" spans="2:12">
      <c r="B22" t="s">
        <v>230</v>
      </c>
      <c r="C22" t="s">
        <v>231</v>
      </c>
      <c r="D22" t="s">
        <v>218</v>
      </c>
      <c r="E22" t="s">
        <v>219</v>
      </c>
      <c r="F22" t="s">
        <v>152</v>
      </c>
      <c r="G22" t="s">
        <v>119</v>
      </c>
      <c r="H22" s="76">
        <v>0</v>
      </c>
      <c r="I22" s="76">
        <v>0</v>
      </c>
      <c r="J22" s="76">
        <v>44.564471279999999</v>
      </c>
      <c r="K22" s="76">
        <v>0.15</v>
      </c>
      <c r="L22" s="76">
        <v>0.01</v>
      </c>
    </row>
    <row r="23" spans="2:12">
      <c r="B23" t="s">
        <v>232</v>
      </c>
      <c r="C23" t="s">
        <v>233</v>
      </c>
      <c r="D23" t="s">
        <v>222</v>
      </c>
      <c r="E23" t="s">
        <v>219</v>
      </c>
      <c r="F23" t="s">
        <v>152</v>
      </c>
      <c r="G23" t="s">
        <v>119</v>
      </c>
      <c r="H23" s="76">
        <v>0</v>
      </c>
      <c r="I23" s="76">
        <v>0</v>
      </c>
      <c r="J23" s="76">
        <v>1.244628E-3</v>
      </c>
      <c r="K23" s="76">
        <v>0</v>
      </c>
      <c r="L23" s="76">
        <v>0</v>
      </c>
    </row>
    <row r="24" spans="2:12">
      <c r="B24" t="s">
        <v>234</v>
      </c>
      <c r="C24" t="s">
        <v>235</v>
      </c>
      <c r="D24" t="s">
        <v>218</v>
      </c>
      <c r="E24" t="s">
        <v>219</v>
      </c>
      <c r="F24" t="s">
        <v>152</v>
      </c>
      <c r="G24" t="s">
        <v>204</v>
      </c>
      <c r="H24" s="76">
        <v>0</v>
      </c>
      <c r="I24" s="76">
        <v>0</v>
      </c>
      <c r="J24" s="76">
        <v>24.031679400000002</v>
      </c>
      <c r="K24" s="76">
        <v>0.08</v>
      </c>
      <c r="L24" s="76">
        <v>0.01</v>
      </c>
    </row>
    <row r="25" spans="2:12">
      <c r="B25" t="s">
        <v>236</v>
      </c>
      <c r="C25" t="s">
        <v>235</v>
      </c>
      <c r="D25" t="s">
        <v>222</v>
      </c>
      <c r="E25" t="s">
        <v>219</v>
      </c>
      <c r="F25" t="s">
        <v>152</v>
      </c>
      <c r="G25" t="s">
        <v>204</v>
      </c>
      <c r="H25" s="76">
        <v>0</v>
      </c>
      <c r="I25" s="76">
        <v>0</v>
      </c>
      <c r="J25" s="76">
        <v>12.936859736400001</v>
      </c>
      <c r="K25" s="76">
        <v>0.04</v>
      </c>
      <c r="L25" s="76">
        <v>0</v>
      </c>
    </row>
    <row r="26" spans="2:12">
      <c r="B26" t="s">
        <v>237</v>
      </c>
      <c r="C26" t="s">
        <v>238</v>
      </c>
      <c r="D26" t="s">
        <v>222</v>
      </c>
      <c r="E26" t="s">
        <v>219</v>
      </c>
      <c r="F26" t="s">
        <v>152</v>
      </c>
      <c r="G26" t="s">
        <v>116</v>
      </c>
      <c r="H26" s="76">
        <v>0</v>
      </c>
      <c r="I26" s="76">
        <v>0</v>
      </c>
      <c r="J26" s="76">
        <v>4.3663154000000003E-2</v>
      </c>
      <c r="K26" s="76">
        <v>0</v>
      </c>
      <c r="L26" s="76">
        <v>0</v>
      </c>
    </row>
    <row r="27" spans="2:12">
      <c r="B27" s="77" t="s">
        <v>239</v>
      </c>
      <c r="D27" s="15"/>
      <c r="I27" s="78">
        <v>0</v>
      </c>
      <c r="J27" s="78">
        <v>15132.374739999999</v>
      </c>
      <c r="K27" s="78">
        <v>51.44</v>
      </c>
      <c r="L27" s="78">
        <v>4.29</v>
      </c>
    </row>
    <row r="28" spans="2:12">
      <c r="B28" t="s">
        <v>240</v>
      </c>
      <c r="C28" t="s">
        <v>241</v>
      </c>
      <c r="D28" t="s">
        <v>222</v>
      </c>
      <c r="E28" t="s">
        <v>219</v>
      </c>
      <c r="F28" t="s">
        <v>152</v>
      </c>
      <c r="G28" t="s">
        <v>105</v>
      </c>
      <c r="H28" s="76">
        <v>0</v>
      </c>
      <c r="I28" s="76">
        <v>0</v>
      </c>
      <c r="J28" s="76">
        <v>2594.4499999999998</v>
      </c>
      <c r="K28" s="76">
        <v>8.82</v>
      </c>
      <c r="L28" s="76">
        <v>0.74</v>
      </c>
    </row>
    <row r="29" spans="2:12">
      <c r="B29" t="s">
        <v>242</v>
      </c>
      <c r="C29" t="s">
        <v>243</v>
      </c>
      <c r="D29" t="s">
        <v>244</v>
      </c>
      <c r="E29" t="s">
        <v>214</v>
      </c>
      <c r="F29" t="s">
        <v>215</v>
      </c>
      <c r="G29" t="s">
        <v>105</v>
      </c>
      <c r="H29" s="76">
        <v>0</v>
      </c>
      <c r="I29" s="76">
        <v>0</v>
      </c>
      <c r="J29" s="76">
        <v>1942.99398</v>
      </c>
      <c r="K29" s="76">
        <v>6.6</v>
      </c>
      <c r="L29" s="76">
        <v>0.55000000000000004</v>
      </c>
    </row>
    <row r="30" spans="2:12">
      <c r="B30" t="s">
        <v>245</v>
      </c>
      <c r="C30" t="s">
        <v>246</v>
      </c>
      <c r="D30" t="s">
        <v>244</v>
      </c>
      <c r="E30" t="s">
        <v>247</v>
      </c>
      <c r="F30" t="s">
        <v>154</v>
      </c>
      <c r="G30" t="s">
        <v>105</v>
      </c>
      <c r="H30" s="76">
        <v>0</v>
      </c>
      <c r="I30" s="76">
        <v>0</v>
      </c>
      <c r="J30" s="76">
        <v>10594.930759999999</v>
      </c>
      <c r="K30" s="76">
        <v>36.01</v>
      </c>
      <c r="L30" s="76">
        <v>3.01</v>
      </c>
    </row>
    <row r="31" spans="2:12">
      <c r="B31" s="77" t="s">
        <v>248</v>
      </c>
      <c r="D31" s="15"/>
      <c r="I31" s="78">
        <v>0</v>
      </c>
      <c r="J31" s="78">
        <v>6650.2524948999962</v>
      </c>
      <c r="K31" s="78">
        <v>22.61</v>
      </c>
      <c r="L31" s="78">
        <v>1.89</v>
      </c>
    </row>
    <row r="32" spans="2:12">
      <c r="B32" t="s">
        <v>249</v>
      </c>
      <c r="C32" t="s">
        <v>250</v>
      </c>
      <c r="D32" t="s">
        <v>244</v>
      </c>
      <c r="E32" t="s">
        <v>219</v>
      </c>
      <c r="F32" t="s">
        <v>152</v>
      </c>
      <c r="G32" t="s">
        <v>105</v>
      </c>
      <c r="H32" s="76">
        <v>0.35</v>
      </c>
      <c r="I32" s="76">
        <v>0</v>
      </c>
      <c r="J32" s="76">
        <v>1973.6380432000101</v>
      </c>
      <c r="K32" s="76">
        <v>6.71</v>
      </c>
      <c r="L32" s="76">
        <v>0.56000000000000005</v>
      </c>
    </row>
    <row r="33" spans="2:12">
      <c r="B33" t="s">
        <v>251</v>
      </c>
      <c r="C33" t="s">
        <v>252</v>
      </c>
      <c r="D33" t="s">
        <v>244</v>
      </c>
      <c r="E33" t="s">
        <v>219</v>
      </c>
      <c r="F33" t="s">
        <v>152</v>
      </c>
      <c r="G33" t="s">
        <v>105</v>
      </c>
      <c r="H33" s="76">
        <v>0.25</v>
      </c>
      <c r="I33" s="76">
        <v>0</v>
      </c>
      <c r="J33" s="76">
        <v>844.81658909999601</v>
      </c>
      <c r="K33" s="76">
        <v>2.87</v>
      </c>
      <c r="L33" s="76">
        <v>0.24</v>
      </c>
    </row>
    <row r="34" spans="2:12">
      <c r="B34" t="s">
        <v>253</v>
      </c>
      <c r="C34" t="s">
        <v>254</v>
      </c>
      <c r="D34" t="s">
        <v>244</v>
      </c>
      <c r="E34" t="s">
        <v>219</v>
      </c>
      <c r="F34" t="s">
        <v>152</v>
      </c>
      <c r="G34" t="s">
        <v>105</v>
      </c>
      <c r="H34" s="76">
        <v>0.2</v>
      </c>
      <c r="I34" s="76">
        <v>0</v>
      </c>
      <c r="J34" s="76">
        <v>2140.1404966999999</v>
      </c>
      <c r="K34" s="76">
        <v>7.27</v>
      </c>
      <c r="L34" s="76">
        <v>0.61</v>
      </c>
    </row>
    <row r="35" spans="2:12">
      <c r="B35" t="s">
        <v>255</v>
      </c>
      <c r="C35" t="s">
        <v>256</v>
      </c>
      <c r="D35" t="s">
        <v>244</v>
      </c>
      <c r="E35" t="s">
        <v>219</v>
      </c>
      <c r="F35" t="s">
        <v>152</v>
      </c>
      <c r="G35" t="s">
        <v>105</v>
      </c>
      <c r="H35" s="76">
        <v>0.35</v>
      </c>
      <c r="I35" s="76">
        <v>0</v>
      </c>
      <c r="J35" s="76">
        <v>1691.6573658999901</v>
      </c>
      <c r="K35" s="76">
        <v>5.75</v>
      </c>
      <c r="L35" s="76">
        <v>0.48</v>
      </c>
    </row>
    <row r="36" spans="2:12">
      <c r="B36" s="77" t="s">
        <v>257</v>
      </c>
      <c r="D36" s="15"/>
      <c r="I36" s="78">
        <v>0</v>
      </c>
      <c r="J36" s="78">
        <v>1980.003880660001</v>
      </c>
      <c r="K36" s="78">
        <v>6.73</v>
      </c>
      <c r="L36" s="78">
        <v>0.56000000000000005</v>
      </c>
    </row>
    <row r="37" spans="2:12">
      <c r="B37" t="s">
        <v>258</v>
      </c>
      <c r="C37" t="s">
        <v>259</v>
      </c>
      <c r="D37" t="s">
        <v>244</v>
      </c>
      <c r="E37" t="s">
        <v>214</v>
      </c>
      <c r="F37" t="s">
        <v>215</v>
      </c>
      <c r="G37" t="s">
        <v>105</v>
      </c>
      <c r="H37" s="76">
        <v>0.55000000000000004</v>
      </c>
      <c r="I37" s="76">
        <v>0</v>
      </c>
      <c r="J37" s="76">
        <v>564.52198722000105</v>
      </c>
      <c r="K37" s="76">
        <v>1.92</v>
      </c>
      <c r="L37" s="76">
        <v>0.16</v>
      </c>
    </row>
    <row r="38" spans="2:12">
      <c r="B38" t="s">
        <v>260</v>
      </c>
      <c r="C38" t="s">
        <v>261</v>
      </c>
      <c r="D38" t="s">
        <v>244</v>
      </c>
      <c r="E38" t="s">
        <v>219</v>
      </c>
      <c r="F38" t="s">
        <v>152</v>
      </c>
      <c r="G38" t="s">
        <v>105</v>
      </c>
      <c r="H38" s="76">
        <v>0.31</v>
      </c>
      <c r="I38" s="76">
        <v>0</v>
      </c>
      <c r="J38" s="76">
        <v>1415.48189344</v>
      </c>
      <c r="K38" s="76">
        <v>4.8099999999999996</v>
      </c>
      <c r="L38" s="76">
        <v>0.4</v>
      </c>
    </row>
    <row r="39" spans="2:12">
      <c r="B39" s="77" t="s">
        <v>262</v>
      </c>
      <c r="D39" s="15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214</v>
      </c>
      <c r="C40" t="s">
        <v>214</v>
      </c>
      <c r="D40" s="15"/>
      <c r="E40" t="s">
        <v>214</v>
      </c>
      <c r="G40" t="s">
        <v>214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77" t="s">
        <v>263</v>
      </c>
      <c r="D41" s="15"/>
      <c r="I41" s="78">
        <v>0</v>
      </c>
      <c r="J41" s="78">
        <v>1186.7341004170039</v>
      </c>
      <c r="K41" s="78">
        <v>4.03</v>
      </c>
      <c r="L41" s="78">
        <v>0.34</v>
      </c>
    </row>
    <row r="42" spans="2:12">
      <c r="B42" t="s">
        <v>264</v>
      </c>
      <c r="C42" t="s">
        <v>265</v>
      </c>
      <c r="D42" t="s">
        <v>244</v>
      </c>
      <c r="E42" t="s">
        <v>214</v>
      </c>
      <c r="F42" t="s">
        <v>215</v>
      </c>
      <c r="G42" t="s">
        <v>109</v>
      </c>
      <c r="H42" s="76">
        <v>0</v>
      </c>
      <c r="I42" s="76">
        <v>0</v>
      </c>
      <c r="J42" s="76">
        <v>-11.96726248</v>
      </c>
      <c r="K42" s="76">
        <v>-0.04</v>
      </c>
      <c r="L42" s="76">
        <v>0</v>
      </c>
    </row>
    <row r="43" spans="2:12">
      <c r="B43" t="s">
        <v>266</v>
      </c>
      <c r="C43" t="s">
        <v>267</v>
      </c>
      <c r="D43" t="s">
        <v>244</v>
      </c>
      <c r="E43" t="s">
        <v>214</v>
      </c>
      <c r="F43" t="s">
        <v>215</v>
      </c>
      <c r="G43" t="s">
        <v>208</v>
      </c>
      <c r="H43" s="76">
        <v>0</v>
      </c>
      <c r="I43" s="76">
        <v>0</v>
      </c>
      <c r="J43" s="76">
        <v>13.246798353000001</v>
      </c>
      <c r="K43" s="76">
        <v>0.05</v>
      </c>
      <c r="L43" s="76">
        <v>0</v>
      </c>
    </row>
    <row r="44" spans="2:12">
      <c r="B44" t="s">
        <v>268</v>
      </c>
      <c r="C44" t="s">
        <v>269</v>
      </c>
      <c r="D44" t="s">
        <v>244</v>
      </c>
      <c r="E44" t="s">
        <v>214</v>
      </c>
      <c r="F44" t="s">
        <v>215</v>
      </c>
      <c r="G44" t="s">
        <v>119</v>
      </c>
      <c r="H44" s="76">
        <v>0</v>
      </c>
      <c r="I44" s="76">
        <v>0</v>
      </c>
      <c r="J44" s="76">
        <v>26.356751694</v>
      </c>
      <c r="K44" s="76">
        <v>0.09</v>
      </c>
      <c r="L44" s="76">
        <v>0.01</v>
      </c>
    </row>
    <row r="45" spans="2:12">
      <c r="B45" t="s">
        <v>270</v>
      </c>
      <c r="C45" t="s">
        <v>271</v>
      </c>
      <c r="D45" t="s">
        <v>244</v>
      </c>
      <c r="E45" t="s">
        <v>214</v>
      </c>
      <c r="F45" t="s">
        <v>215</v>
      </c>
      <c r="G45" t="s">
        <v>126</v>
      </c>
      <c r="H45" s="76">
        <v>0</v>
      </c>
      <c r="I45" s="76">
        <v>0</v>
      </c>
      <c r="J45" s="76">
        <v>2.37168E-4</v>
      </c>
      <c r="K45" s="76">
        <v>0</v>
      </c>
      <c r="L45" s="76">
        <v>0</v>
      </c>
    </row>
    <row r="46" spans="2:12">
      <c r="B46" t="s">
        <v>272</v>
      </c>
      <c r="C46" t="s">
        <v>273</v>
      </c>
      <c r="D46" t="s">
        <v>244</v>
      </c>
      <c r="E46" t="s">
        <v>214</v>
      </c>
      <c r="F46" t="s">
        <v>215</v>
      </c>
      <c r="G46" t="s">
        <v>203</v>
      </c>
      <c r="H46" s="76">
        <v>0</v>
      </c>
      <c r="I46" s="76">
        <v>0</v>
      </c>
      <c r="J46" s="76">
        <v>0.60942616000000005</v>
      </c>
      <c r="K46" s="76">
        <v>0</v>
      </c>
      <c r="L46" s="76">
        <v>0</v>
      </c>
    </row>
    <row r="47" spans="2:12">
      <c r="B47" t="s">
        <v>274</v>
      </c>
      <c r="C47" t="s">
        <v>275</v>
      </c>
      <c r="D47" t="s">
        <v>244</v>
      </c>
      <c r="E47" t="s">
        <v>214</v>
      </c>
      <c r="F47" t="s">
        <v>215</v>
      </c>
      <c r="G47" t="s">
        <v>126</v>
      </c>
      <c r="H47" s="76">
        <v>0</v>
      </c>
      <c r="I47" s="76">
        <v>0</v>
      </c>
      <c r="J47" s="76">
        <v>3.4413371999999998E-2</v>
      </c>
      <c r="K47" s="76">
        <v>0</v>
      </c>
      <c r="L47" s="76">
        <v>0</v>
      </c>
    </row>
    <row r="48" spans="2:12">
      <c r="B48" t="s">
        <v>276</v>
      </c>
      <c r="C48" t="s">
        <v>277</v>
      </c>
      <c r="D48" t="s">
        <v>244</v>
      </c>
      <c r="E48" t="s">
        <v>214</v>
      </c>
      <c r="F48" t="s">
        <v>215</v>
      </c>
      <c r="G48" t="s">
        <v>207</v>
      </c>
      <c r="H48" s="76">
        <v>0</v>
      </c>
      <c r="I48" s="76">
        <v>0</v>
      </c>
      <c r="J48" s="76">
        <v>20.289166187999999</v>
      </c>
      <c r="K48" s="76">
        <v>7.0000000000000007E-2</v>
      </c>
      <c r="L48" s="76">
        <v>0.01</v>
      </c>
    </row>
    <row r="49" spans="2:12">
      <c r="B49" t="s">
        <v>278</v>
      </c>
      <c r="C49" t="s">
        <v>279</v>
      </c>
      <c r="D49" t="s">
        <v>244</v>
      </c>
      <c r="E49" t="s">
        <v>214</v>
      </c>
      <c r="F49" t="s">
        <v>215</v>
      </c>
      <c r="G49" t="s">
        <v>202</v>
      </c>
      <c r="H49" s="76">
        <v>0</v>
      </c>
      <c r="I49" s="76">
        <v>0</v>
      </c>
      <c r="J49" s="76">
        <v>0.56509706699999995</v>
      </c>
      <c r="K49" s="76">
        <v>0</v>
      </c>
      <c r="L49" s="76">
        <v>0</v>
      </c>
    </row>
    <row r="50" spans="2:12">
      <c r="B50" t="s">
        <v>280</v>
      </c>
      <c r="C50" t="s">
        <v>281</v>
      </c>
      <c r="D50" t="s">
        <v>244</v>
      </c>
      <c r="E50" t="s">
        <v>214</v>
      </c>
      <c r="F50" t="s">
        <v>215</v>
      </c>
      <c r="G50" t="s">
        <v>126</v>
      </c>
      <c r="H50" s="76">
        <v>0</v>
      </c>
      <c r="I50" s="76">
        <v>0</v>
      </c>
      <c r="J50" s="76">
        <v>1.168302481E-2</v>
      </c>
      <c r="K50" s="76">
        <v>0</v>
      </c>
      <c r="L50" s="76">
        <v>0</v>
      </c>
    </row>
    <row r="51" spans="2:12">
      <c r="B51" t="s">
        <v>282</v>
      </c>
      <c r="C51" t="s">
        <v>225</v>
      </c>
      <c r="D51" t="s">
        <v>244</v>
      </c>
      <c r="E51" t="s">
        <v>214</v>
      </c>
      <c r="F51" t="s">
        <v>215</v>
      </c>
      <c r="G51" t="s">
        <v>113</v>
      </c>
      <c r="H51" s="76">
        <v>0</v>
      </c>
      <c r="I51" s="76">
        <v>0</v>
      </c>
      <c r="J51" s="76">
        <v>170.80224056500001</v>
      </c>
      <c r="K51" s="76">
        <v>0.57999999999999996</v>
      </c>
      <c r="L51" s="76">
        <v>0.05</v>
      </c>
    </row>
    <row r="52" spans="2:12">
      <c r="B52" t="s">
        <v>283</v>
      </c>
      <c r="C52" t="s">
        <v>284</v>
      </c>
      <c r="D52" t="s">
        <v>244</v>
      </c>
      <c r="E52" t="s">
        <v>214</v>
      </c>
      <c r="F52" t="s">
        <v>215</v>
      </c>
      <c r="G52" t="s">
        <v>123</v>
      </c>
      <c r="H52" s="76">
        <v>0</v>
      </c>
      <c r="I52" s="76">
        <v>0</v>
      </c>
      <c r="J52" s="76">
        <v>12.477918023999999</v>
      </c>
      <c r="K52" s="76">
        <v>0.04</v>
      </c>
      <c r="L52" s="76">
        <v>0</v>
      </c>
    </row>
    <row r="53" spans="2:12">
      <c r="B53" t="s">
        <v>285</v>
      </c>
      <c r="C53" t="s">
        <v>228</v>
      </c>
      <c r="D53" t="s">
        <v>244</v>
      </c>
      <c r="E53" t="s">
        <v>247</v>
      </c>
      <c r="F53" t="s">
        <v>154</v>
      </c>
      <c r="G53" t="s">
        <v>109</v>
      </c>
      <c r="H53" s="76">
        <v>5.3</v>
      </c>
      <c r="I53" s="76">
        <v>0</v>
      </c>
      <c r="J53" s="76">
        <v>634.27578075999998</v>
      </c>
      <c r="K53" s="76">
        <v>2.16</v>
      </c>
      <c r="L53" s="76">
        <v>0.18</v>
      </c>
    </row>
    <row r="54" spans="2:12">
      <c r="B54" t="s">
        <v>286</v>
      </c>
      <c r="C54" t="s">
        <v>287</v>
      </c>
      <c r="D54" t="s">
        <v>222</v>
      </c>
      <c r="E54" t="s">
        <v>219</v>
      </c>
      <c r="F54" t="s">
        <v>152</v>
      </c>
      <c r="G54" t="s">
        <v>206</v>
      </c>
      <c r="H54" s="76">
        <v>0</v>
      </c>
      <c r="I54" s="76">
        <v>0</v>
      </c>
      <c r="J54" s="76">
        <v>-1.3529999999999999E-5</v>
      </c>
      <c r="K54" s="76">
        <v>0</v>
      </c>
      <c r="L54" s="76">
        <v>0</v>
      </c>
    </row>
    <row r="55" spans="2:12">
      <c r="B55" t="s">
        <v>288</v>
      </c>
      <c r="C55" t="s">
        <v>287</v>
      </c>
      <c r="D55" t="s">
        <v>244</v>
      </c>
      <c r="E55" t="s">
        <v>214</v>
      </c>
      <c r="F55" t="s">
        <v>215</v>
      </c>
      <c r="G55" t="s">
        <v>206</v>
      </c>
      <c r="H55" s="76">
        <v>0</v>
      </c>
      <c r="I55" s="76">
        <v>0</v>
      </c>
      <c r="J55" s="76">
        <v>5.138243E-2</v>
      </c>
      <c r="K55" s="76">
        <v>0</v>
      </c>
      <c r="L55" s="76">
        <v>0</v>
      </c>
    </row>
    <row r="56" spans="2:12">
      <c r="B56" t="s">
        <v>289</v>
      </c>
      <c r="C56" t="s">
        <v>235</v>
      </c>
      <c r="D56" t="s">
        <v>244</v>
      </c>
      <c r="E56" t="s">
        <v>214</v>
      </c>
      <c r="F56" t="s">
        <v>215</v>
      </c>
      <c r="G56" t="s">
        <v>204</v>
      </c>
      <c r="H56" s="76">
        <v>0</v>
      </c>
      <c r="I56" s="76">
        <v>0</v>
      </c>
      <c r="J56" s="76">
        <v>174.007082844</v>
      </c>
      <c r="K56" s="76">
        <v>0.59</v>
      </c>
      <c r="L56" s="76">
        <v>0.05</v>
      </c>
    </row>
    <row r="57" spans="2:12">
      <c r="B57" t="s">
        <v>290</v>
      </c>
      <c r="C57" t="s">
        <v>238</v>
      </c>
      <c r="D57" t="s">
        <v>244</v>
      </c>
      <c r="E57" t="s">
        <v>214</v>
      </c>
      <c r="F57" t="s">
        <v>215</v>
      </c>
      <c r="G57" t="s">
        <v>116</v>
      </c>
      <c r="H57" s="76">
        <v>5.3</v>
      </c>
      <c r="I57" s="76">
        <v>0</v>
      </c>
      <c r="J57" s="76">
        <v>136.111547763</v>
      </c>
      <c r="K57" s="76">
        <v>0.46</v>
      </c>
      <c r="L57" s="76">
        <v>0.04</v>
      </c>
    </row>
    <row r="58" spans="2:12">
      <c r="B58" t="s">
        <v>291</v>
      </c>
      <c r="C58" t="s">
        <v>292</v>
      </c>
      <c r="D58" t="s">
        <v>244</v>
      </c>
      <c r="E58" t="s">
        <v>219</v>
      </c>
      <c r="F58" t="s">
        <v>152</v>
      </c>
      <c r="G58" t="s">
        <v>202</v>
      </c>
      <c r="H58" s="76">
        <v>0</v>
      </c>
      <c r="I58" s="76">
        <v>0</v>
      </c>
      <c r="J58" s="76">
        <v>1.0374078E-2</v>
      </c>
      <c r="K58" s="76">
        <v>0</v>
      </c>
      <c r="L58" s="76">
        <v>0</v>
      </c>
    </row>
    <row r="59" spans="2:12">
      <c r="B59" t="s">
        <v>293</v>
      </c>
      <c r="C59" t="s">
        <v>228</v>
      </c>
      <c r="D59" t="s">
        <v>244</v>
      </c>
      <c r="E59" t="s">
        <v>219</v>
      </c>
      <c r="F59" t="s">
        <v>152</v>
      </c>
      <c r="G59" t="s">
        <v>109</v>
      </c>
      <c r="H59" s="76">
        <v>5.3</v>
      </c>
      <c r="I59" s="76">
        <v>0</v>
      </c>
      <c r="J59" s="76">
        <v>5.1019458799999997</v>
      </c>
      <c r="K59" s="76">
        <v>0.02</v>
      </c>
      <c r="L59" s="76">
        <v>0</v>
      </c>
    </row>
    <row r="60" spans="2:12">
      <c r="B60" t="s">
        <v>294</v>
      </c>
      <c r="C60" t="s">
        <v>295</v>
      </c>
      <c r="D60" t="s">
        <v>244</v>
      </c>
      <c r="E60" t="s">
        <v>219</v>
      </c>
      <c r="F60" t="s">
        <v>152</v>
      </c>
      <c r="G60" t="s">
        <v>126</v>
      </c>
      <c r="H60" s="76">
        <v>0</v>
      </c>
      <c r="I60" s="76">
        <v>0</v>
      </c>
      <c r="J60" s="76">
        <v>4.7495310561939998</v>
      </c>
      <c r="K60" s="76">
        <v>0.02</v>
      </c>
      <c r="L60" s="76">
        <v>0</v>
      </c>
    </row>
    <row r="61" spans="2:12">
      <c r="B61" s="77" t="s">
        <v>296</v>
      </c>
      <c r="D61" s="15"/>
      <c r="I61" s="78">
        <v>0</v>
      </c>
      <c r="J61" s="78">
        <v>0</v>
      </c>
      <c r="K61" s="78">
        <v>0</v>
      </c>
      <c r="L61" s="78">
        <v>0</v>
      </c>
    </row>
    <row r="62" spans="2:12">
      <c r="B62" s="77" t="s">
        <v>297</v>
      </c>
      <c r="D62" s="15"/>
      <c r="I62" s="78">
        <v>0</v>
      </c>
      <c r="J62" s="78">
        <v>0</v>
      </c>
      <c r="K62" s="78">
        <v>0</v>
      </c>
      <c r="L62" s="78">
        <v>0</v>
      </c>
    </row>
    <row r="63" spans="2:12">
      <c r="B63" t="s">
        <v>214</v>
      </c>
      <c r="C63" t="s">
        <v>214</v>
      </c>
      <c r="D63" s="15"/>
      <c r="E63" t="s">
        <v>214</v>
      </c>
      <c r="G63" t="s">
        <v>214</v>
      </c>
      <c r="H63" s="76">
        <v>0</v>
      </c>
      <c r="I63" s="76">
        <v>0</v>
      </c>
      <c r="J63" s="76">
        <v>0</v>
      </c>
      <c r="K63" s="76">
        <v>0</v>
      </c>
      <c r="L63" s="76">
        <v>0</v>
      </c>
    </row>
    <row r="64" spans="2:12">
      <c r="B64" s="77" t="s">
        <v>263</v>
      </c>
      <c r="D64" s="15"/>
      <c r="I64" s="78">
        <v>0</v>
      </c>
      <c r="J64" s="78">
        <v>0</v>
      </c>
      <c r="K64" s="78">
        <v>0</v>
      </c>
      <c r="L64" s="78">
        <v>0</v>
      </c>
    </row>
    <row r="65" spans="2:12">
      <c r="B65" t="s">
        <v>214</v>
      </c>
      <c r="C65" t="s">
        <v>214</v>
      </c>
      <c r="D65" s="15"/>
      <c r="E65" t="s">
        <v>214</v>
      </c>
      <c r="G65" t="s">
        <v>214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</row>
    <row r="66" spans="2:12">
      <c r="B66" t="s">
        <v>298</v>
      </c>
      <c r="D66" s="15"/>
    </row>
    <row r="67" spans="2:12">
      <c r="D67" s="15"/>
    </row>
    <row r="68" spans="2:12">
      <c r="D68" s="15"/>
    </row>
    <row r="69" spans="2:12">
      <c r="D69" s="15"/>
    </row>
    <row r="70" spans="2:12"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5" t="s">
        <v>3460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31541195.379999999</v>
      </c>
      <c r="H11" s="7"/>
      <c r="I11" s="75">
        <v>859.7255154450022</v>
      </c>
      <c r="J11" s="75">
        <v>100</v>
      </c>
      <c r="K11" s="75">
        <v>0.24</v>
      </c>
      <c r="AW11" s="15"/>
    </row>
    <row r="12" spans="2:49">
      <c r="B12" s="77" t="s">
        <v>209</v>
      </c>
      <c r="C12" s="15"/>
      <c r="D12" s="15"/>
      <c r="G12" s="78">
        <v>31516111.960000001</v>
      </c>
      <c r="I12" s="78">
        <v>305.70740574413929</v>
      </c>
      <c r="J12" s="78">
        <v>35.56</v>
      </c>
      <c r="K12" s="78">
        <v>0.09</v>
      </c>
    </row>
    <row r="13" spans="2:49">
      <c r="B13" s="77" t="s">
        <v>2548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2565</v>
      </c>
      <c r="C15" s="15"/>
      <c r="D15" s="15"/>
      <c r="G15" s="78">
        <v>-5684855.1299999999</v>
      </c>
      <c r="I15" s="78">
        <v>423.7083670775753</v>
      </c>
      <c r="J15" s="78">
        <v>49.28</v>
      </c>
      <c r="K15" s="78">
        <v>0.12</v>
      </c>
    </row>
    <row r="16" spans="2:49">
      <c r="B16" t="s">
        <v>2974</v>
      </c>
      <c r="C16" t="s">
        <v>2975</v>
      </c>
      <c r="D16" t="s">
        <v>126</v>
      </c>
      <c r="E16" t="s">
        <v>113</v>
      </c>
      <c r="F16" t="s">
        <v>428</v>
      </c>
      <c r="G16" s="76">
        <v>-108411.47</v>
      </c>
      <c r="H16" s="76">
        <v>100</v>
      </c>
      <c r="I16" s="76">
        <v>-450.65563964299997</v>
      </c>
      <c r="J16" s="76">
        <v>-52.42</v>
      </c>
      <c r="K16" s="76">
        <v>-0.13</v>
      </c>
    </row>
    <row r="17" spans="2:11">
      <c r="B17" t="s">
        <v>2976</v>
      </c>
      <c r="C17" t="s">
        <v>2977</v>
      </c>
      <c r="D17" t="s">
        <v>126</v>
      </c>
      <c r="E17" t="s">
        <v>204</v>
      </c>
      <c r="F17" t="s">
        <v>428</v>
      </c>
      <c r="G17" s="76">
        <v>4098015.25</v>
      </c>
      <c r="H17" s="76">
        <v>100</v>
      </c>
      <c r="I17" s="76">
        <v>128.34983763</v>
      </c>
      <c r="J17" s="76">
        <v>14.93</v>
      </c>
      <c r="K17" s="76">
        <v>0.04</v>
      </c>
    </row>
    <row r="18" spans="2:11">
      <c r="B18" t="s">
        <v>2978</v>
      </c>
      <c r="C18" t="s">
        <v>2979</v>
      </c>
      <c r="D18" t="s">
        <v>126</v>
      </c>
      <c r="E18" t="s">
        <v>116</v>
      </c>
      <c r="F18" t="s">
        <v>428</v>
      </c>
      <c r="G18" s="76">
        <v>-20206.25</v>
      </c>
      <c r="H18" s="76">
        <v>100</v>
      </c>
      <c r="I18" s="76">
        <v>-95.690738124999996</v>
      </c>
      <c r="J18" s="76">
        <v>-11.13</v>
      </c>
      <c r="K18" s="76">
        <v>-0.03</v>
      </c>
    </row>
    <row r="19" spans="2:11">
      <c r="B19" t="s">
        <v>2980</v>
      </c>
      <c r="C19" t="s">
        <v>2981</v>
      </c>
      <c r="D19" t="s">
        <v>126</v>
      </c>
      <c r="E19" t="s">
        <v>105</v>
      </c>
      <c r="F19" t="s">
        <v>428</v>
      </c>
      <c r="G19" s="76">
        <v>1812146.98</v>
      </c>
      <c r="H19" s="76">
        <v>100.08028099999979</v>
      </c>
      <c r="I19" s="76">
        <v>1813.60178971701</v>
      </c>
      <c r="J19" s="76">
        <v>210.95</v>
      </c>
      <c r="K19" s="76">
        <v>0.51</v>
      </c>
    </row>
    <row r="20" spans="2:11">
      <c r="B20" t="s">
        <v>2982</v>
      </c>
      <c r="C20" t="s">
        <v>2983</v>
      </c>
      <c r="D20" t="s">
        <v>126</v>
      </c>
      <c r="E20" t="s">
        <v>105</v>
      </c>
      <c r="F20" t="s">
        <v>428</v>
      </c>
      <c r="G20" s="76">
        <v>460548.18</v>
      </c>
      <c r="H20" s="76">
        <v>99.936520000000002</v>
      </c>
      <c r="I20" s="76">
        <v>460.25582401533597</v>
      </c>
      <c r="J20" s="76">
        <v>53.54</v>
      </c>
      <c r="K20" s="76">
        <v>0.13</v>
      </c>
    </row>
    <row r="21" spans="2:11">
      <c r="B21" t="s">
        <v>2984</v>
      </c>
      <c r="C21" t="s">
        <v>2985</v>
      </c>
      <c r="D21" t="s">
        <v>126</v>
      </c>
      <c r="E21" t="s">
        <v>105</v>
      </c>
      <c r="F21" t="s">
        <v>428</v>
      </c>
      <c r="G21" s="76">
        <v>-133990.74</v>
      </c>
      <c r="H21" s="76">
        <v>100</v>
      </c>
      <c r="I21" s="76">
        <v>-133.99073999999999</v>
      </c>
      <c r="J21" s="76">
        <v>-15.59</v>
      </c>
      <c r="K21" s="76">
        <v>-0.04</v>
      </c>
    </row>
    <row r="22" spans="2:11">
      <c r="B22" t="s">
        <v>2986</v>
      </c>
      <c r="C22" t="s">
        <v>2987</v>
      </c>
      <c r="D22" t="s">
        <v>126</v>
      </c>
      <c r="E22" t="s">
        <v>105</v>
      </c>
      <c r="F22" t="s">
        <v>428</v>
      </c>
      <c r="G22" s="76">
        <v>93369.04</v>
      </c>
      <c r="H22" s="76">
        <v>100.00358300000001</v>
      </c>
      <c r="I22" s="76">
        <v>93.372385412703196</v>
      </c>
      <c r="J22" s="76">
        <v>10.86</v>
      </c>
      <c r="K22" s="76">
        <v>0.03</v>
      </c>
    </row>
    <row r="23" spans="2:11">
      <c r="B23" t="s">
        <v>2988</v>
      </c>
      <c r="C23" t="s">
        <v>2989</v>
      </c>
      <c r="D23" t="s">
        <v>126</v>
      </c>
      <c r="E23" t="s">
        <v>109</v>
      </c>
      <c r="F23" t="s">
        <v>428</v>
      </c>
      <c r="G23" s="76">
        <v>-240645.81</v>
      </c>
      <c r="H23" s="76">
        <v>100</v>
      </c>
      <c r="I23" s="76">
        <v>-849.23906349000004</v>
      </c>
      <c r="J23" s="76">
        <v>-98.78</v>
      </c>
      <c r="K23" s="76">
        <v>-0.24</v>
      </c>
    </row>
    <row r="24" spans="2:11">
      <c r="B24" t="s">
        <v>2990</v>
      </c>
      <c r="C24" t="s">
        <v>2991</v>
      </c>
      <c r="D24" t="s">
        <v>126</v>
      </c>
      <c r="E24" t="s">
        <v>113</v>
      </c>
      <c r="F24" t="s">
        <v>428</v>
      </c>
      <c r="G24" s="76">
        <v>-398261.78</v>
      </c>
      <c r="H24" s="76">
        <v>100</v>
      </c>
      <c r="I24" s="76">
        <v>-1655.5343932820001</v>
      </c>
      <c r="J24" s="76">
        <v>-192.57</v>
      </c>
      <c r="K24" s="76">
        <v>-0.47</v>
      </c>
    </row>
    <row r="25" spans="2:11">
      <c r="B25" t="s">
        <v>2992</v>
      </c>
      <c r="C25" t="s">
        <v>2993</v>
      </c>
      <c r="D25" t="s">
        <v>126</v>
      </c>
      <c r="E25" t="s">
        <v>204</v>
      </c>
      <c r="F25" t="s">
        <v>428</v>
      </c>
      <c r="G25" s="76">
        <v>-2018047.34</v>
      </c>
      <c r="H25" s="76">
        <v>100</v>
      </c>
      <c r="I25" s="76">
        <v>-63.205242688799999</v>
      </c>
      <c r="J25" s="76">
        <v>-7.35</v>
      </c>
      <c r="K25" s="76">
        <v>-0.02</v>
      </c>
    </row>
    <row r="26" spans="2:11">
      <c r="B26" t="s">
        <v>2994</v>
      </c>
      <c r="C26" t="s">
        <v>2995</v>
      </c>
      <c r="D26" t="s">
        <v>126</v>
      </c>
      <c r="E26" t="s">
        <v>105</v>
      </c>
      <c r="F26" t="s">
        <v>428</v>
      </c>
      <c r="G26" s="76">
        <v>857553.39</v>
      </c>
      <c r="H26" s="76">
        <v>100.08031899999999</v>
      </c>
      <c r="I26" s="76">
        <v>858.24216830731405</v>
      </c>
      <c r="J26" s="76">
        <v>99.83</v>
      </c>
      <c r="K26" s="76">
        <v>0.24</v>
      </c>
    </row>
    <row r="27" spans="2:11">
      <c r="B27" t="s">
        <v>2996</v>
      </c>
      <c r="C27" t="s">
        <v>2997</v>
      </c>
      <c r="D27" t="s">
        <v>126</v>
      </c>
      <c r="E27" t="s">
        <v>105</v>
      </c>
      <c r="F27" t="s">
        <v>428</v>
      </c>
      <c r="G27" s="76">
        <v>1691099.19</v>
      </c>
      <c r="H27" s="76">
        <v>99.953022999999774</v>
      </c>
      <c r="I27" s="76">
        <v>1690.3047623335101</v>
      </c>
      <c r="J27" s="76">
        <v>196.61</v>
      </c>
      <c r="K27" s="76">
        <v>0.48</v>
      </c>
    </row>
    <row r="28" spans="2:11">
      <c r="B28" t="s">
        <v>2998</v>
      </c>
      <c r="C28" t="s">
        <v>2999</v>
      </c>
      <c r="D28" t="s">
        <v>126</v>
      </c>
      <c r="E28" t="s">
        <v>105</v>
      </c>
      <c r="F28" t="s">
        <v>428</v>
      </c>
      <c r="G28" s="76">
        <v>27330.61</v>
      </c>
      <c r="H28" s="76">
        <v>100.003573</v>
      </c>
      <c r="I28" s="76">
        <v>27.3315865226953</v>
      </c>
      <c r="J28" s="76">
        <v>3.18</v>
      </c>
      <c r="K28" s="76">
        <v>0.01</v>
      </c>
    </row>
    <row r="29" spans="2:11">
      <c r="B29" t="s">
        <v>3000</v>
      </c>
      <c r="C29" t="s">
        <v>3001</v>
      </c>
      <c r="D29" t="s">
        <v>131</v>
      </c>
      <c r="E29" t="s">
        <v>109</v>
      </c>
      <c r="F29" t="s">
        <v>428</v>
      </c>
      <c r="G29" s="76">
        <v>-508244.85</v>
      </c>
      <c r="H29" s="76">
        <v>100</v>
      </c>
      <c r="I29" s="76">
        <v>-1793.5960756500001</v>
      </c>
      <c r="J29" s="76">
        <v>-208.62</v>
      </c>
      <c r="K29" s="76">
        <v>-0.51</v>
      </c>
    </row>
    <row r="30" spans="2:11">
      <c r="B30" t="s">
        <v>3002</v>
      </c>
      <c r="C30" t="s">
        <v>3003</v>
      </c>
      <c r="D30" t="s">
        <v>131</v>
      </c>
      <c r="E30" t="s">
        <v>109</v>
      </c>
      <c r="F30" t="s">
        <v>967</v>
      </c>
      <c r="G30" s="76">
        <v>438313.13</v>
      </c>
      <c r="H30" s="76">
        <v>100</v>
      </c>
      <c r="I30" s="76">
        <v>1546.8070357700001</v>
      </c>
      <c r="J30" s="76">
        <v>179.92</v>
      </c>
      <c r="K30" s="76">
        <v>0.44</v>
      </c>
    </row>
    <row r="31" spans="2:11">
      <c r="B31" t="s">
        <v>3004</v>
      </c>
      <c r="C31" t="s">
        <v>3005</v>
      </c>
      <c r="D31" t="s">
        <v>131</v>
      </c>
      <c r="E31" t="s">
        <v>116</v>
      </c>
      <c r="F31" t="s">
        <v>428</v>
      </c>
      <c r="G31" s="76">
        <v>44268.02</v>
      </c>
      <c r="H31" s="76">
        <v>100</v>
      </c>
      <c r="I31" s="76">
        <v>209.64006231400001</v>
      </c>
      <c r="J31" s="76">
        <v>24.38</v>
      </c>
      <c r="K31" s="76">
        <v>0.06</v>
      </c>
    </row>
    <row r="32" spans="2:11">
      <c r="B32" t="s">
        <v>3006</v>
      </c>
      <c r="C32" t="s">
        <v>3007</v>
      </c>
      <c r="D32" t="s">
        <v>131</v>
      </c>
      <c r="E32" t="s">
        <v>207</v>
      </c>
      <c r="F32" t="s">
        <v>428</v>
      </c>
      <c r="G32" s="76">
        <v>361371.56</v>
      </c>
      <c r="H32" s="76">
        <v>100</v>
      </c>
      <c r="I32" s="76">
        <v>70.033808328000006</v>
      </c>
      <c r="J32" s="76">
        <v>8.15</v>
      </c>
      <c r="K32" s="76">
        <v>0.02</v>
      </c>
    </row>
    <row r="33" spans="2:11">
      <c r="B33" t="s">
        <v>3008</v>
      </c>
      <c r="C33" t="s">
        <v>3009</v>
      </c>
      <c r="D33" t="s">
        <v>131</v>
      </c>
      <c r="E33" t="s">
        <v>202</v>
      </c>
      <c r="F33" t="s">
        <v>428</v>
      </c>
      <c r="G33" s="76">
        <v>31860.94</v>
      </c>
      <c r="H33" s="76">
        <v>100</v>
      </c>
      <c r="I33" s="76">
        <v>115.569187662</v>
      </c>
      <c r="J33" s="76">
        <v>13.44</v>
      </c>
      <c r="K33" s="76">
        <v>0.03</v>
      </c>
    </row>
    <row r="34" spans="2:11">
      <c r="B34" t="s">
        <v>3010</v>
      </c>
      <c r="C34" t="s">
        <v>3011</v>
      </c>
      <c r="D34" t="s">
        <v>131</v>
      </c>
      <c r="E34" t="s">
        <v>105</v>
      </c>
      <c r="F34" t="s">
        <v>967</v>
      </c>
      <c r="G34" s="76">
        <v>-1579680.51</v>
      </c>
      <c r="H34" s="76">
        <v>100.72962300000017</v>
      </c>
      <c r="I34" s="76">
        <v>-1591.20622232748</v>
      </c>
      <c r="J34" s="76">
        <v>-185.08</v>
      </c>
      <c r="K34" s="76">
        <v>-0.45</v>
      </c>
    </row>
    <row r="35" spans="2:11">
      <c r="B35" t="s">
        <v>3012</v>
      </c>
      <c r="C35" t="s">
        <v>3013</v>
      </c>
      <c r="D35" t="s">
        <v>131</v>
      </c>
      <c r="E35" t="s">
        <v>105</v>
      </c>
      <c r="F35" t="s">
        <v>307</v>
      </c>
      <c r="G35" s="76">
        <v>-12799.57</v>
      </c>
      <c r="H35" s="76">
        <v>100</v>
      </c>
      <c r="I35" s="76">
        <v>-12.799569999999999</v>
      </c>
      <c r="J35" s="76">
        <v>-1.49</v>
      </c>
      <c r="K35" s="76">
        <v>0</v>
      </c>
    </row>
    <row r="36" spans="2:11">
      <c r="B36" t="s">
        <v>3014</v>
      </c>
      <c r="C36" t="s">
        <v>3015</v>
      </c>
      <c r="D36" t="s">
        <v>131</v>
      </c>
      <c r="E36" t="s">
        <v>105</v>
      </c>
      <c r="F36" t="s">
        <v>428</v>
      </c>
      <c r="G36" s="76">
        <v>-205886.12</v>
      </c>
      <c r="H36" s="76">
        <v>100.00349199999981</v>
      </c>
      <c r="I36" s="76">
        <v>-205.89330954331001</v>
      </c>
      <c r="J36" s="76">
        <v>-23.95</v>
      </c>
      <c r="K36" s="76">
        <v>-0.06</v>
      </c>
    </row>
    <row r="37" spans="2:11">
      <c r="B37" t="s">
        <v>3016</v>
      </c>
      <c r="C37" t="s">
        <v>3017</v>
      </c>
      <c r="D37" t="s">
        <v>131</v>
      </c>
      <c r="E37" t="s">
        <v>105</v>
      </c>
      <c r="F37" t="s">
        <v>428</v>
      </c>
      <c r="G37" s="76">
        <v>-70756.55</v>
      </c>
      <c r="H37" s="76">
        <v>100</v>
      </c>
      <c r="I37" s="76">
        <v>-70.756550000000004</v>
      </c>
      <c r="J37" s="76">
        <v>-8.23</v>
      </c>
      <c r="K37" s="76">
        <v>-0.02</v>
      </c>
    </row>
    <row r="38" spans="2:11">
      <c r="B38" t="s">
        <v>3018</v>
      </c>
      <c r="C38" t="s">
        <v>3019</v>
      </c>
      <c r="D38" t="s">
        <v>131</v>
      </c>
      <c r="E38" t="s">
        <v>105</v>
      </c>
      <c r="F38" t="s">
        <v>428</v>
      </c>
      <c r="G38" s="76">
        <v>-118694.76</v>
      </c>
      <c r="H38" s="76">
        <v>99.928011000000339</v>
      </c>
      <c r="I38" s="76">
        <v>-118.609312829224</v>
      </c>
      <c r="J38" s="76">
        <v>-13.8</v>
      </c>
      <c r="K38" s="76">
        <v>-0.03</v>
      </c>
    </row>
    <row r="39" spans="2:11">
      <c r="B39" t="s">
        <v>3020</v>
      </c>
      <c r="C39" t="s">
        <v>3021</v>
      </c>
      <c r="D39" t="s">
        <v>131</v>
      </c>
      <c r="E39" t="s">
        <v>119</v>
      </c>
      <c r="F39" t="s">
        <v>428</v>
      </c>
      <c r="G39" s="76">
        <v>-13791.4</v>
      </c>
      <c r="H39" s="76">
        <v>100</v>
      </c>
      <c r="I39" s="76">
        <v>-39.01173318</v>
      </c>
      <c r="J39" s="76">
        <v>-4.54</v>
      </c>
      <c r="K39" s="76">
        <v>-0.01</v>
      </c>
    </row>
    <row r="40" spans="2:11">
      <c r="B40" t="s">
        <v>3022</v>
      </c>
      <c r="C40" t="s">
        <v>3023</v>
      </c>
      <c r="D40" t="s">
        <v>131</v>
      </c>
      <c r="E40" t="s">
        <v>109</v>
      </c>
      <c r="F40" t="s">
        <v>967</v>
      </c>
      <c r="G40" s="76">
        <v>109838.63</v>
      </c>
      <c r="H40" s="76">
        <v>100</v>
      </c>
      <c r="I40" s="76">
        <v>387.62052526999997</v>
      </c>
      <c r="J40" s="76">
        <v>45.09</v>
      </c>
      <c r="K40" s="76">
        <v>0.11</v>
      </c>
    </row>
    <row r="41" spans="2:11">
      <c r="B41" t="s">
        <v>3024</v>
      </c>
      <c r="C41" t="s">
        <v>3025</v>
      </c>
      <c r="D41" t="s">
        <v>131</v>
      </c>
      <c r="E41" t="s">
        <v>113</v>
      </c>
      <c r="F41" t="s">
        <v>428</v>
      </c>
      <c r="G41" s="76">
        <v>-319453.8</v>
      </c>
      <c r="H41" s="76">
        <v>100</v>
      </c>
      <c r="I41" s="76">
        <v>-1327.9375012200001</v>
      </c>
      <c r="J41" s="76">
        <v>-154.46</v>
      </c>
      <c r="K41" s="76">
        <v>-0.38</v>
      </c>
    </row>
    <row r="42" spans="2:11">
      <c r="B42" t="s">
        <v>3026</v>
      </c>
      <c r="C42" t="s">
        <v>3027</v>
      </c>
      <c r="D42" t="s">
        <v>131</v>
      </c>
      <c r="E42" t="s">
        <v>116</v>
      </c>
      <c r="F42" t="s">
        <v>428</v>
      </c>
      <c r="G42" s="76">
        <v>-5910.6</v>
      </c>
      <c r="H42" s="76">
        <v>100</v>
      </c>
      <c r="I42" s="76">
        <v>-27.99082842</v>
      </c>
      <c r="J42" s="76">
        <v>-3.26</v>
      </c>
      <c r="K42" s="76">
        <v>-0.01</v>
      </c>
    </row>
    <row r="43" spans="2:11">
      <c r="B43" t="s">
        <v>3028</v>
      </c>
      <c r="C43" t="s">
        <v>3029</v>
      </c>
      <c r="D43" t="s">
        <v>131</v>
      </c>
      <c r="E43" t="s">
        <v>202</v>
      </c>
      <c r="F43" t="s">
        <v>428</v>
      </c>
      <c r="G43" s="76">
        <v>-19983.45</v>
      </c>
      <c r="H43" s="76">
        <v>100</v>
      </c>
      <c r="I43" s="76">
        <v>-72.485968185000004</v>
      </c>
      <c r="J43" s="76">
        <v>-8.43</v>
      </c>
      <c r="K43" s="76">
        <v>-0.02</v>
      </c>
    </row>
    <row r="44" spans="2:11">
      <c r="B44" t="s">
        <v>3030</v>
      </c>
      <c r="C44" t="s">
        <v>3031</v>
      </c>
      <c r="D44" t="s">
        <v>131</v>
      </c>
      <c r="E44" t="s">
        <v>105</v>
      </c>
      <c r="F44" t="s">
        <v>967</v>
      </c>
      <c r="G44" s="76">
        <v>-395759.57</v>
      </c>
      <c r="H44" s="76">
        <v>100.72977700000003</v>
      </c>
      <c r="I44" s="76">
        <v>-398.64773231715901</v>
      </c>
      <c r="J44" s="76">
        <v>-46.37</v>
      </c>
      <c r="K44" s="76">
        <v>-0.11</v>
      </c>
    </row>
    <row r="45" spans="2:11">
      <c r="B45" t="s">
        <v>3032</v>
      </c>
      <c r="C45" t="s">
        <v>3033</v>
      </c>
      <c r="D45" t="s">
        <v>131</v>
      </c>
      <c r="E45" t="s">
        <v>105</v>
      </c>
      <c r="F45" t="s">
        <v>428</v>
      </c>
      <c r="G45" s="76">
        <v>39661.300000000003</v>
      </c>
      <c r="H45" s="76">
        <v>100</v>
      </c>
      <c r="I45" s="76">
        <v>39.661299999999997</v>
      </c>
      <c r="J45" s="76">
        <v>4.6100000000000003</v>
      </c>
      <c r="K45" s="76">
        <v>0.01</v>
      </c>
    </row>
    <row r="46" spans="2:11">
      <c r="B46" t="s">
        <v>3034</v>
      </c>
      <c r="C46" t="s">
        <v>3035</v>
      </c>
      <c r="D46" t="s">
        <v>131</v>
      </c>
      <c r="E46" t="s">
        <v>105</v>
      </c>
      <c r="F46" t="s">
        <v>428</v>
      </c>
      <c r="G46" s="76">
        <v>1357199.46</v>
      </c>
      <c r="H46" s="76">
        <v>99.947950999999662</v>
      </c>
      <c r="I46" s="76">
        <v>1356.49305125306</v>
      </c>
      <c r="J46" s="76">
        <v>157.78</v>
      </c>
      <c r="K46" s="76">
        <v>0.38</v>
      </c>
    </row>
    <row r="47" spans="2:11">
      <c r="B47" t="s">
        <v>3036</v>
      </c>
      <c r="C47" t="s">
        <v>3037</v>
      </c>
      <c r="D47" t="s">
        <v>131</v>
      </c>
      <c r="E47" t="s">
        <v>105</v>
      </c>
      <c r="F47" t="s">
        <v>428</v>
      </c>
      <c r="G47" s="76">
        <v>65912.19</v>
      </c>
      <c r="H47" s="76">
        <v>100</v>
      </c>
      <c r="I47" s="76">
        <v>65.912189999999995</v>
      </c>
      <c r="J47" s="76">
        <v>7.67</v>
      </c>
      <c r="K47" s="76">
        <v>0.02</v>
      </c>
    </row>
    <row r="48" spans="2:11">
      <c r="B48" t="s">
        <v>3038</v>
      </c>
      <c r="C48" t="s">
        <v>3039</v>
      </c>
      <c r="D48" t="s">
        <v>131</v>
      </c>
      <c r="E48" t="s">
        <v>105</v>
      </c>
      <c r="F48" t="s">
        <v>428</v>
      </c>
      <c r="G48" s="76">
        <v>74472.34</v>
      </c>
      <c r="H48" s="76">
        <v>99.928021999999999</v>
      </c>
      <c r="I48" s="76">
        <v>74.418736299114798</v>
      </c>
      <c r="J48" s="76">
        <v>8.66</v>
      </c>
      <c r="K48" s="76">
        <v>0.02</v>
      </c>
    </row>
    <row r="49" spans="2:11">
      <c r="B49" t="s">
        <v>3040</v>
      </c>
      <c r="C49" t="s">
        <v>3041</v>
      </c>
      <c r="D49" t="s">
        <v>131</v>
      </c>
      <c r="E49" t="s">
        <v>206</v>
      </c>
      <c r="F49" t="s">
        <v>3042</v>
      </c>
      <c r="G49" s="76">
        <v>1700000</v>
      </c>
      <c r="H49" s="76">
        <v>100</v>
      </c>
      <c r="I49" s="76">
        <v>766.7</v>
      </c>
      <c r="J49" s="76">
        <v>89.18</v>
      </c>
      <c r="K49" s="76">
        <v>0.22</v>
      </c>
    </row>
    <row r="50" spans="2:11">
      <c r="B50" t="s">
        <v>3043</v>
      </c>
      <c r="C50" t="s">
        <v>3044</v>
      </c>
      <c r="D50" t="s">
        <v>131</v>
      </c>
      <c r="E50" t="s">
        <v>119</v>
      </c>
      <c r="F50" t="s">
        <v>3042</v>
      </c>
      <c r="G50" s="76">
        <v>310000</v>
      </c>
      <c r="H50" s="76">
        <v>100</v>
      </c>
      <c r="I50" s="76">
        <v>876.89700000000005</v>
      </c>
      <c r="J50" s="76">
        <v>102</v>
      </c>
      <c r="K50" s="76">
        <v>0.25</v>
      </c>
    </row>
    <row r="51" spans="2:11">
      <c r="B51" t="s">
        <v>3045</v>
      </c>
      <c r="C51" t="s">
        <v>3046</v>
      </c>
      <c r="D51" t="s">
        <v>131</v>
      </c>
      <c r="E51" t="s">
        <v>109</v>
      </c>
      <c r="F51" t="s">
        <v>3042</v>
      </c>
      <c r="G51" s="76">
        <v>-4000000</v>
      </c>
      <c r="H51" s="76">
        <v>100</v>
      </c>
      <c r="I51" s="76">
        <v>-14116</v>
      </c>
      <c r="J51" s="76">
        <v>-1641.92</v>
      </c>
      <c r="K51" s="76">
        <v>-4</v>
      </c>
    </row>
    <row r="52" spans="2:11">
      <c r="B52" t="s">
        <v>3047</v>
      </c>
      <c r="C52" t="s">
        <v>3048</v>
      </c>
      <c r="D52" t="s">
        <v>131</v>
      </c>
      <c r="E52" t="s">
        <v>109</v>
      </c>
      <c r="F52" t="s">
        <v>3049</v>
      </c>
      <c r="G52" s="76">
        <v>112582.84</v>
      </c>
      <c r="H52" s="76">
        <v>100</v>
      </c>
      <c r="I52" s="76">
        <v>397.30484236000001</v>
      </c>
      <c r="J52" s="76">
        <v>46.21</v>
      </c>
      <c r="K52" s="76">
        <v>0.11</v>
      </c>
    </row>
    <row r="53" spans="2:11">
      <c r="B53" t="s">
        <v>3050</v>
      </c>
      <c r="C53" t="s">
        <v>3051</v>
      </c>
      <c r="D53" t="s">
        <v>131</v>
      </c>
      <c r="E53" t="s">
        <v>113</v>
      </c>
      <c r="F53" t="s">
        <v>428</v>
      </c>
      <c r="G53" s="76">
        <v>-28145.71</v>
      </c>
      <c r="H53" s="76">
        <v>100</v>
      </c>
      <c r="I53" s="76">
        <v>-116.998901899</v>
      </c>
      <c r="J53" s="76">
        <v>-13.61</v>
      </c>
      <c r="K53" s="76">
        <v>-0.03</v>
      </c>
    </row>
    <row r="54" spans="2:11">
      <c r="B54" t="s">
        <v>3052</v>
      </c>
      <c r="C54" t="s">
        <v>3053</v>
      </c>
      <c r="D54" t="s">
        <v>131</v>
      </c>
      <c r="E54" t="s">
        <v>113</v>
      </c>
      <c r="F54" t="s">
        <v>3042</v>
      </c>
      <c r="G54" s="76">
        <v>-1921088.51</v>
      </c>
      <c r="H54" s="76">
        <v>100</v>
      </c>
      <c r="I54" s="76">
        <v>-7985.7728272189997</v>
      </c>
      <c r="J54" s="76">
        <v>-928.87</v>
      </c>
      <c r="K54" s="76">
        <v>-2.27</v>
      </c>
    </row>
    <row r="55" spans="2:11">
      <c r="B55" t="s">
        <v>3054</v>
      </c>
      <c r="C55" t="s">
        <v>3055</v>
      </c>
      <c r="D55" t="s">
        <v>131</v>
      </c>
      <c r="E55" t="s">
        <v>113</v>
      </c>
      <c r="F55" t="s">
        <v>428</v>
      </c>
      <c r="G55" s="76">
        <v>45171.45</v>
      </c>
      <c r="H55" s="76">
        <v>100</v>
      </c>
      <c r="I55" s="76">
        <v>187.77320050500001</v>
      </c>
      <c r="J55" s="76">
        <v>21.84</v>
      </c>
      <c r="K55" s="76">
        <v>0.05</v>
      </c>
    </row>
    <row r="56" spans="2:11">
      <c r="B56" t="s">
        <v>3056</v>
      </c>
      <c r="C56" t="s">
        <v>3057</v>
      </c>
      <c r="D56" t="s">
        <v>131</v>
      </c>
      <c r="E56" t="s">
        <v>204</v>
      </c>
      <c r="F56" t="s">
        <v>3042</v>
      </c>
      <c r="G56" s="76">
        <v>-28570000</v>
      </c>
      <c r="H56" s="76">
        <v>100</v>
      </c>
      <c r="I56" s="76">
        <v>-894.81240000000003</v>
      </c>
      <c r="J56" s="76">
        <v>-104.08</v>
      </c>
      <c r="K56" s="76">
        <v>-0.25</v>
      </c>
    </row>
    <row r="57" spans="2:11">
      <c r="B57" t="s">
        <v>3058</v>
      </c>
      <c r="C57" t="s">
        <v>3059</v>
      </c>
      <c r="D57" t="s">
        <v>131</v>
      </c>
      <c r="E57" t="s">
        <v>105</v>
      </c>
      <c r="F57" t="s">
        <v>3042</v>
      </c>
      <c r="G57" s="76">
        <v>14293400</v>
      </c>
      <c r="H57" s="76">
        <v>100.07655699999999</v>
      </c>
      <c r="I57" s="76">
        <v>14304.342598237999</v>
      </c>
      <c r="J57" s="76">
        <v>1663.83</v>
      </c>
      <c r="K57" s="76">
        <v>4.0599999999999996</v>
      </c>
    </row>
    <row r="58" spans="2:11">
      <c r="B58" t="s">
        <v>3060</v>
      </c>
      <c r="C58" t="s">
        <v>3061</v>
      </c>
      <c r="D58" t="s">
        <v>131</v>
      </c>
      <c r="E58" t="s">
        <v>105</v>
      </c>
      <c r="F58" t="s">
        <v>3049</v>
      </c>
      <c r="G58" s="76">
        <v>-401920.73</v>
      </c>
      <c r="H58" s="76">
        <v>100.73549500000013</v>
      </c>
      <c r="I58" s="76">
        <v>-404.87683687311397</v>
      </c>
      <c r="J58" s="76">
        <v>-47.09</v>
      </c>
      <c r="K58" s="76">
        <v>-0.11</v>
      </c>
    </row>
    <row r="59" spans="2:11">
      <c r="B59" t="s">
        <v>3062</v>
      </c>
      <c r="C59" t="s">
        <v>3063</v>
      </c>
      <c r="D59" t="s">
        <v>131</v>
      </c>
      <c r="E59" t="s">
        <v>105</v>
      </c>
      <c r="F59" t="s">
        <v>3042</v>
      </c>
      <c r="G59" s="76">
        <v>-777580</v>
      </c>
      <c r="H59" s="76">
        <v>100</v>
      </c>
      <c r="I59" s="76">
        <v>-777.58</v>
      </c>
      <c r="J59" s="76">
        <v>-90.45</v>
      </c>
      <c r="K59" s="76">
        <v>-0.22</v>
      </c>
    </row>
    <row r="60" spans="2:11">
      <c r="B60" t="s">
        <v>3064</v>
      </c>
      <c r="C60" t="s">
        <v>3065</v>
      </c>
      <c r="D60" t="s">
        <v>131</v>
      </c>
      <c r="E60" t="s">
        <v>105</v>
      </c>
      <c r="F60" t="s">
        <v>3042</v>
      </c>
      <c r="G60" s="76">
        <v>-893172</v>
      </c>
      <c r="H60" s="76">
        <v>100</v>
      </c>
      <c r="I60" s="76">
        <v>-893.17200000000003</v>
      </c>
      <c r="J60" s="76">
        <v>-103.89</v>
      </c>
      <c r="K60" s="76">
        <v>-0.25</v>
      </c>
    </row>
    <row r="61" spans="2:11">
      <c r="B61" t="s">
        <v>3066</v>
      </c>
      <c r="C61" t="s">
        <v>3067</v>
      </c>
      <c r="D61" t="s">
        <v>131</v>
      </c>
      <c r="E61" t="s">
        <v>105</v>
      </c>
      <c r="F61" t="s">
        <v>428</v>
      </c>
      <c r="G61" s="76">
        <v>118866.37</v>
      </c>
      <c r="H61" s="76">
        <v>99.820661999999658</v>
      </c>
      <c r="I61" s="76">
        <v>118.653197429369</v>
      </c>
      <c r="J61" s="76">
        <v>13.8</v>
      </c>
      <c r="K61" s="76">
        <v>0.03</v>
      </c>
    </row>
    <row r="62" spans="2:11">
      <c r="B62" t="s">
        <v>3068</v>
      </c>
      <c r="C62" t="s">
        <v>3069</v>
      </c>
      <c r="D62" t="s">
        <v>131</v>
      </c>
      <c r="E62" t="s">
        <v>105</v>
      </c>
      <c r="F62" t="s">
        <v>3042</v>
      </c>
      <c r="G62" s="76">
        <v>8189408.2000000002</v>
      </c>
      <c r="H62" s="76">
        <v>99.954713999999967</v>
      </c>
      <c r="I62" s="76">
        <v>8185.6995446025503</v>
      </c>
      <c r="J62" s="76">
        <v>952.13</v>
      </c>
      <c r="K62" s="76">
        <v>2.3199999999999998</v>
      </c>
    </row>
    <row r="63" spans="2:11">
      <c r="B63" t="s">
        <v>3070</v>
      </c>
      <c r="C63" t="s">
        <v>3071</v>
      </c>
      <c r="D63" t="s">
        <v>131</v>
      </c>
      <c r="E63" t="s">
        <v>105</v>
      </c>
      <c r="F63" t="s">
        <v>428</v>
      </c>
      <c r="G63" s="76">
        <v>-187913.21</v>
      </c>
      <c r="H63" s="76">
        <v>100</v>
      </c>
      <c r="I63" s="76">
        <v>-187.91320999999999</v>
      </c>
      <c r="J63" s="76">
        <v>-21.86</v>
      </c>
      <c r="K63" s="76">
        <v>-0.05</v>
      </c>
    </row>
    <row r="64" spans="2:11">
      <c r="B64" t="s">
        <v>3072</v>
      </c>
      <c r="C64" t="s">
        <v>3073</v>
      </c>
      <c r="D64" t="s">
        <v>131</v>
      </c>
      <c r="E64" t="s">
        <v>105</v>
      </c>
      <c r="F64" t="s">
        <v>3042</v>
      </c>
      <c r="G64" s="76">
        <v>933100.53</v>
      </c>
      <c r="H64" s="76">
        <v>100</v>
      </c>
      <c r="I64" s="76">
        <v>933.10053000000005</v>
      </c>
      <c r="J64" s="76">
        <v>108.53</v>
      </c>
      <c r="K64" s="76">
        <v>0.26</v>
      </c>
    </row>
    <row r="65" spans="2:11">
      <c r="B65" s="77" t="s">
        <v>2971</v>
      </c>
      <c r="C65" s="15"/>
      <c r="D65" s="15"/>
      <c r="G65" s="78">
        <v>37146600.990000002</v>
      </c>
      <c r="I65" s="78">
        <v>-106.62992351462201</v>
      </c>
      <c r="J65" s="78">
        <v>-12.4</v>
      </c>
      <c r="K65" s="78">
        <v>-0.03</v>
      </c>
    </row>
    <row r="66" spans="2:11">
      <c r="B66" t="s">
        <v>3074</v>
      </c>
      <c r="C66" t="s">
        <v>3075</v>
      </c>
      <c r="D66" t="s">
        <v>126</v>
      </c>
      <c r="E66" t="s">
        <v>109</v>
      </c>
      <c r="F66" t="s">
        <v>428</v>
      </c>
      <c r="G66" s="76">
        <v>29381.83</v>
      </c>
      <c r="H66" s="76">
        <v>99.708363000000006</v>
      </c>
      <c r="I66" s="76">
        <v>103.386084103211</v>
      </c>
      <c r="J66" s="76">
        <v>12.03</v>
      </c>
      <c r="K66" s="76">
        <v>0.03</v>
      </c>
    </row>
    <row r="67" spans="2:11">
      <c r="B67" t="s">
        <v>3076</v>
      </c>
      <c r="C67" t="s">
        <v>3077</v>
      </c>
      <c r="D67" t="s">
        <v>126</v>
      </c>
      <c r="E67" t="s">
        <v>109</v>
      </c>
      <c r="F67" t="s">
        <v>428</v>
      </c>
      <c r="G67" s="76">
        <v>-43635.81</v>
      </c>
      <c r="H67" s="76">
        <v>99.714244000000051</v>
      </c>
      <c r="I67" s="76">
        <v>-153.550735615306</v>
      </c>
      <c r="J67" s="76">
        <v>-17.86</v>
      </c>
      <c r="K67" s="76">
        <v>-0.04</v>
      </c>
    </row>
    <row r="68" spans="2:11">
      <c r="B68" t="s">
        <v>3078</v>
      </c>
      <c r="C68" t="s">
        <v>3079</v>
      </c>
      <c r="D68" t="s">
        <v>126</v>
      </c>
      <c r="E68" t="s">
        <v>109</v>
      </c>
      <c r="F68" t="s">
        <v>428</v>
      </c>
      <c r="G68" s="76">
        <v>49254.99</v>
      </c>
      <c r="H68" s="76">
        <v>100</v>
      </c>
      <c r="I68" s="76">
        <v>173.82085971000001</v>
      </c>
      <c r="J68" s="76">
        <v>20.22</v>
      </c>
      <c r="K68" s="76">
        <v>0.05</v>
      </c>
    </row>
    <row r="69" spans="2:11">
      <c r="B69" t="s">
        <v>3080</v>
      </c>
      <c r="C69" t="s">
        <v>3081</v>
      </c>
      <c r="D69" t="s">
        <v>126</v>
      </c>
      <c r="E69" t="s">
        <v>113</v>
      </c>
      <c r="F69" t="s">
        <v>428</v>
      </c>
      <c r="G69" s="76">
        <v>36589.42</v>
      </c>
      <c r="H69" s="76">
        <v>100</v>
      </c>
      <c r="I69" s="76">
        <v>152.09855999800001</v>
      </c>
      <c r="J69" s="76">
        <v>17.690000000000001</v>
      </c>
      <c r="K69" s="76">
        <v>0.04</v>
      </c>
    </row>
    <row r="70" spans="2:11">
      <c r="B70" t="s">
        <v>3082</v>
      </c>
      <c r="C70" t="s">
        <v>3083</v>
      </c>
      <c r="D70" t="s">
        <v>126</v>
      </c>
      <c r="E70" t="s">
        <v>116</v>
      </c>
      <c r="F70" t="s">
        <v>428</v>
      </c>
      <c r="G70" s="76">
        <v>-28145.71</v>
      </c>
      <c r="H70" s="76">
        <v>100</v>
      </c>
      <c r="I70" s="76">
        <v>-133.28963884699999</v>
      </c>
      <c r="J70" s="76">
        <v>-15.5</v>
      </c>
      <c r="K70" s="76">
        <v>-0.04</v>
      </c>
    </row>
    <row r="71" spans="2:11">
      <c r="B71" t="s">
        <v>3084</v>
      </c>
      <c r="C71" t="s">
        <v>3085</v>
      </c>
      <c r="D71" t="s">
        <v>131</v>
      </c>
      <c r="E71" t="s">
        <v>109</v>
      </c>
      <c r="F71" t="s">
        <v>428</v>
      </c>
      <c r="G71" s="76">
        <v>30263.96</v>
      </c>
      <c r="H71" s="76">
        <v>100</v>
      </c>
      <c r="I71" s="76">
        <v>106.80151484</v>
      </c>
      <c r="J71" s="76">
        <v>12.42</v>
      </c>
      <c r="K71" s="76">
        <v>0.03</v>
      </c>
    </row>
    <row r="72" spans="2:11">
      <c r="B72" t="s">
        <v>3086</v>
      </c>
      <c r="C72" t="s">
        <v>3087</v>
      </c>
      <c r="D72" t="s">
        <v>131</v>
      </c>
      <c r="E72" t="s">
        <v>109</v>
      </c>
      <c r="F72" t="s">
        <v>428</v>
      </c>
      <c r="G72" s="76">
        <v>-73358.429999999993</v>
      </c>
      <c r="H72" s="76">
        <v>100</v>
      </c>
      <c r="I72" s="76">
        <v>-258.88189947000001</v>
      </c>
      <c r="J72" s="76">
        <v>-30.11</v>
      </c>
      <c r="K72" s="76">
        <v>-7.0000000000000007E-2</v>
      </c>
    </row>
    <row r="73" spans="2:11">
      <c r="B73" t="s">
        <v>3088</v>
      </c>
      <c r="C73" t="s">
        <v>3089</v>
      </c>
      <c r="D73" t="s">
        <v>131</v>
      </c>
      <c r="E73" t="s">
        <v>113</v>
      </c>
      <c r="F73" t="s">
        <v>428</v>
      </c>
      <c r="G73" s="76">
        <v>-24627.5</v>
      </c>
      <c r="H73" s="76">
        <v>100</v>
      </c>
      <c r="I73" s="76">
        <v>-102.37405475</v>
      </c>
      <c r="J73" s="76">
        <v>-11.91</v>
      </c>
      <c r="K73" s="76">
        <v>-0.03</v>
      </c>
    </row>
    <row r="74" spans="2:11">
      <c r="B74" t="s">
        <v>3090</v>
      </c>
      <c r="C74" t="s">
        <v>3091</v>
      </c>
      <c r="D74" t="s">
        <v>131</v>
      </c>
      <c r="E74" t="s">
        <v>116</v>
      </c>
      <c r="F74" t="s">
        <v>428</v>
      </c>
      <c r="G74" s="76">
        <v>-22585.72</v>
      </c>
      <c r="H74" s="76">
        <v>100</v>
      </c>
      <c r="I74" s="76">
        <v>-106.959194204</v>
      </c>
      <c r="J74" s="76">
        <v>-12.44</v>
      </c>
      <c r="K74" s="76">
        <v>-0.03</v>
      </c>
    </row>
    <row r="75" spans="2:11">
      <c r="B75" t="s">
        <v>3092</v>
      </c>
      <c r="C75" t="s">
        <v>3093</v>
      </c>
      <c r="D75" t="s">
        <v>131</v>
      </c>
      <c r="E75" t="s">
        <v>207</v>
      </c>
      <c r="F75" t="s">
        <v>428</v>
      </c>
      <c r="G75" s="76">
        <v>1315661.3799999999</v>
      </c>
      <c r="H75" s="76">
        <v>100</v>
      </c>
      <c r="I75" s="76">
        <v>254.975175444</v>
      </c>
      <c r="J75" s="76">
        <v>29.66</v>
      </c>
      <c r="K75" s="76">
        <v>7.0000000000000007E-2</v>
      </c>
    </row>
    <row r="76" spans="2:11">
      <c r="B76" t="s">
        <v>3094</v>
      </c>
      <c r="C76" t="s">
        <v>3095</v>
      </c>
      <c r="D76" t="s">
        <v>131</v>
      </c>
      <c r="E76" t="s">
        <v>123</v>
      </c>
      <c r="F76" t="s">
        <v>428</v>
      </c>
      <c r="G76" s="76">
        <v>-42218.559999999998</v>
      </c>
      <c r="H76" s="76">
        <v>100</v>
      </c>
      <c r="I76" s="76">
        <v>-116.573887872</v>
      </c>
      <c r="J76" s="76">
        <v>-13.56</v>
      </c>
      <c r="K76" s="76">
        <v>-0.03</v>
      </c>
    </row>
    <row r="77" spans="2:11">
      <c r="B77" t="s">
        <v>3096</v>
      </c>
      <c r="C77" t="s">
        <v>3097</v>
      </c>
      <c r="D77" t="s">
        <v>131</v>
      </c>
      <c r="E77" t="s">
        <v>109</v>
      </c>
      <c r="F77" t="s">
        <v>428</v>
      </c>
      <c r="G77" s="76">
        <v>33688.160000000003</v>
      </c>
      <c r="H77" s="76">
        <v>99.718376000000191</v>
      </c>
      <c r="I77" s="76">
        <v>118.550706492618</v>
      </c>
      <c r="J77" s="76">
        <v>13.79</v>
      </c>
      <c r="K77" s="76">
        <v>0.03</v>
      </c>
    </row>
    <row r="78" spans="2:11">
      <c r="B78" t="s">
        <v>3098</v>
      </c>
      <c r="C78" t="s">
        <v>3099</v>
      </c>
      <c r="D78" t="s">
        <v>131</v>
      </c>
      <c r="E78" t="s">
        <v>109</v>
      </c>
      <c r="F78" t="s">
        <v>428</v>
      </c>
      <c r="G78" s="76">
        <v>40448.42</v>
      </c>
      <c r="H78" s="76">
        <v>99.651792999999969</v>
      </c>
      <c r="I78" s="76">
        <v>142.245434892932</v>
      </c>
      <c r="J78" s="76">
        <v>16.55</v>
      </c>
      <c r="K78" s="76">
        <v>0.04</v>
      </c>
    </row>
    <row r="79" spans="2:11">
      <c r="B79" t="s">
        <v>3100</v>
      </c>
      <c r="C79" t="s">
        <v>3101</v>
      </c>
      <c r="D79" t="s">
        <v>131</v>
      </c>
      <c r="E79" t="s">
        <v>109</v>
      </c>
      <c r="F79" t="s">
        <v>428</v>
      </c>
      <c r="G79" s="76">
        <v>-23923.85</v>
      </c>
      <c r="H79" s="76">
        <v>100</v>
      </c>
      <c r="I79" s="76">
        <v>-84.427266650000007</v>
      </c>
      <c r="J79" s="76">
        <v>-9.82</v>
      </c>
      <c r="K79" s="76">
        <v>-0.02</v>
      </c>
    </row>
    <row r="80" spans="2:11">
      <c r="B80" t="s">
        <v>3102</v>
      </c>
      <c r="C80" t="s">
        <v>3103</v>
      </c>
      <c r="D80" t="s">
        <v>131</v>
      </c>
      <c r="E80" t="s">
        <v>109</v>
      </c>
      <c r="F80" t="s">
        <v>428</v>
      </c>
      <c r="G80" s="76">
        <v>37374.69</v>
      </c>
      <c r="H80" s="76">
        <v>100.25669400000014</v>
      </c>
      <c r="I80" s="76">
        <v>132.23384828263599</v>
      </c>
      <c r="J80" s="76">
        <v>15.38</v>
      </c>
      <c r="K80" s="76">
        <v>0.04</v>
      </c>
    </row>
    <row r="81" spans="2:11">
      <c r="B81" t="s">
        <v>3104</v>
      </c>
      <c r="C81" t="s">
        <v>3105</v>
      </c>
      <c r="D81" t="s">
        <v>131</v>
      </c>
      <c r="E81" t="s">
        <v>109</v>
      </c>
      <c r="F81" t="s">
        <v>428</v>
      </c>
      <c r="G81" s="76">
        <v>18274.87</v>
      </c>
      <c r="H81" s="76">
        <v>100.84163299999994</v>
      </c>
      <c r="I81" s="76">
        <v>65.034802320956999</v>
      </c>
      <c r="J81" s="76">
        <v>7.56</v>
      </c>
      <c r="K81" s="76">
        <v>0.02</v>
      </c>
    </row>
    <row r="82" spans="2:11">
      <c r="B82" t="s">
        <v>3106</v>
      </c>
      <c r="C82" t="s">
        <v>3107</v>
      </c>
      <c r="D82" t="s">
        <v>131</v>
      </c>
      <c r="E82" t="s">
        <v>109</v>
      </c>
      <c r="F82" t="s">
        <v>428</v>
      </c>
      <c r="G82" s="76">
        <v>8788.99</v>
      </c>
      <c r="H82" s="76">
        <v>100</v>
      </c>
      <c r="I82" s="76">
        <v>31.01634571</v>
      </c>
      <c r="J82" s="76">
        <v>3.61</v>
      </c>
      <c r="K82" s="76">
        <v>0.01</v>
      </c>
    </row>
    <row r="83" spans="2:11">
      <c r="B83" t="s">
        <v>3108</v>
      </c>
      <c r="C83" t="s">
        <v>3109</v>
      </c>
      <c r="D83" t="s">
        <v>131</v>
      </c>
      <c r="E83" t="s">
        <v>113</v>
      </c>
      <c r="F83" t="s">
        <v>428</v>
      </c>
      <c r="G83" s="76">
        <v>-28145.71</v>
      </c>
      <c r="H83" s="76">
        <v>100</v>
      </c>
      <c r="I83" s="76">
        <v>-116.998901899</v>
      </c>
      <c r="J83" s="76">
        <v>-13.61</v>
      </c>
      <c r="K83" s="76">
        <v>-0.03</v>
      </c>
    </row>
    <row r="84" spans="2:11">
      <c r="B84" t="s">
        <v>3110</v>
      </c>
      <c r="C84" t="s">
        <v>3111</v>
      </c>
      <c r="D84" t="s">
        <v>131</v>
      </c>
      <c r="E84" t="s">
        <v>113</v>
      </c>
      <c r="F84" t="s">
        <v>428</v>
      </c>
      <c r="G84" s="76">
        <v>-33774.85</v>
      </c>
      <c r="H84" s="76">
        <v>100</v>
      </c>
      <c r="I84" s="76">
        <v>-140.398673965</v>
      </c>
      <c r="J84" s="76">
        <v>-16.329999999999998</v>
      </c>
      <c r="K84" s="76">
        <v>-0.04</v>
      </c>
    </row>
    <row r="85" spans="2:11">
      <c r="B85" t="s">
        <v>3112</v>
      </c>
      <c r="C85" t="s">
        <v>3113</v>
      </c>
      <c r="D85" t="s">
        <v>131</v>
      </c>
      <c r="E85" t="s">
        <v>113</v>
      </c>
      <c r="F85" t="s">
        <v>428</v>
      </c>
      <c r="G85" s="76">
        <v>-14072.85</v>
      </c>
      <c r="H85" s="76">
        <v>100</v>
      </c>
      <c r="I85" s="76">
        <v>-58.499430165</v>
      </c>
      <c r="J85" s="76">
        <v>-6.8</v>
      </c>
      <c r="K85" s="76">
        <v>-0.02</v>
      </c>
    </row>
    <row r="86" spans="2:11">
      <c r="B86" t="s">
        <v>3114</v>
      </c>
      <c r="C86" t="s">
        <v>3115</v>
      </c>
      <c r="D86" t="s">
        <v>131</v>
      </c>
      <c r="E86" t="s">
        <v>204</v>
      </c>
      <c r="F86" t="s">
        <v>428</v>
      </c>
      <c r="G86" s="76">
        <v>-5372611.2699999996</v>
      </c>
      <c r="H86" s="76">
        <v>100</v>
      </c>
      <c r="I86" s="76">
        <v>-168.2701849764</v>
      </c>
      <c r="J86" s="76">
        <v>-19.57</v>
      </c>
      <c r="K86" s="76">
        <v>-0.05</v>
      </c>
    </row>
    <row r="87" spans="2:11">
      <c r="B87" t="s">
        <v>3116</v>
      </c>
      <c r="C87" t="s">
        <v>3117</v>
      </c>
      <c r="D87" t="s">
        <v>131</v>
      </c>
      <c r="E87" t="s">
        <v>204</v>
      </c>
      <c r="F87" t="s">
        <v>428</v>
      </c>
      <c r="G87" s="76">
        <v>2667031.1</v>
      </c>
      <c r="H87" s="76">
        <v>100</v>
      </c>
      <c r="I87" s="76">
        <v>83.531414052000002</v>
      </c>
      <c r="J87" s="76">
        <v>9.7200000000000006</v>
      </c>
      <c r="K87" s="76">
        <v>0.02</v>
      </c>
    </row>
    <row r="88" spans="2:11">
      <c r="B88" t="s">
        <v>3118</v>
      </c>
      <c r="C88" t="s">
        <v>3119</v>
      </c>
      <c r="D88" t="s">
        <v>131</v>
      </c>
      <c r="E88" t="s">
        <v>204</v>
      </c>
      <c r="F88" t="s">
        <v>428</v>
      </c>
      <c r="G88" s="76">
        <v>3668371</v>
      </c>
      <c r="H88" s="76">
        <v>100</v>
      </c>
      <c r="I88" s="76">
        <v>114.89337972</v>
      </c>
      <c r="J88" s="76">
        <v>13.36</v>
      </c>
      <c r="K88" s="76">
        <v>0.03</v>
      </c>
    </row>
    <row r="89" spans="2:11">
      <c r="B89" t="s">
        <v>3120</v>
      </c>
      <c r="C89" t="s">
        <v>3121</v>
      </c>
      <c r="D89" t="s">
        <v>131</v>
      </c>
      <c r="E89" t="s">
        <v>126</v>
      </c>
      <c r="F89" t="s">
        <v>428</v>
      </c>
      <c r="G89" s="76">
        <v>60130.49</v>
      </c>
      <c r="H89" s="76">
        <v>100</v>
      </c>
      <c r="I89" s="76">
        <v>59.420950218000002</v>
      </c>
      <c r="J89" s="76">
        <v>6.91</v>
      </c>
      <c r="K89" s="76">
        <v>0.02</v>
      </c>
    </row>
    <row r="90" spans="2:11">
      <c r="B90" t="s">
        <v>3122</v>
      </c>
      <c r="C90" t="s">
        <v>3123</v>
      </c>
      <c r="D90" t="s">
        <v>131</v>
      </c>
      <c r="E90" t="s">
        <v>116</v>
      </c>
      <c r="F90" t="s">
        <v>428</v>
      </c>
      <c r="G90" s="76">
        <v>-14072.85</v>
      </c>
      <c r="H90" s="76">
        <v>100</v>
      </c>
      <c r="I90" s="76">
        <v>-66.644795744999996</v>
      </c>
      <c r="J90" s="76">
        <v>-7.75</v>
      </c>
      <c r="K90" s="76">
        <v>-0.02</v>
      </c>
    </row>
    <row r="91" spans="2:11">
      <c r="B91" t="s">
        <v>3124</v>
      </c>
      <c r="C91" t="s">
        <v>3125</v>
      </c>
      <c r="D91" t="s">
        <v>131</v>
      </c>
      <c r="E91" t="s">
        <v>202</v>
      </c>
      <c r="F91" t="s">
        <v>428</v>
      </c>
      <c r="G91" s="76">
        <v>-8443.7099999999991</v>
      </c>
      <c r="H91" s="76">
        <v>100</v>
      </c>
      <c r="I91" s="76">
        <v>-30.627869282999999</v>
      </c>
      <c r="J91" s="76">
        <v>-3.56</v>
      </c>
      <c r="K91" s="76">
        <v>-0.01</v>
      </c>
    </row>
    <row r="92" spans="2:11">
      <c r="B92" t="s">
        <v>3126</v>
      </c>
      <c r="C92" t="s">
        <v>3127</v>
      </c>
      <c r="D92" t="s">
        <v>131</v>
      </c>
      <c r="E92" t="s">
        <v>109</v>
      </c>
      <c r="F92" t="s">
        <v>3042</v>
      </c>
      <c r="G92" s="76">
        <v>-2154296.13</v>
      </c>
      <c r="H92" s="76">
        <v>99.712148999999982</v>
      </c>
      <c r="I92" s="76">
        <v>-7580.6271387082697</v>
      </c>
      <c r="J92" s="76">
        <v>-881.75</v>
      </c>
      <c r="K92" s="76">
        <v>-2.15</v>
      </c>
    </row>
    <row r="93" spans="2:11">
      <c r="B93" t="s">
        <v>3128</v>
      </c>
      <c r="C93" t="s">
        <v>3129</v>
      </c>
      <c r="D93" t="s">
        <v>131</v>
      </c>
      <c r="E93" t="s">
        <v>109</v>
      </c>
      <c r="F93" t="s">
        <v>3042</v>
      </c>
      <c r="G93" s="76">
        <v>-325000</v>
      </c>
      <c r="H93" s="76">
        <v>100</v>
      </c>
      <c r="I93" s="76">
        <v>-1146.925</v>
      </c>
      <c r="J93" s="76">
        <v>-133.41</v>
      </c>
      <c r="K93" s="76">
        <v>-0.33</v>
      </c>
    </row>
    <row r="94" spans="2:11">
      <c r="B94" t="s">
        <v>3130</v>
      </c>
      <c r="C94" t="s">
        <v>3131</v>
      </c>
      <c r="D94" t="s">
        <v>131</v>
      </c>
      <c r="E94" t="s">
        <v>109</v>
      </c>
      <c r="F94" t="s">
        <v>428</v>
      </c>
      <c r="G94" s="76">
        <v>61046.95</v>
      </c>
      <c r="H94" s="76">
        <v>100</v>
      </c>
      <c r="I94" s="76">
        <v>215.43468655000001</v>
      </c>
      <c r="J94" s="76">
        <v>25.06</v>
      </c>
      <c r="K94" s="76">
        <v>0.06</v>
      </c>
    </row>
    <row r="95" spans="2:11">
      <c r="B95" t="s">
        <v>3132</v>
      </c>
      <c r="C95" t="s">
        <v>3133</v>
      </c>
      <c r="D95" t="s">
        <v>131</v>
      </c>
      <c r="E95" t="s">
        <v>113</v>
      </c>
      <c r="F95" t="s">
        <v>3042</v>
      </c>
      <c r="G95" s="76">
        <v>1805629.14</v>
      </c>
      <c r="H95" s="76">
        <v>100</v>
      </c>
      <c r="I95" s="76">
        <v>7505.819772066</v>
      </c>
      <c r="J95" s="76">
        <v>873.05</v>
      </c>
      <c r="K95" s="76">
        <v>2.13</v>
      </c>
    </row>
    <row r="96" spans="2:11">
      <c r="B96" t="s">
        <v>3134</v>
      </c>
      <c r="C96" t="s">
        <v>3135</v>
      </c>
      <c r="D96" t="s">
        <v>131</v>
      </c>
      <c r="E96" t="s">
        <v>204</v>
      </c>
      <c r="F96" t="s">
        <v>3042</v>
      </c>
      <c r="G96" s="76">
        <v>35538750</v>
      </c>
      <c r="H96" s="76">
        <v>100</v>
      </c>
      <c r="I96" s="76">
        <v>1113.07365</v>
      </c>
      <c r="J96" s="76">
        <v>129.47</v>
      </c>
      <c r="K96" s="76">
        <v>0.32</v>
      </c>
    </row>
    <row r="97" spans="2:11">
      <c r="B97" t="s">
        <v>3136</v>
      </c>
      <c r="C97" t="s">
        <v>3137</v>
      </c>
      <c r="D97" t="s">
        <v>131</v>
      </c>
      <c r="E97" t="s">
        <v>116</v>
      </c>
      <c r="F97" t="s">
        <v>428</v>
      </c>
      <c r="G97" s="76">
        <v>-45171.45</v>
      </c>
      <c r="H97" s="76">
        <v>100</v>
      </c>
      <c r="I97" s="76">
        <v>-213.918435765</v>
      </c>
      <c r="J97" s="76">
        <v>-24.88</v>
      </c>
      <c r="K97" s="76">
        <v>-0.06</v>
      </c>
    </row>
    <row r="98" spans="2:11">
      <c r="B98" s="77" t="s">
        <v>2566</v>
      </c>
      <c r="C98" s="15"/>
      <c r="D98" s="15"/>
      <c r="G98" s="78">
        <v>54366.1</v>
      </c>
      <c r="I98" s="78">
        <v>-11.371037818814001</v>
      </c>
      <c r="J98" s="78">
        <v>-1.32</v>
      </c>
      <c r="K98" s="78">
        <v>0</v>
      </c>
    </row>
    <row r="99" spans="2:11">
      <c r="B99" t="s">
        <v>3138</v>
      </c>
      <c r="C99" t="s">
        <v>3139</v>
      </c>
      <c r="D99" t="s">
        <v>131</v>
      </c>
      <c r="E99" t="s">
        <v>105</v>
      </c>
      <c r="F99" t="s">
        <v>307</v>
      </c>
      <c r="G99" s="76">
        <v>54366.1</v>
      </c>
      <c r="H99" s="76">
        <v>100</v>
      </c>
      <c r="I99" s="76">
        <v>54.366100000000003</v>
      </c>
      <c r="J99" s="76">
        <v>6.32</v>
      </c>
      <c r="K99" s="76">
        <v>0.02</v>
      </c>
    </row>
    <row r="100" spans="2:11">
      <c r="B100" t="s">
        <v>3140</v>
      </c>
      <c r="C100" t="s">
        <v>3141</v>
      </c>
      <c r="D100" t="s">
        <v>131</v>
      </c>
      <c r="E100" t="s">
        <v>105</v>
      </c>
      <c r="F100" t="s">
        <v>318</v>
      </c>
      <c r="G100" s="76">
        <v>445101.06</v>
      </c>
      <c r="H100" s="76">
        <v>100.90905399999991</v>
      </c>
      <c r="I100" s="76">
        <v>449.14726898997202</v>
      </c>
      <c r="J100" s="76">
        <v>52.24</v>
      </c>
      <c r="K100" s="76">
        <v>0.13</v>
      </c>
    </row>
    <row r="101" spans="2:11">
      <c r="B101" t="s">
        <v>3142</v>
      </c>
      <c r="C101" t="s">
        <v>3143</v>
      </c>
      <c r="D101" t="s">
        <v>131</v>
      </c>
      <c r="E101" t="s">
        <v>105</v>
      </c>
      <c r="F101" t="s">
        <v>318</v>
      </c>
      <c r="G101" s="76">
        <v>-445101.06</v>
      </c>
      <c r="H101" s="76">
        <v>100.01616300000005</v>
      </c>
      <c r="I101" s="76">
        <v>-445.17300168432803</v>
      </c>
      <c r="J101" s="76">
        <v>-51.78</v>
      </c>
      <c r="K101" s="76">
        <v>-0.13</v>
      </c>
    </row>
    <row r="102" spans="2:11">
      <c r="B102" t="s">
        <v>3144</v>
      </c>
      <c r="C102" t="s">
        <v>3145</v>
      </c>
      <c r="D102" t="s">
        <v>131</v>
      </c>
      <c r="E102" t="s">
        <v>105</v>
      </c>
      <c r="F102" t="s">
        <v>318</v>
      </c>
      <c r="G102" s="76">
        <v>-445101.06</v>
      </c>
      <c r="H102" s="76">
        <v>101.10817899999991</v>
      </c>
      <c r="I102" s="76">
        <v>-450.03357647569698</v>
      </c>
      <c r="J102" s="76">
        <v>-52.35</v>
      </c>
      <c r="K102" s="76">
        <v>-0.13</v>
      </c>
    </row>
    <row r="103" spans="2:11">
      <c r="B103" t="s">
        <v>3144</v>
      </c>
      <c r="C103" t="s">
        <v>3146</v>
      </c>
      <c r="D103" t="s">
        <v>131</v>
      </c>
      <c r="E103" t="s">
        <v>105</v>
      </c>
      <c r="F103" t="s">
        <v>318</v>
      </c>
      <c r="G103" s="76">
        <v>445101.06</v>
      </c>
      <c r="H103" s="76">
        <v>100.01616300000005</v>
      </c>
      <c r="I103" s="76">
        <v>445.17300168432803</v>
      </c>
      <c r="J103" s="76">
        <v>51.78</v>
      </c>
      <c r="K103" s="76">
        <v>0.13</v>
      </c>
    </row>
    <row r="104" spans="2:11">
      <c r="B104" t="s">
        <v>3147</v>
      </c>
      <c r="C104" t="s">
        <v>3148</v>
      </c>
      <c r="D104" t="s">
        <v>131</v>
      </c>
      <c r="E104" t="s">
        <v>105</v>
      </c>
      <c r="F104" t="s">
        <v>334</v>
      </c>
      <c r="G104" s="76">
        <v>-667651.59</v>
      </c>
      <c r="H104" s="76">
        <v>100.00766899999998</v>
      </c>
      <c r="I104" s="76">
        <v>-667.70279220043699</v>
      </c>
      <c r="J104" s="76">
        <v>-77.66</v>
      </c>
      <c r="K104" s="76">
        <v>-0.19</v>
      </c>
    </row>
    <row r="105" spans="2:11">
      <c r="B105" t="s">
        <v>3147</v>
      </c>
      <c r="C105" t="s">
        <v>3149</v>
      </c>
      <c r="D105" t="s">
        <v>131</v>
      </c>
      <c r="E105" t="s">
        <v>105</v>
      </c>
      <c r="F105" t="s">
        <v>334</v>
      </c>
      <c r="G105" s="76">
        <v>667651.59</v>
      </c>
      <c r="H105" s="76">
        <v>100.42560100000001</v>
      </c>
      <c r="I105" s="76">
        <v>670.49312184355597</v>
      </c>
      <c r="J105" s="76">
        <v>77.989999999999995</v>
      </c>
      <c r="K105" s="76">
        <v>0.19</v>
      </c>
    </row>
    <row r="106" spans="2:11">
      <c r="B106" t="s">
        <v>3150</v>
      </c>
      <c r="C106" t="s">
        <v>3151</v>
      </c>
      <c r="D106" t="s">
        <v>131</v>
      </c>
      <c r="E106" t="s">
        <v>105</v>
      </c>
      <c r="F106" t="s">
        <v>359</v>
      </c>
      <c r="G106" s="76">
        <v>890202.12</v>
      </c>
      <c r="H106" s="76">
        <v>96.576621999999958</v>
      </c>
      <c r="I106" s="76">
        <v>859.72713646838599</v>
      </c>
      <c r="J106" s="76">
        <v>100</v>
      </c>
      <c r="K106" s="76">
        <v>0.24</v>
      </c>
    </row>
    <row r="107" spans="2:11">
      <c r="B107" t="s">
        <v>3150</v>
      </c>
      <c r="C107" t="s">
        <v>3152</v>
      </c>
      <c r="D107" t="s">
        <v>131</v>
      </c>
      <c r="E107" t="s">
        <v>105</v>
      </c>
      <c r="F107" t="s">
        <v>359</v>
      </c>
      <c r="G107" s="76">
        <v>-890202.12</v>
      </c>
      <c r="H107" s="76">
        <v>102.29328800000005</v>
      </c>
      <c r="I107" s="76">
        <v>-910.61701839370596</v>
      </c>
      <c r="J107" s="76">
        <v>-105.92</v>
      </c>
      <c r="K107" s="76">
        <v>-0.26</v>
      </c>
    </row>
    <row r="108" spans="2:11">
      <c r="B108" t="s">
        <v>3153</v>
      </c>
      <c r="C108" t="s">
        <v>3154</v>
      </c>
      <c r="D108" t="s">
        <v>131</v>
      </c>
      <c r="E108" t="s">
        <v>105</v>
      </c>
      <c r="F108" t="s">
        <v>389</v>
      </c>
      <c r="G108" s="76">
        <v>-872398.08</v>
      </c>
      <c r="H108" s="76">
        <v>100.73385600000002</v>
      </c>
      <c r="I108" s="76">
        <v>-878.80022565396496</v>
      </c>
      <c r="J108" s="76">
        <v>-102.22</v>
      </c>
      <c r="K108" s="76">
        <v>-0.25</v>
      </c>
    </row>
    <row r="109" spans="2:11">
      <c r="B109" t="s">
        <v>3155</v>
      </c>
      <c r="C109" t="s">
        <v>3156</v>
      </c>
      <c r="D109" t="s">
        <v>131</v>
      </c>
      <c r="E109" t="s">
        <v>105</v>
      </c>
      <c r="F109" t="s">
        <v>389</v>
      </c>
      <c r="G109" s="76">
        <v>872398.08</v>
      </c>
      <c r="H109" s="76">
        <v>100.00766899999998</v>
      </c>
      <c r="I109" s="76">
        <v>872.46498420875503</v>
      </c>
      <c r="J109" s="76">
        <v>101.48</v>
      </c>
      <c r="K109" s="76">
        <v>0.25</v>
      </c>
    </row>
    <row r="110" spans="2:11">
      <c r="B110" t="s">
        <v>3157</v>
      </c>
      <c r="C110" t="s">
        <v>3158</v>
      </c>
      <c r="D110" t="s">
        <v>131</v>
      </c>
      <c r="E110" t="s">
        <v>105</v>
      </c>
      <c r="F110" t="s">
        <v>389</v>
      </c>
      <c r="G110" s="76">
        <v>-712161.7</v>
      </c>
      <c r="H110" s="76">
        <v>100.00766900000001</v>
      </c>
      <c r="I110" s="76">
        <v>-712.21631568077305</v>
      </c>
      <c r="J110" s="76">
        <v>-82.84</v>
      </c>
      <c r="K110" s="76">
        <v>-0.2</v>
      </c>
    </row>
    <row r="111" spans="2:11">
      <c r="B111" t="s">
        <v>3159</v>
      </c>
      <c r="C111" t="s">
        <v>3160</v>
      </c>
      <c r="D111" t="s">
        <v>131</v>
      </c>
      <c r="E111" t="s">
        <v>105</v>
      </c>
      <c r="F111" t="s">
        <v>389</v>
      </c>
      <c r="G111" s="76">
        <v>712161.7</v>
      </c>
      <c r="H111" s="76">
        <v>100.77238800000001</v>
      </c>
      <c r="I111" s="76">
        <v>717.66235151139597</v>
      </c>
      <c r="J111" s="76">
        <v>83.48</v>
      </c>
      <c r="K111" s="76">
        <v>0.2</v>
      </c>
    </row>
    <row r="112" spans="2:11">
      <c r="B112" t="s">
        <v>3161</v>
      </c>
      <c r="C112" t="s">
        <v>3162</v>
      </c>
      <c r="D112" t="s">
        <v>131</v>
      </c>
      <c r="E112" t="s">
        <v>105</v>
      </c>
      <c r="F112" t="s">
        <v>359</v>
      </c>
      <c r="G112" s="76">
        <v>890202.12</v>
      </c>
      <c r="H112" s="76">
        <v>100.10969862664403</v>
      </c>
      <c r="I112" s="76">
        <v>891.178659499996</v>
      </c>
      <c r="J112" s="76">
        <v>103.66</v>
      </c>
      <c r="K112" s="76">
        <v>0.25</v>
      </c>
    </row>
    <row r="113" spans="2:11">
      <c r="B113" t="s">
        <v>3161</v>
      </c>
      <c r="C113" t="s">
        <v>3163</v>
      </c>
      <c r="D113" t="s">
        <v>131</v>
      </c>
      <c r="E113" t="s">
        <v>105</v>
      </c>
      <c r="F113" t="s">
        <v>334</v>
      </c>
      <c r="G113" s="76">
        <v>-890202.12</v>
      </c>
      <c r="H113" s="76">
        <v>100.22630099999998</v>
      </c>
      <c r="I113" s="76">
        <v>-892.21665629958102</v>
      </c>
      <c r="J113" s="76">
        <v>-103.78</v>
      </c>
      <c r="K113" s="76">
        <v>-0.25</v>
      </c>
    </row>
    <row r="114" spans="2:11">
      <c r="B114" t="s">
        <v>3164</v>
      </c>
      <c r="C114" t="s">
        <v>3165</v>
      </c>
      <c r="D114" t="s">
        <v>131</v>
      </c>
      <c r="E114" t="s">
        <v>105</v>
      </c>
      <c r="F114" t="s">
        <v>389</v>
      </c>
      <c r="G114" s="76">
        <v>-712161.7</v>
      </c>
      <c r="H114" s="76">
        <v>101.273302</v>
      </c>
      <c r="I114" s="76">
        <v>-721.22966916933399</v>
      </c>
      <c r="J114" s="76">
        <v>-83.89</v>
      </c>
      <c r="K114" s="76">
        <v>-0.2</v>
      </c>
    </row>
    <row r="115" spans="2:11">
      <c r="B115" t="s">
        <v>3164</v>
      </c>
      <c r="C115" t="s">
        <v>3166</v>
      </c>
      <c r="D115" t="s">
        <v>131</v>
      </c>
      <c r="E115" t="s">
        <v>105</v>
      </c>
      <c r="F115" t="s">
        <v>389</v>
      </c>
      <c r="G115" s="76">
        <v>712161.7</v>
      </c>
      <c r="H115" s="76">
        <v>100.00766900000001</v>
      </c>
      <c r="I115" s="76">
        <v>712.21631568077305</v>
      </c>
      <c r="J115" s="76">
        <v>82.84</v>
      </c>
      <c r="K115" s="76">
        <v>0.2</v>
      </c>
    </row>
    <row r="116" spans="2:11">
      <c r="B116" t="s">
        <v>3167</v>
      </c>
      <c r="C116" t="s">
        <v>3168</v>
      </c>
      <c r="D116" t="s">
        <v>131</v>
      </c>
      <c r="E116" t="s">
        <v>105</v>
      </c>
      <c r="F116" t="s">
        <v>389</v>
      </c>
      <c r="G116" s="76">
        <v>712161.7</v>
      </c>
      <c r="H116" s="76">
        <v>100.00766900000001</v>
      </c>
      <c r="I116" s="76">
        <v>712.21631568077305</v>
      </c>
      <c r="J116" s="76">
        <v>82.84</v>
      </c>
      <c r="K116" s="76">
        <v>0.2</v>
      </c>
    </row>
    <row r="117" spans="2:11">
      <c r="B117" t="s">
        <v>3167</v>
      </c>
      <c r="C117" t="s">
        <v>3169</v>
      </c>
      <c r="D117" t="s">
        <v>131</v>
      </c>
      <c r="E117" t="s">
        <v>105</v>
      </c>
      <c r="F117" t="s">
        <v>389</v>
      </c>
      <c r="G117" s="76">
        <v>-712161.7</v>
      </c>
      <c r="H117" s="76">
        <v>101.273302</v>
      </c>
      <c r="I117" s="76">
        <v>-721.22966916933399</v>
      </c>
      <c r="J117" s="76">
        <v>-83.89</v>
      </c>
      <c r="K117" s="76">
        <v>-0.2</v>
      </c>
    </row>
    <row r="118" spans="2:11">
      <c r="B118" t="s">
        <v>3170</v>
      </c>
      <c r="C118" t="s">
        <v>3171</v>
      </c>
      <c r="D118" t="s">
        <v>131</v>
      </c>
      <c r="E118" t="s">
        <v>105</v>
      </c>
      <c r="F118" t="s">
        <v>389</v>
      </c>
      <c r="G118" s="76">
        <v>-712161.7</v>
      </c>
      <c r="H118" s="76">
        <v>101.30412800000001</v>
      </c>
      <c r="I118" s="76">
        <v>-721.44920013497597</v>
      </c>
      <c r="J118" s="76">
        <v>-83.92</v>
      </c>
      <c r="K118" s="76">
        <v>-0.2</v>
      </c>
    </row>
    <row r="119" spans="2:11">
      <c r="B119" t="s">
        <v>3170</v>
      </c>
      <c r="C119" t="s">
        <v>3172</v>
      </c>
      <c r="D119" t="s">
        <v>131</v>
      </c>
      <c r="E119" t="s">
        <v>105</v>
      </c>
      <c r="F119" t="s">
        <v>389</v>
      </c>
      <c r="G119" s="76">
        <v>712161.7</v>
      </c>
      <c r="H119" s="76">
        <v>100.00766900000001</v>
      </c>
      <c r="I119" s="76">
        <v>712.21631568077305</v>
      </c>
      <c r="J119" s="76">
        <v>82.84</v>
      </c>
      <c r="K119" s="76">
        <v>0.2</v>
      </c>
    </row>
    <row r="120" spans="2:11">
      <c r="B120" t="s">
        <v>3173</v>
      </c>
      <c r="C120" t="s">
        <v>3174</v>
      </c>
      <c r="D120" t="s">
        <v>131</v>
      </c>
      <c r="E120" t="s">
        <v>105</v>
      </c>
      <c r="F120" t="s">
        <v>3049</v>
      </c>
      <c r="G120" s="76">
        <v>267060.64</v>
      </c>
      <c r="H120" s="76">
        <v>104.66410799999993</v>
      </c>
      <c r="I120" s="76">
        <v>279.51663667509098</v>
      </c>
      <c r="J120" s="76">
        <v>32.51</v>
      </c>
      <c r="K120" s="76">
        <v>0.08</v>
      </c>
    </row>
    <row r="121" spans="2:11">
      <c r="B121" t="s">
        <v>3173</v>
      </c>
      <c r="C121" t="s">
        <v>3175</v>
      </c>
      <c r="D121" t="s">
        <v>131</v>
      </c>
      <c r="E121" t="s">
        <v>105</v>
      </c>
      <c r="F121" t="s">
        <v>3049</v>
      </c>
      <c r="G121" s="76">
        <v>-267060.64</v>
      </c>
      <c r="H121" s="76">
        <v>100.00766900000015</v>
      </c>
      <c r="I121" s="76">
        <v>-267.08112088048199</v>
      </c>
      <c r="J121" s="76">
        <v>-31.07</v>
      </c>
      <c r="K121" s="76">
        <v>-0.08</v>
      </c>
    </row>
    <row r="122" spans="2:11">
      <c r="B122" s="77" t="s">
        <v>1262</v>
      </c>
      <c r="C122" s="15"/>
      <c r="D122" s="15"/>
      <c r="G122" s="78">
        <v>0</v>
      </c>
      <c r="I122" s="78">
        <v>0</v>
      </c>
      <c r="J122" s="78">
        <v>0</v>
      </c>
      <c r="K122" s="78">
        <v>0</v>
      </c>
    </row>
    <row r="123" spans="2:11">
      <c r="B123" t="s">
        <v>214</v>
      </c>
      <c r="C123" t="s">
        <v>214</v>
      </c>
      <c r="D123" t="s">
        <v>214</v>
      </c>
      <c r="E123" t="s">
        <v>214</v>
      </c>
      <c r="G123" s="76">
        <v>0</v>
      </c>
      <c r="H123" s="76">
        <v>0</v>
      </c>
      <c r="I123" s="76">
        <v>0</v>
      </c>
      <c r="J123" s="76">
        <v>0</v>
      </c>
      <c r="K123" s="76">
        <v>0</v>
      </c>
    </row>
    <row r="124" spans="2:11">
      <c r="B124" s="77" t="s">
        <v>296</v>
      </c>
      <c r="C124" s="15"/>
      <c r="D124" s="15"/>
      <c r="G124" s="78">
        <v>25083.42</v>
      </c>
      <c r="I124" s="78">
        <v>554.01810970086296</v>
      </c>
      <c r="J124" s="78">
        <v>64.44</v>
      </c>
      <c r="K124" s="78">
        <v>0.16</v>
      </c>
    </row>
    <row r="125" spans="2:11">
      <c r="B125" s="77" t="s">
        <v>2548</v>
      </c>
      <c r="C125" s="15"/>
      <c r="D125" s="15"/>
      <c r="G125" s="78">
        <v>6571.92</v>
      </c>
      <c r="I125" s="78">
        <v>95.232420205689706</v>
      </c>
      <c r="J125" s="78">
        <v>11.08</v>
      </c>
      <c r="K125" s="78">
        <v>0.03</v>
      </c>
    </row>
    <row r="126" spans="2:11">
      <c r="B126" t="s">
        <v>3176</v>
      </c>
      <c r="C126" t="s">
        <v>3177</v>
      </c>
      <c r="D126" t="s">
        <v>126</v>
      </c>
      <c r="E126" t="s">
        <v>113</v>
      </c>
      <c r="F126" t="s">
        <v>3178</v>
      </c>
      <c r="G126" s="76">
        <v>1688.74</v>
      </c>
      <c r="H126" s="76">
        <v>169.82029999999975</v>
      </c>
      <c r="I126" s="76">
        <v>11.921254818019101</v>
      </c>
      <c r="J126" s="76">
        <v>1.39</v>
      </c>
      <c r="K126" s="76">
        <v>0</v>
      </c>
    </row>
    <row r="127" spans="2:11">
      <c r="B127" t="s">
        <v>3179</v>
      </c>
      <c r="C127" t="s">
        <v>3180</v>
      </c>
      <c r="D127" t="s">
        <v>126</v>
      </c>
      <c r="E127" t="s">
        <v>109</v>
      </c>
      <c r="F127" t="s">
        <v>307</v>
      </c>
      <c r="G127" s="76">
        <v>3324.23</v>
      </c>
      <c r="H127" s="76">
        <v>442.1382999999999</v>
      </c>
      <c r="I127" s="76">
        <v>51.8681621616076</v>
      </c>
      <c r="J127" s="76">
        <v>6.03</v>
      </c>
      <c r="K127" s="76">
        <v>0.01</v>
      </c>
    </row>
    <row r="128" spans="2:11">
      <c r="B128" t="s">
        <v>3181</v>
      </c>
      <c r="C128" t="s">
        <v>3182</v>
      </c>
      <c r="D128" t="s">
        <v>126</v>
      </c>
      <c r="E128" t="s">
        <v>109</v>
      </c>
      <c r="F128" t="s">
        <v>307</v>
      </c>
      <c r="G128" s="76">
        <v>32.74</v>
      </c>
      <c r="H128" s="76">
        <v>11241.160600000034</v>
      </c>
      <c r="I128" s="76">
        <v>12.9879762549728</v>
      </c>
      <c r="J128" s="76">
        <v>1.51</v>
      </c>
      <c r="K128" s="76">
        <v>0</v>
      </c>
    </row>
    <row r="129" spans="2:11">
      <c r="B129" t="s">
        <v>3183</v>
      </c>
      <c r="C129" t="s">
        <v>3184</v>
      </c>
      <c r="D129" t="s">
        <v>2443</v>
      </c>
      <c r="E129" t="s">
        <v>109</v>
      </c>
      <c r="F129" t="s">
        <v>359</v>
      </c>
      <c r="G129" s="76">
        <v>5.92</v>
      </c>
      <c r="H129" s="76">
        <v>1109.1297999999999</v>
      </c>
      <c r="I129" s="76">
        <v>0.23171584860064001</v>
      </c>
      <c r="J129" s="76">
        <v>0.03</v>
      </c>
      <c r="K129" s="76">
        <v>0</v>
      </c>
    </row>
    <row r="130" spans="2:11">
      <c r="B130" t="s">
        <v>3185</v>
      </c>
      <c r="C130" t="s">
        <v>3186</v>
      </c>
      <c r="D130" t="s">
        <v>2443</v>
      </c>
      <c r="E130" t="s">
        <v>109</v>
      </c>
      <c r="F130" t="s">
        <v>3187</v>
      </c>
      <c r="G130" s="76">
        <v>92.01</v>
      </c>
      <c r="H130" s="76">
        <v>6495.1018999999969</v>
      </c>
      <c r="I130" s="76">
        <v>21.089809558152499</v>
      </c>
      <c r="J130" s="76">
        <v>2.4500000000000002</v>
      </c>
      <c r="K130" s="76">
        <v>0.01</v>
      </c>
    </row>
    <row r="131" spans="2:11">
      <c r="B131" t="s">
        <v>3188</v>
      </c>
      <c r="C131" t="s">
        <v>3189</v>
      </c>
      <c r="D131" t="s">
        <v>2443</v>
      </c>
      <c r="E131" t="s">
        <v>109</v>
      </c>
      <c r="F131" t="s">
        <v>389</v>
      </c>
      <c r="G131" s="76">
        <v>21.74</v>
      </c>
      <c r="H131" s="76">
        <v>-891.04129999999998</v>
      </c>
      <c r="I131" s="76">
        <v>-0.68361098414998001</v>
      </c>
      <c r="J131" s="76">
        <v>-0.08</v>
      </c>
      <c r="K131" s="76">
        <v>0</v>
      </c>
    </row>
    <row r="132" spans="2:11">
      <c r="B132" t="s">
        <v>3190</v>
      </c>
      <c r="C132" t="s">
        <v>3191</v>
      </c>
      <c r="D132" t="s">
        <v>2443</v>
      </c>
      <c r="E132" t="s">
        <v>109</v>
      </c>
      <c r="F132" t="s">
        <v>307</v>
      </c>
      <c r="G132" s="76">
        <v>148.52000000000001</v>
      </c>
      <c r="H132" s="76">
        <v>-545.2826</v>
      </c>
      <c r="I132" s="76">
        <v>-2.8579737691280802</v>
      </c>
      <c r="J132" s="76">
        <v>-0.33</v>
      </c>
      <c r="K132" s="76">
        <v>0</v>
      </c>
    </row>
    <row r="133" spans="2:11">
      <c r="B133" t="s">
        <v>3192</v>
      </c>
      <c r="C133" t="s">
        <v>3193</v>
      </c>
      <c r="D133" t="s">
        <v>2443</v>
      </c>
      <c r="E133" t="s">
        <v>109</v>
      </c>
      <c r="F133" t="s">
        <v>307</v>
      </c>
      <c r="G133" s="76">
        <v>191.22</v>
      </c>
      <c r="H133" s="76">
        <v>-700.4</v>
      </c>
      <c r="I133" s="76">
        <v>-4.7264069215199997</v>
      </c>
      <c r="J133" s="76">
        <v>-0.55000000000000004</v>
      </c>
      <c r="K133" s="76">
        <v>0</v>
      </c>
    </row>
    <row r="134" spans="2:11">
      <c r="B134" t="s">
        <v>3194</v>
      </c>
      <c r="C134" t="s">
        <v>3195</v>
      </c>
      <c r="D134" t="s">
        <v>2443</v>
      </c>
      <c r="E134" t="s">
        <v>109</v>
      </c>
      <c r="F134" t="s">
        <v>3049</v>
      </c>
      <c r="G134" s="76">
        <v>131.08000000000001</v>
      </c>
      <c r="H134" s="76">
        <v>-1596.4866999999999</v>
      </c>
      <c r="I134" s="76">
        <v>-7.3850492504844398</v>
      </c>
      <c r="J134" s="76">
        <v>-0.86</v>
      </c>
      <c r="K134" s="76">
        <v>0</v>
      </c>
    </row>
    <row r="135" spans="2:11">
      <c r="B135" t="s">
        <v>3196</v>
      </c>
      <c r="C135" t="s">
        <v>3197</v>
      </c>
      <c r="D135" t="s">
        <v>2443</v>
      </c>
      <c r="E135" t="s">
        <v>109</v>
      </c>
      <c r="F135" t="s">
        <v>389</v>
      </c>
      <c r="G135" s="76">
        <v>260.69</v>
      </c>
      <c r="H135" s="76">
        <v>-702.79549999999995</v>
      </c>
      <c r="I135" s="76">
        <v>-6.4655429714045498</v>
      </c>
      <c r="J135" s="76">
        <v>-0.75</v>
      </c>
      <c r="K135" s="76">
        <v>0</v>
      </c>
    </row>
    <row r="136" spans="2:11">
      <c r="B136" t="s">
        <v>3198</v>
      </c>
      <c r="C136" t="s">
        <v>3199</v>
      </c>
      <c r="D136" t="s">
        <v>2443</v>
      </c>
      <c r="E136" t="s">
        <v>113</v>
      </c>
      <c r="F136" t="s">
        <v>3200</v>
      </c>
      <c r="G136" s="76">
        <v>174.5</v>
      </c>
      <c r="H136" s="76">
        <v>2258.0120000000002</v>
      </c>
      <c r="I136" s="76">
        <v>16.379145994485999</v>
      </c>
      <c r="J136" s="76">
        <v>1.91</v>
      </c>
      <c r="K136" s="76">
        <v>0</v>
      </c>
    </row>
    <row r="137" spans="2:11">
      <c r="B137" t="s">
        <v>3201</v>
      </c>
      <c r="C137" t="s">
        <v>3202</v>
      </c>
      <c r="D137" t="s">
        <v>2443</v>
      </c>
      <c r="E137" t="s">
        <v>109</v>
      </c>
      <c r="F137" t="s">
        <v>334</v>
      </c>
      <c r="G137" s="76">
        <v>6.09</v>
      </c>
      <c r="H137" s="76">
        <v>10511.460300000001</v>
      </c>
      <c r="I137" s="76">
        <v>2.2590820529808302</v>
      </c>
      <c r="J137" s="76">
        <v>0.26</v>
      </c>
      <c r="K137" s="76">
        <v>0</v>
      </c>
    </row>
    <row r="138" spans="2:11">
      <c r="B138" t="s">
        <v>3203</v>
      </c>
      <c r="C138" t="s">
        <v>3204</v>
      </c>
      <c r="D138" t="s">
        <v>2443</v>
      </c>
      <c r="E138" t="s">
        <v>109</v>
      </c>
      <c r="F138" t="s">
        <v>3205</v>
      </c>
      <c r="G138" s="76">
        <v>145.02000000000001</v>
      </c>
      <c r="H138" s="76">
        <v>-471.21749999999997</v>
      </c>
      <c r="I138" s="76">
        <v>-2.4115760936865001</v>
      </c>
      <c r="J138" s="76">
        <v>-0.28000000000000003</v>
      </c>
      <c r="K138" s="76">
        <v>0</v>
      </c>
    </row>
    <row r="139" spans="2:11">
      <c r="B139" t="s">
        <v>3206</v>
      </c>
      <c r="C139" t="s">
        <v>3207</v>
      </c>
      <c r="D139" t="s">
        <v>2443</v>
      </c>
      <c r="E139" t="s">
        <v>109</v>
      </c>
      <c r="F139" t="s">
        <v>307</v>
      </c>
      <c r="G139" s="76">
        <v>285.67</v>
      </c>
      <c r="H139" s="76">
        <v>-1670.0943000000009</v>
      </c>
      <c r="I139" s="76">
        <v>-16.836712147052499</v>
      </c>
      <c r="J139" s="76">
        <v>-1.96</v>
      </c>
      <c r="K139" s="76">
        <v>0</v>
      </c>
    </row>
    <row r="140" spans="2:11">
      <c r="B140" t="s">
        <v>3208</v>
      </c>
      <c r="C140" t="s">
        <v>3209</v>
      </c>
      <c r="D140" t="s">
        <v>131</v>
      </c>
      <c r="E140" t="s">
        <v>109</v>
      </c>
      <c r="F140" t="s">
        <v>307</v>
      </c>
      <c r="G140" s="76">
        <v>61.41</v>
      </c>
      <c r="H140" s="76">
        <v>8828.6503000000139</v>
      </c>
      <c r="I140" s="76">
        <v>19.133088072632699</v>
      </c>
      <c r="J140" s="76">
        <v>2.23</v>
      </c>
      <c r="K140" s="76">
        <v>0.01</v>
      </c>
    </row>
    <row r="141" spans="2:11">
      <c r="B141" t="s">
        <v>3208</v>
      </c>
      <c r="C141" t="s">
        <v>3210</v>
      </c>
      <c r="D141" t="s">
        <v>131</v>
      </c>
      <c r="E141" t="s">
        <v>109</v>
      </c>
      <c r="F141" t="s">
        <v>307</v>
      </c>
      <c r="G141" s="76">
        <v>2.34</v>
      </c>
      <c r="H141" s="76">
        <v>8828.6502999999993</v>
      </c>
      <c r="I141" s="76">
        <v>0.72905758166358003</v>
      </c>
      <c r="J141" s="76">
        <v>0.08</v>
      </c>
      <c r="K141" s="76">
        <v>0</v>
      </c>
    </row>
    <row r="142" spans="2:11">
      <c r="B142" s="77" t="s">
        <v>2700</v>
      </c>
      <c r="C142" s="15"/>
      <c r="D142" s="15"/>
      <c r="G142" s="78">
        <v>0</v>
      </c>
      <c r="I142" s="78">
        <v>0</v>
      </c>
      <c r="J142" s="78">
        <v>0</v>
      </c>
      <c r="K142" s="78">
        <v>0</v>
      </c>
    </row>
    <row r="143" spans="2:11">
      <c r="B143" t="s">
        <v>214</v>
      </c>
      <c r="C143" t="s">
        <v>214</v>
      </c>
      <c r="D143" t="s">
        <v>214</v>
      </c>
      <c r="E143" t="s">
        <v>214</v>
      </c>
      <c r="G143" s="76">
        <v>0</v>
      </c>
      <c r="H143" s="76">
        <v>0</v>
      </c>
      <c r="I143" s="76">
        <v>0</v>
      </c>
      <c r="J143" s="76">
        <v>0</v>
      </c>
      <c r="K143" s="76">
        <v>0</v>
      </c>
    </row>
    <row r="144" spans="2:11">
      <c r="B144" s="77" t="s">
        <v>2566</v>
      </c>
      <c r="C144" s="15"/>
      <c r="D144" s="15"/>
      <c r="G144" s="78">
        <v>0</v>
      </c>
      <c r="I144" s="78">
        <v>0</v>
      </c>
      <c r="J144" s="78">
        <v>0</v>
      </c>
      <c r="K144" s="78">
        <v>0</v>
      </c>
    </row>
    <row r="145" spans="2:11">
      <c r="B145" t="s">
        <v>214</v>
      </c>
      <c r="C145" t="s">
        <v>214</v>
      </c>
      <c r="D145" t="s">
        <v>214</v>
      </c>
      <c r="E145" t="s">
        <v>214</v>
      </c>
      <c r="G145" s="76">
        <v>0</v>
      </c>
      <c r="H145" s="76">
        <v>0</v>
      </c>
      <c r="I145" s="76">
        <v>0</v>
      </c>
      <c r="J145" s="76">
        <v>0</v>
      </c>
      <c r="K145" s="76">
        <v>0</v>
      </c>
    </row>
    <row r="146" spans="2:11">
      <c r="B146" s="77" t="s">
        <v>1262</v>
      </c>
      <c r="C146" s="15"/>
      <c r="D146" s="15"/>
      <c r="G146" s="78">
        <v>18511.5</v>
      </c>
      <c r="I146" s="78">
        <v>458.78568949517324</v>
      </c>
      <c r="J146" s="78">
        <v>53.36</v>
      </c>
      <c r="K146" s="78">
        <v>0.13</v>
      </c>
    </row>
    <row r="147" spans="2:11">
      <c r="B147" t="s">
        <v>3211</v>
      </c>
      <c r="C147" t="s">
        <v>3212</v>
      </c>
      <c r="D147" t="s">
        <v>2387</v>
      </c>
      <c r="E147" t="s">
        <v>109</v>
      </c>
      <c r="F147" t="s">
        <v>304</v>
      </c>
      <c r="G147" s="76">
        <v>348.81</v>
      </c>
      <c r="H147" s="76">
        <v>958.22610000000077</v>
      </c>
      <c r="I147" s="76">
        <v>11.795288873257901</v>
      </c>
      <c r="J147" s="76">
        <v>1.37</v>
      </c>
      <c r="K147" s="76">
        <v>0</v>
      </c>
    </row>
    <row r="148" spans="2:11">
      <c r="B148" t="s">
        <v>3213</v>
      </c>
      <c r="C148" t="s">
        <v>3214</v>
      </c>
      <c r="D148" t="s">
        <v>2387</v>
      </c>
      <c r="E148" t="s">
        <v>109</v>
      </c>
      <c r="F148" t="s">
        <v>389</v>
      </c>
      <c r="G148" s="76">
        <v>515.26</v>
      </c>
      <c r="H148" s="76">
        <v>558.10390000000223</v>
      </c>
      <c r="I148" s="76">
        <v>10.1482964414891</v>
      </c>
      <c r="J148" s="76">
        <v>1.18</v>
      </c>
      <c r="K148" s="76">
        <v>0</v>
      </c>
    </row>
    <row r="149" spans="2:11">
      <c r="B149" t="s">
        <v>3215</v>
      </c>
      <c r="C149" t="s">
        <v>3216</v>
      </c>
      <c r="D149" t="s">
        <v>2387</v>
      </c>
      <c r="E149" t="s">
        <v>109</v>
      </c>
      <c r="F149" t="s">
        <v>389</v>
      </c>
      <c r="G149" s="76">
        <v>808.17</v>
      </c>
      <c r="H149" s="76">
        <v>588.11309999999889</v>
      </c>
      <c r="I149" s="76">
        <v>16.773173396512799</v>
      </c>
      <c r="J149" s="76">
        <v>1.95</v>
      </c>
      <c r="K149" s="76">
        <v>0</v>
      </c>
    </row>
    <row r="150" spans="2:11">
      <c r="B150" t="s">
        <v>3217</v>
      </c>
      <c r="C150" t="s">
        <v>3218</v>
      </c>
      <c r="D150" t="s">
        <v>126</v>
      </c>
      <c r="E150" t="s">
        <v>109</v>
      </c>
      <c r="F150" t="s">
        <v>3219</v>
      </c>
      <c r="G150" s="76">
        <v>6628.79</v>
      </c>
      <c r="H150" s="76">
        <v>1422.2534000000003</v>
      </c>
      <c r="I150" s="76">
        <v>332.70773658197197</v>
      </c>
      <c r="J150" s="76">
        <v>38.700000000000003</v>
      </c>
      <c r="K150" s="76">
        <v>0.09</v>
      </c>
    </row>
    <row r="151" spans="2:11">
      <c r="B151" t="s">
        <v>3220</v>
      </c>
      <c r="C151" t="s">
        <v>3221</v>
      </c>
      <c r="D151" t="s">
        <v>126</v>
      </c>
      <c r="E151" t="s">
        <v>109</v>
      </c>
      <c r="F151" t="s">
        <v>3222</v>
      </c>
      <c r="G151" s="76">
        <v>3702.85</v>
      </c>
      <c r="H151" s="76">
        <v>815.81819999999766</v>
      </c>
      <c r="I151" s="76">
        <v>106.605881967792</v>
      </c>
      <c r="J151" s="76">
        <v>12.4</v>
      </c>
      <c r="K151" s="76">
        <v>0.03</v>
      </c>
    </row>
    <row r="152" spans="2:11">
      <c r="B152" t="s">
        <v>3223</v>
      </c>
      <c r="C152" t="s">
        <v>3224</v>
      </c>
      <c r="D152" t="s">
        <v>126</v>
      </c>
      <c r="E152" t="s">
        <v>109</v>
      </c>
      <c r="F152" t="s">
        <v>3225</v>
      </c>
      <c r="G152" s="76">
        <v>6263.98</v>
      </c>
      <c r="H152" s="76">
        <v>-115.71640000000009</v>
      </c>
      <c r="I152" s="76">
        <v>-25.579787646948901</v>
      </c>
      <c r="J152" s="76">
        <v>-2.98</v>
      </c>
      <c r="K152" s="76">
        <v>-0.01</v>
      </c>
    </row>
    <row r="153" spans="2:11">
      <c r="B153" t="s">
        <v>3226</v>
      </c>
      <c r="C153" t="s">
        <v>3227</v>
      </c>
      <c r="D153" t="s">
        <v>126</v>
      </c>
      <c r="E153" t="s">
        <v>113</v>
      </c>
      <c r="F153" t="s">
        <v>304</v>
      </c>
      <c r="G153" s="76">
        <v>243.64</v>
      </c>
      <c r="H153" s="76">
        <v>625.51149999999996</v>
      </c>
      <c r="I153" s="76">
        <v>6.3350998810983397</v>
      </c>
      <c r="J153" s="76">
        <v>0.74</v>
      </c>
      <c r="K153" s="76">
        <v>0</v>
      </c>
    </row>
    <row r="154" spans="2:11">
      <c r="B154" t="s">
        <v>298</v>
      </c>
      <c r="C154" s="15"/>
      <c r="D154" s="15"/>
    </row>
    <row r="155" spans="2:11">
      <c r="B155" t="s">
        <v>406</v>
      </c>
      <c r="C155" s="15"/>
      <c r="D155" s="15"/>
    </row>
    <row r="156" spans="2:11">
      <c r="B156" t="s">
        <v>407</v>
      </c>
      <c r="C156" s="15"/>
      <c r="D156" s="15"/>
    </row>
    <row r="157" spans="2:11">
      <c r="B157" t="s">
        <v>408</v>
      </c>
      <c r="C157" s="15"/>
      <c r="D157" s="15"/>
    </row>
    <row r="158" spans="2:11">
      <c r="C158" s="15"/>
      <c r="D158" s="15"/>
    </row>
    <row r="159" spans="2:11">
      <c r="C159" s="15"/>
      <c r="D159" s="15"/>
    </row>
    <row r="160" spans="2:11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5" t="s">
        <v>3460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0.05</v>
      </c>
      <c r="I11" s="7"/>
      <c r="J11" s="7"/>
      <c r="K11" s="75">
        <v>0.79</v>
      </c>
      <c r="L11" s="75">
        <v>798724.44</v>
      </c>
      <c r="M11" s="7"/>
      <c r="N11" s="75">
        <v>3440.642591119697</v>
      </c>
      <c r="O11" s="7"/>
      <c r="P11" s="75">
        <v>100</v>
      </c>
      <c r="Q11" s="75">
        <v>0.98</v>
      </c>
      <c r="R11" s="15"/>
      <c r="S11" s="15"/>
      <c r="T11" s="15"/>
      <c r="U11" s="15"/>
      <c r="V11" s="15"/>
      <c r="BZ11" s="15"/>
    </row>
    <row r="12" spans="2:78">
      <c r="B12" s="77" t="s">
        <v>209</v>
      </c>
      <c r="D12" s="15"/>
      <c r="H12" s="78">
        <v>0.06</v>
      </c>
      <c r="K12" s="78">
        <v>1.01</v>
      </c>
      <c r="L12" s="78">
        <v>605875.82999999996</v>
      </c>
      <c r="N12" s="78">
        <v>2676.7289027274651</v>
      </c>
      <c r="P12" s="78">
        <v>77.8</v>
      </c>
      <c r="Q12" s="78">
        <v>0.76</v>
      </c>
    </row>
    <row r="13" spans="2:78">
      <c r="B13" s="77" t="s">
        <v>2722</v>
      </c>
      <c r="D13" s="15"/>
      <c r="H13" s="78">
        <v>0.08</v>
      </c>
      <c r="K13" s="78">
        <v>1.4</v>
      </c>
      <c r="L13" s="78">
        <v>548254.1</v>
      </c>
      <c r="N13" s="78">
        <v>1937.9016615553992</v>
      </c>
      <c r="P13" s="78">
        <v>56.32</v>
      </c>
      <c r="Q13" s="78">
        <v>0.55000000000000004</v>
      </c>
    </row>
    <row r="14" spans="2:78">
      <c r="B14" t="s">
        <v>3228</v>
      </c>
      <c r="C14" t="s">
        <v>3229</v>
      </c>
      <c r="D14" t="s">
        <v>3230</v>
      </c>
      <c r="E14" t="s">
        <v>3231</v>
      </c>
      <c r="F14" t="s">
        <v>154</v>
      </c>
      <c r="G14" t="s">
        <v>813</v>
      </c>
      <c r="H14" s="76">
        <v>0.08</v>
      </c>
      <c r="I14" t="s">
        <v>109</v>
      </c>
      <c r="J14" s="76">
        <v>1.52</v>
      </c>
      <c r="K14" s="76">
        <v>1.53</v>
      </c>
      <c r="L14" s="76">
        <v>540000</v>
      </c>
      <c r="M14" s="76">
        <v>100.1503557260272</v>
      </c>
      <c r="N14" s="76">
        <v>1908.5252689286101</v>
      </c>
      <c r="O14" s="76">
        <v>0</v>
      </c>
      <c r="P14" s="76">
        <v>55.47</v>
      </c>
      <c r="Q14" s="76">
        <v>0.54</v>
      </c>
    </row>
    <row r="15" spans="2:78">
      <c r="B15" t="s">
        <v>3232</v>
      </c>
      <c r="C15" t="s">
        <v>3233</v>
      </c>
      <c r="D15" t="s">
        <v>3230</v>
      </c>
      <c r="E15" t="s">
        <v>214</v>
      </c>
      <c r="F15" t="s">
        <v>215</v>
      </c>
      <c r="G15" t="s">
        <v>813</v>
      </c>
      <c r="H15" s="76">
        <v>0.08</v>
      </c>
      <c r="I15" t="s">
        <v>109</v>
      </c>
      <c r="J15" s="76">
        <v>1.02</v>
      </c>
      <c r="K15" s="76">
        <v>-7.49</v>
      </c>
      <c r="L15" s="76">
        <v>3793.9</v>
      </c>
      <c r="M15" s="76">
        <v>100.85027332523416</v>
      </c>
      <c r="N15" s="76">
        <v>13.5025134159721</v>
      </c>
      <c r="O15" s="76">
        <v>0</v>
      </c>
      <c r="P15" s="76">
        <v>0.39</v>
      </c>
      <c r="Q15" s="76">
        <v>0</v>
      </c>
    </row>
    <row r="16" spans="2:78">
      <c r="B16" t="s">
        <v>3234</v>
      </c>
      <c r="C16" t="s">
        <v>3235</v>
      </c>
      <c r="D16" t="s">
        <v>3230</v>
      </c>
      <c r="E16" t="s">
        <v>214</v>
      </c>
      <c r="F16" t="s">
        <v>215</v>
      </c>
      <c r="G16" t="s">
        <v>813</v>
      </c>
      <c r="H16" s="76">
        <v>0.08</v>
      </c>
      <c r="I16" t="s">
        <v>109</v>
      </c>
      <c r="J16" s="76">
        <v>1.02</v>
      </c>
      <c r="K16" s="76">
        <v>-4.43</v>
      </c>
      <c r="L16" s="76">
        <v>966.03</v>
      </c>
      <c r="M16" s="76">
        <v>100.85027332523394</v>
      </c>
      <c r="N16" s="76">
        <v>3.4381067068798599</v>
      </c>
      <c r="O16" s="76">
        <v>0</v>
      </c>
      <c r="P16" s="76">
        <v>0.1</v>
      </c>
      <c r="Q16" s="76">
        <v>0</v>
      </c>
    </row>
    <row r="17" spans="2:17">
      <c r="B17" t="s">
        <v>3236</v>
      </c>
      <c r="C17" t="s">
        <v>3237</v>
      </c>
      <c r="D17" t="s">
        <v>3230</v>
      </c>
      <c r="E17" t="s">
        <v>214</v>
      </c>
      <c r="F17" t="s">
        <v>215</v>
      </c>
      <c r="G17" t="s">
        <v>813</v>
      </c>
      <c r="H17" s="76">
        <v>0.08</v>
      </c>
      <c r="I17" t="s">
        <v>109</v>
      </c>
      <c r="J17" s="76">
        <v>1.02</v>
      </c>
      <c r="K17" s="76">
        <v>-7.48</v>
      </c>
      <c r="L17" s="76">
        <v>1778.81</v>
      </c>
      <c r="M17" s="76">
        <v>100.85027332523394</v>
      </c>
      <c r="N17" s="76">
        <v>6.3307957219392401</v>
      </c>
      <c r="O17" s="76">
        <v>0</v>
      </c>
      <c r="P17" s="76">
        <v>0.18</v>
      </c>
      <c r="Q17" s="76">
        <v>0</v>
      </c>
    </row>
    <row r="18" spans="2:17">
      <c r="B18" t="s">
        <v>3238</v>
      </c>
      <c r="C18" t="s">
        <v>3239</v>
      </c>
      <c r="D18" t="s">
        <v>3230</v>
      </c>
      <c r="E18" t="s">
        <v>214</v>
      </c>
      <c r="F18" t="s">
        <v>215</v>
      </c>
      <c r="G18" t="s">
        <v>813</v>
      </c>
      <c r="H18" s="76">
        <v>0.08</v>
      </c>
      <c r="I18" t="s">
        <v>109</v>
      </c>
      <c r="J18" s="76">
        <v>1.02</v>
      </c>
      <c r="K18" s="76">
        <v>-9.4</v>
      </c>
      <c r="L18" s="76">
        <v>505.64</v>
      </c>
      <c r="M18" s="76">
        <v>100.85027332523423</v>
      </c>
      <c r="N18" s="76">
        <v>1.79957586748521</v>
      </c>
      <c r="O18" s="76">
        <v>0</v>
      </c>
      <c r="P18" s="76">
        <v>0.05</v>
      </c>
      <c r="Q18" s="76">
        <v>0</v>
      </c>
    </row>
    <row r="19" spans="2:17">
      <c r="B19" t="s">
        <v>3240</v>
      </c>
      <c r="C19" t="s">
        <v>3241</v>
      </c>
      <c r="D19" t="s">
        <v>3230</v>
      </c>
      <c r="E19" t="s">
        <v>214</v>
      </c>
      <c r="F19" t="s">
        <v>215</v>
      </c>
      <c r="G19" t="s">
        <v>813</v>
      </c>
      <c r="H19" s="76">
        <v>0.08</v>
      </c>
      <c r="I19" t="s">
        <v>109</v>
      </c>
      <c r="J19" s="76">
        <v>1.02</v>
      </c>
      <c r="K19" s="76">
        <v>-7.48</v>
      </c>
      <c r="L19" s="76">
        <v>1209.72</v>
      </c>
      <c r="M19" s="76">
        <v>100.85027332523393</v>
      </c>
      <c r="N19" s="76">
        <v>4.3054009145126999</v>
      </c>
      <c r="O19" s="76">
        <v>0</v>
      </c>
      <c r="P19" s="76">
        <v>0.13</v>
      </c>
      <c r="Q19" s="76">
        <v>0</v>
      </c>
    </row>
    <row r="20" spans="2:17">
      <c r="B20" s="77" t="s">
        <v>2723</v>
      </c>
      <c r="D20" s="15"/>
      <c r="H20" s="78">
        <v>0</v>
      </c>
      <c r="K20" s="78">
        <v>0</v>
      </c>
      <c r="L20" s="78">
        <v>57621.73</v>
      </c>
      <c r="N20" s="78">
        <v>738.82724117206601</v>
      </c>
      <c r="P20" s="78">
        <v>21.47</v>
      </c>
      <c r="Q20" s="78">
        <v>0.21</v>
      </c>
    </row>
    <row r="21" spans="2:17">
      <c r="B21" t="s">
        <v>3242</v>
      </c>
      <c r="C21" t="s">
        <v>3243</v>
      </c>
      <c r="D21" t="s">
        <v>2443</v>
      </c>
      <c r="E21" t="s">
        <v>638</v>
      </c>
      <c r="F21" t="s">
        <v>154</v>
      </c>
      <c r="G21" t="s">
        <v>362</v>
      </c>
      <c r="I21" t="s">
        <v>105</v>
      </c>
      <c r="J21" s="76">
        <v>0</v>
      </c>
      <c r="K21" s="76">
        <v>0</v>
      </c>
      <c r="L21" s="76">
        <v>57619.21</v>
      </c>
      <c r="M21" s="76">
        <v>890.99746000000005</v>
      </c>
      <c r="N21" s="76">
        <v>513.38569757206596</v>
      </c>
      <c r="O21" s="76">
        <v>0</v>
      </c>
      <c r="P21" s="76">
        <v>14.92</v>
      </c>
      <c r="Q21" s="76">
        <v>0.15</v>
      </c>
    </row>
    <row r="22" spans="2:17">
      <c r="B22" t="s">
        <v>3244</v>
      </c>
      <c r="C22" t="s">
        <v>3245</v>
      </c>
      <c r="D22" t="s">
        <v>2443</v>
      </c>
      <c r="E22" t="s">
        <v>638</v>
      </c>
      <c r="F22" t="s">
        <v>154</v>
      </c>
      <c r="G22" t="s">
        <v>334</v>
      </c>
      <c r="I22" t="s">
        <v>105</v>
      </c>
      <c r="J22" s="76">
        <v>0</v>
      </c>
      <c r="K22" s="76">
        <v>0</v>
      </c>
      <c r="L22" s="76">
        <v>2.52</v>
      </c>
      <c r="M22" s="76">
        <v>8946093</v>
      </c>
      <c r="N22" s="76">
        <v>225.44154359999999</v>
      </c>
      <c r="O22" s="76">
        <v>0</v>
      </c>
      <c r="P22" s="76">
        <v>6.55</v>
      </c>
      <c r="Q22" s="76">
        <v>0.06</v>
      </c>
    </row>
    <row r="23" spans="2:17">
      <c r="B23" s="77" t="s">
        <v>2724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2725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D25" s="15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2726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214</v>
      </c>
      <c r="C27" t="s">
        <v>214</v>
      </c>
      <c r="D27" s="15"/>
      <c r="E27" t="s">
        <v>214</v>
      </c>
      <c r="H27" s="76">
        <v>0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2727</v>
      </c>
      <c r="D28" s="15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214</v>
      </c>
      <c r="C29" t="s">
        <v>214</v>
      </c>
      <c r="D29" s="15"/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2728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D31" s="15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296</v>
      </c>
      <c r="D32" s="15"/>
      <c r="H32" s="78">
        <v>0</v>
      </c>
      <c r="K32" s="78">
        <v>0</v>
      </c>
      <c r="L32" s="78">
        <v>192848.61</v>
      </c>
      <c r="N32" s="78">
        <v>763.91368839223196</v>
      </c>
      <c r="P32" s="78">
        <v>22.2</v>
      </c>
      <c r="Q32" s="78">
        <v>0.22</v>
      </c>
    </row>
    <row r="33" spans="2:17">
      <c r="B33" s="77" t="s">
        <v>2722</v>
      </c>
      <c r="D33" s="15"/>
      <c r="H33" s="78">
        <v>0</v>
      </c>
      <c r="K33" s="78">
        <v>0</v>
      </c>
      <c r="L33" s="78">
        <v>84437.13</v>
      </c>
      <c r="N33" s="78">
        <v>327.210335546637</v>
      </c>
      <c r="P33" s="78">
        <v>9.51</v>
      </c>
      <c r="Q33" s="78">
        <v>0.09</v>
      </c>
    </row>
    <row r="34" spans="2:17">
      <c r="B34" t="s">
        <v>3246</v>
      </c>
      <c r="C34" t="s">
        <v>3247</v>
      </c>
      <c r="D34" t="s">
        <v>2443</v>
      </c>
      <c r="E34" t="s">
        <v>214</v>
      </c>
      <c r="F34" t="s">
        <v>215</v>
      </c>
      <c r="G34" t="s">
        <v>307</v>
      </c>
      <c r="I34" t="s">
        <v>109</v>
      </c>
      <c r="J34" s="76">
        <v>0</v>
      </c>
      <c r="K34" s="76">
        <v>0</v>
      </c>
      <c r="L34" s="76">
        <v>84437.13</v>
      </c>
      <c r="M34" s="76">
        <v>109.81</v>
      </c>
      <c r="N34" s="76">
        <v>327.210335546637</v>
      </c>
      <c r="O34" s="76">
        <v>0</v>
      </c>
      <c r="P34" s="76">
        <v>9.51</v>
      </c>
      <c r="Q34" s="76">
        <v>0.09</v>
      </c>
    </row>
    <row r="35" spans="2:17">
      <c r="B35" s="77" t="s">
        <v>2723</v>
      </c>
      <c r="D35" s="15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214</v>
      </c>
      <c r="C36" t="s">
        <v>214</v>
      </c>
      <c r="D36" s="15"/>
      <c r="E36" t="s">
        <v>214</v>
      </c>
      <c r="H36" s="76">
        <v>0</v>
      </c>
      <c r="I36" t="s">
        <v>214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2724</v>
      </c>
      <c r="D37" s="15"/>
      <c r="H37" s="78">
        <v>0</v>
      </c>
      <c r="K37" s="78">
        <v>0</v>
      </c>
      <c r="L37" s="78">
        <v>108411.48</v>
      </c>
      <c r="N37" s="78">
        <v>436.70335284559502</v>
      </c>
      <c r="P37" s="78">
        <v>12.69</v>
      </c>
      <c r="Q37" s="78">
        <v>0.12</v>
      </c>
    </row>
    <row r="38" spans="2:17">
      <c r="B38" s="77" t="s">
        <v>2725</v>
      </c>
      <c r="D38" s="15"/>
      <c r="H38" s="78">
        <v>0</v>
      </c>
      <c r="K38" s="78">
        <v>0</v>
      </c>
      <c r="L38" s="78">
        <v>72274.320000000007</v>
      </c>
      <c r="N38" s="78">
        <v>302.48009322949503</v>
      </c>
      <c r="P38" s="78">
        <v>8.7899999999999991</v>
      </c>
      <c r="Q38" s="78">
        <v>0.09</v>
      </c>
    </row>
    <row r="39" spans="2:17">
      <c r="B39" t="s">
        <v>3248</v>
      </c>
      <c r="C39" t="s">
        <v>3249</v>
      </c>
      <c r="D39" t="s">
        <v>3230</v>
      </c>
      <c r="E39" t="s">
        <v>387</v>
      </c>
      <c r="F39" t="s">
        <v>388</v>
      </c>
      <c r="G39" t="s">
        <v>307</v>
      </c>
      <c r="I39" t="s">
        <v>113</v>
      </c>
      <c r="J39" s="76">
        <v>1</v>
      </c>
      <c r="K39" s="76">
        <v>0</v>
      </c>
      <c r="L39" s="76">
        <v>36137.160000000003</v>
      </c>
      <c r="M39" s="76">
        <v>100.57000000000014</v>
      </c>
      <c r="N39" s="76">
        <v>151.07480619830301</v>
      </c>
      <c r="O39" s="76">
        <v>0</v>
      </c>
      <c r="P39" s="76">
        <v>4.3899999999999997</v>
      </c>
      <c r="Q39" s="76">
        <v>0.04</v>
      </c>
    </row>
    <row r="40" spans="2:17">
      <c r="B40" t="s">
        <v>3250</v>
      </c>
      <c r="C40" t="s">
        <v>3251</v>
      </c>
      <c r="D40" t="s">
        <v>3230</v>
      </c>
      <c r="E40" t="s">
        <v>387</v>
      </c>
      <c r="F40" t="s">
        <v>388</v>
      </c>
      <c r="G40" t="s">
        <v>307</v>
      </c>
      <c r="I40" t="s">
        <v>113</v>
      </c>
      <c r="J40" s="76">
        <v>0</v>
      </c>
      <c r="K40" s="76">
        <v>0</v>
      </c>
      <c r="L40" s="76">
        <v>36137.160000000003</v>
      </c>
      <c r="M40" s="76">
        <v>100.79000000000026</v>
      </c>
      <c r="N40" s="76">
        <v>151.40528703119199</v>
      </c>
      <c r="O40" s="76">
        <v>0.01</v>
      </c>
      <c r="P40" s="76">
        <v>4.4000000000000004</v>
      </c>
      <c r="Q40" s="76">
        <v>0.04</v>
      </c>
    </row>
    <row r="41" spans="2:17">
      <c r="B41" s="77" t="s">
        <v>2726</v>
      </c>
      <c r="D41" s="15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214</v>
      </c>
      <c r="C42" t="s">
        <v>214</v>
      </c>
      <c r="D42" s="15"/>
      <c r="E42" t="s">
        <v>214</v>
      </c>
      <c r="H42" s="76">
        <v>0</v>
      </c>
      <c r="I42" t="s">
        <v>214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2727</v>
      </c>
      <c r="D43" s="15"/>
      <c r="H43" s="78">
        <v>0</v>
      </c>
      <c r="K43" s="78">
        <v>0</v>
      </c>
      <c r="L43" s="78">
        <v>36137.160000000003</v>
      </c>
      <c r="N43" s="78">
        <v>134.22325961609999</v>
      </c>
      <c r="P43" s="78">
        <v>3.9</v>
      </c>
      <c r="Q43" s="78">
        <v>0.04</v>
      </c>
    </row>
    <row r="44" spans="2:17">
      <c r="B44" t="s">
        <v>3252</v>
      </c>
      <c r="C44" t="s">
        <v>3253</v>
      </c>
      <c r="D44" t="s">
        <v>3230</v>
      </c>
      <c r="E44" t="s">
        <v>877</v>
      </c>
      <c r="F44" t="s">
        <v>393</v>
      </c>
      <c r="G44" t="s">
        <v>318</v>
      </c>
      <c r="I44" t="s">
        <v>109</v>
      </c>
      <c r="J44" s="76">
        <v>0</v>
      </c>
      <c r="K44" s="76">
        <v>0</v>
      </c>
      <c r="L44" s="76">
        <v>36137.160000000003</v>
      </c>
      <c r="M44" s="76">
        <v>105.25</v>
      </c>
      <c r="N44" s="76">
        <v>134.22325961609999</v>
      </c>
      <c r="O44" s="76">
        <v>0</v>
      </c>
      <c r="P44" s="76">
        <v>3.9</v>
      </c>
      <c r="Q44" s="76">
        <v>0.04</v>
      </c>
    </row>
    <row r="45" spans="2:17">
      <c r="B45" s="77" t="s">
        <v>2728</v>
      </c>
      <c r="D45" s="15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214</v>
      </c>
      <c r="C46" t="s">
        <v>214</v>
      </c>
      <c r="D46" s="15"/>
      <c r="E46" t="s">
        <v>214</v>
      </c>
      <c r="H46" s="76">
        <v>0</v>
      </c>
      <c r="I46" t="s">
        <v>214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298</v>
      </c>
      <c r="D47" s="15"/>
    </row>
    <row r="48" spans="2:17">
      <c r="B48" t="s">
        <v>406</v>
      </c>
      <c r="D48" s="15"/>
    </row>
    <row r="49" spans="2:4">
      <c r="B49" t="s">
        <v>407</v>
      </c>
      <c r="D49" s="15"/>
    </row>
    <row r="50" spans="2:4">
      <c r="B50" t="s">
        <v>408</v>
      </c>
      <c r="D50" s="15"/>
    </row>
    <row r="51" spans="2:4">
      <c r="D51" s="15"/>
    </row>
    <row r="52" spans="2:4">
      <c r="D52" s="15"/>
    </row>
    <row r="53" spans="2:4">
      <c r="D53" s="15"/>
    </row>
    <row r="54" spans="2:4">
      <c r="D54" s="15"/>
    </row>
    <row r="55" spans="2:4">
      <c r="D55" s="15"/>
    </row>
    <row r="56" spans="2:4">
      <c r="D56" s="15"/>
    </row>
    <row r="57" spans="2:4">
      <c r="D57" s="15"/>
    </row>
    <row r="58" spans="2:4">
      <c r="D58" s="15"/>
    </row>
    <row r="59" spans="2:4">
      <c r="D59" s="15"/>
    </row>
    <row r="60" spans="2:4">
      <c r="D60" s="15"/>
    </row>
    <row r="61" spans="2:4">
      <c r="D61" s="15"/>
    </row>
    <row r="62" spans="2:4">
      <c r="D62" s="15"/>
    </row>
    <row r="63" spans="2:4">
      <c r="D63" s="15"/>
    </row>
    <row r="64" spans="2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7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3460</v>
      </c>
    </row>
    <row r="3" spans="2:59">
      <c r="B3" s="2" t="s">
        <v>2</v>
      </c>
      <c r="C3" s="85" t="s">
        <v>197</v>
      </c>
    </row>
    <row r="4" spans="2:59">
      <c r="B4" s="2" t="s">
        <v>3</v>
      </c>
      <c r="C4" s="85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2.56</v>
      </c>
      <c r="J11" s="17"/>
      <c r="K11" s="17"/>
      <c r="L11" s="75">
        <v>0.3</v>
      </c>
      <c r="M11" s="75">
        <v>27937856.120000001</v>
      </c>
      <c r="N11" s="7"/>
      <c r="O11" s="75">
        <v>31857.51291940497</v>
      </c>
      <c r="P11" s="75">
        <v>100</v>
      </c>
      <c r="Q11" s="75">
        <v>9.0399999999999991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209</v>
      </c>
      <c r="I12" s="78">
        <v>2.58</v>
      </c>
      <c r="L12" s="78">
        <v>0.21</v>
      </c>
      <c r="M12" s="78">
        <v>27739939.449999999</v>
      </c>
      <c r="O12" s="78">
        <v>31133.571641587274</v>
      </c>
      <c r="P12" s="78">
        <v>97.73</v>
      </c>
      <c r="Q12" s="78">
        <v>8.83</v>
      </c>
    </row>
    <row r="13" spans="2:59">
      <c r="B13" s="77" t="s">
        <v>3254</v>
      </c>
      <c r="I13" s="78">
        <v>0</v>
      </c>
      <c r="L13" s="78">
        <v>0</v>
      </c>
      <c r="M13" s="78">
        <v>19332165.899999999</v>
      </c>
      <c r="O13" s="78">
        <v>19598.253831447601</v>
      </c>
      <c r="P13" s="78">
        <v>61.52</v>
      </c>
      <c r="Q13" s="78">
        <v>5.56</v>
      </c>
    </row>
    <row r="14" spans="2:59">
      <c r="B14" t="s">
        <v>3255</v>
      </c>
      <c r="C14" t="s">
        <v>3256</v>
      </c>
      <c r="D14" t="s">
        <v>3257</v>
      </c>
      <c r="F14" t="s">
        <v>247</v>
      </c>
      <c r="G14" t="s">
        <v>813</v>
      </c>
      <c r="H14" t="s">
        <v>154</v>
      </c>
      <c r="J14" t="s">
        <v>105</v>
      </c>
      <c r="K14" s="76">
        <v>0</v>
      </c>
      <c r="L14" s="76">
        <v>0</v>
      </c>
      <c r="M14" s="76">
        <v>19332165.899999999</v>
      </c>
      <c r="N14" s="76">
        <v>101.3764</v>
      </c>
      <c r="O14" s="76">
        <v>19598.253831447601</v>
      </c>
      <c r="P14" s="76">
        <v>61.52</v>
      </c>
      <c r="Q14" s="76">
        <v>5.56</v>
      </c>
    </row>
    <row r="15" spans="2:59">
      <c r="B15" s="77" t="s">
        <v>3258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3259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3260</v>
      </c>
      <c r="I19" s="78">
        <v>6.97</v>
      </c>
      <c r="L19" s="78">
        <v>0.56999999999999995</v>
      </c>
      <c r="M19" s="78">
        <v>8366223.0300000003</v>
      </c>
      <c r="O19" s="78">
        <v>11492.321332043673</v>
      </c>
      <c r="P19" s="78">
        <v>36.07</v>
      </c>
      <c r="Q19" s="78">
        <v>3.26</v>
      </c>
    </row>
    <row r="20" spans="2:17">
      <c r="B20" t="s">
        <v>3261</v>
      </c>
      <c r="C20" t="s">
        <v>3256</v>
      </c>
      <c r="D20" t="s">
        <v>3262</v>
      </c>
      <c r="E20" t="s">
        <v>3263</v>
      </c>
      <c r="F20" t="s">
        <v>538</v>
      </c>
      <c r="G20" t="s">
        <v>362</v>
      </c>
      <c r="H20" t="s">
        <v>154</v>
      </c>
      <c r="I20" s="76">
        <v>3.28</v>
      </c>
      <c r="J20" t="s">
        <v>105</v>
      </c>
      <c r="K20" s="76">
        <v>3.1</v>
      </c>
      <c r="L20" s="76">
        <v>1.46</v>
      </c>
      <c r="M20" s="76">
        <v>1236335.95</v>
      </c>
      <c r="N20" s="76">
        <v>101.91</v>
      </c>
      <c r="O20" s="76">
        <v>1259.9499666449999</v>
      </c>
      <c r="P20" s="76">
        <v>3.95</v>
      </c>
      <c r="Q20" s="76">
        <v>0.36</v>
      </c>
    </row>
    <row r="21" spans="2:17">
      <c r="B21" t="s">
        <v>3264</v>
      </c>
      <c r="C21" t="s">
        <v>3256</v>
      </c>
      <c r="D21" t="s">
        <v>3265</v>
      </c>
      <c r="E21" t="s">
        <v>3266</v>
      </c>
      <c r="F21" t="s">
        <v>638</v>
      </c>
      <c r="G21" t="s">
        <v>3267</v>
      </c>
      <c r="H21" t="s">
        <v>154</v>
      </c>
      <c r="I21" s="76">
        <v>4.3899999999999997</v>
      </c>
      <c r="J21" t="s">
        <v>113</v>
      </c>
      <c r="K21" s="76">
        <v>2.98</v>
      </c>
      <c r="L21" s="76">
        <v>0.06</v>
      </c>
      <c r="M21" s="76">
        <v>229602.6</v>
      </c>
      <c r="N21" s="76">
        <v>103.37</v>
      </c>
      <c r="O21" s="76">
        <v>986.59950905557798</v>
      </c>
      <c r="P21" s="76">
        <v>3.1</v>
      </c>
      <c r="Q21" s="76">
        <v>0.28000000000000003</v>
      </c>
    </row>
    <row r="22" spans="2:17">
      <c r="B22" t="s">
        <v>3268</v>
      </c>
      <c r="C22" t="s">
        <v>3269</v>
      </c>
      <c r="D22" t="s">
        <v>3270</v>
      </c>
      <c r="E22" t="s">
        <v>3271</v>
      </c>
      <c r="F22" t="s">
        <v>638</v>
      </c>
      <c r="G22" t="s">
        <v>813</v>
      </c>
      <c r="H22" t="s">
        <v>154</v>
      </c>
      <c r="I22" s="76">
        <v>3.46</v>
      </c>
      <c r="J22" t="s">
        <v>105</v>
      </c>
      <c r="K22" s="76">
        <v>4.5</v>
      </c>
      <c r="L22" s="76">
        <v>0.45</v>
      </c>
      <c r="M22" s="76">
        <v>1506735.78</v>
      </c>
      <c r="N22" s="76">
        <v>116.12</v>
      </c>
      <c r="O22" s="76">
        <v>1749.621587736</v>
      </c>
      <c r="P22" s="76">
        <v>5.49</v>
      </c>
      <c r="Q22" s="76">
        <v>0.5</v>
      </c>
    </row>
    <row r="23" spans="2:17">
      <c r="B23" t="s">
        <v>3268</v>
      </c>
      <c r="C23" t="s">
        <v>3269</v>
      </c>
      <c r="D23" t="s">
        <v>3272</v>
      </c>
      <c r="E23" t="s">
        <v>3271</v>
      </c>
      <c r="F23" t="s">
        <v>638</v>
      </c>
      <c r="G23" t="s">
        <v>813</v>
      </c>
      <c r="H23" t="s">
        <v>154</v>
      </c>
      <c r="I23" s="76">
        <v>4.0999999999999996</v>
      </c>
      <c r="J23" t="s">
        <v>105</v>
      </c>
      <c r="K23" s="76">
        <v>4.75</v>
      </c>
      <c r="L23" s="76">
        <v>-0.89</v>
      </c>
      <c r="M23" s="76">
        <v>378769.15</v>
      </c>
      <c r="N23" s="76">
        <v>117.13</v>
      </c>
      <c r="O23" s="76">
        <v>443.65230539499998</v>
      </c>
      <c r="P23" s="76">
        <v>1.39</v>
      </c>
      <c r="Q23" s="76">
        <v>0.13</v>
      </c>
    </row>
    <row r="24" spans="2:17">
      <c r="B24" t="s">
        <v>3273</v>
      </c>
      <c r="C24" t="s">
        <v>3256</v>
      </c>
      <c r="D24" t="s">
        <v>3274</v>
      </c>
      <c r="F24" t="s">
        <v>638</v>
      </c>
      <c r="G24" t="s">
        <v>813</v>
      </c>
      <c r="H24" t="s">
        <v>152</v>
      </c>
      <c r="I24" s="76">
        <v>9.7200000000000006</v>
      </c>
      <c r="J24" t="s">
        <v>105</v>
      </c>
      <c r="K24" s="76">
        <v>5.5</v>
      </c>
      <c r="L24" s="76">
        <v>0.37</v>
      </c>
      <c r="M24" s="76">
        <v>97327.64</v>
      </c>
      <c r="N24" s="76">
        <v>118.79</v>
      </c>
      <c r="O24" s="76">
        <v>115.61550355599999</v>
      </c>
      <c r="P24" s="76">
        <v>0.36</v>
      </c>
      <c r="Q24" s="76">
        <v>0.03</v>
      </c>
    </row>
    <row r="25" spans="2:17">
      <c r="B25" t="s">
        <v>3275</v>
      </c>
      <c r="C25" t="s">
        <v>3256</v>
      </c>
      <c r="D25" t="s">
        <v>3276</v>
      </c>
      <c r="F25" t="s">
        <v>625</v>
      </c>
      <c r="G25" t="s">
        <v>813</v>
      </c>
      <c r="H25" t="s">
        <v>153</v>
      </c>
      <c r="I25" s="76">
        <v>11.26</v>
      </c>
      <c r="J25" t="s">
        <v>105</v>
      </c>
      <c r="K25" s="76">
        <v>5.5</v>
      </c>
      <c r="L25" s="76">
        <v>-0.93</v>
      </c>
      <c r="M25" s="76">
        <v>21525.919999999998</v>
      </c>
      <c r="N25" s="76">
        <v>128.68</v>
      </c>
      <c r="O25" s="76">
        <v>27.699553856000001</v>
      </c>
      <c r="P25" s="76">
        <v>0.09</v>
      </c>
      <c r="Q25" s="76">
        <v>0.01</v>
      </c>
    </row>
    <row r="26" spans="2:17">
      <c r="B26" t="s">
        <v>3277</v>
      </c>
      <c r="C26" t="s">
        <v>3256</v>
      </c>
      <c r="D26" t="s">
        <v>3278</v>
      </c>
      <c r="F26" t="s">
        <v>638</v>
      </c>
      <c r="G26" t="s">
        <v>813</v>
      </c>
      <c r="H26" t="s">
        <v>152</v>
      </c>
      <c r="I26" s="76">
        <v>9.4499999999999993</v>
      </c>
      <c r="J26" t="s">
        <v>105</v>
      </c>
      <c r="K26" s="76">
        <v>5.5</v>
      </c>
      <c r="L26" s="76">
        <v>-0.2</v>
      </c>
      <c r="M26" s="76">
        <v>5424.07</v>
      </c>
      <c r="N26" s="76">
        <v>128.38999999999999</v>
      </c>
      <c r="O26" s="76">
        <v>6.9639634729999997</v>
      </c>
      <c r="P26" s="76">
        <v>0.02</v>
      </c>
      <c r="Q26" s="76">
        <v>0</v>
      </c>
    </row>
    <row r="27" spans="2:17">
      <c r="B27" t="s">
        <v>3279</v>
      </c>
      <c r="C27" t="s">
        <v>3256</v>
      </c>
      <c r="D27" t="s">
        <v>3280</v>
      </c>
      <c r="F27" t="s">
        <v>638</v>
      </c>
      <c r="G27" t="s">
        <v>813</v>
      </c>
      <c r="H27" t="s">
        <v>152</v>
      </c>
      <c r="I27" s="76">
        <v>11.4</v>
      </c>
      <c r="J27" t="s">
        <v>105</v>
      </c>
      <c r="K27" s="76">
        <v>5.5</v>
      </c>
      <c r="L27" s="76">
        <v>-0.37</v>
      </c>
      <c r="M27" s="76">
        <v>63300.6</v>
      </c>
      <c r="N27" s="76">
        <v>118.69</v>
      </c>
      <c r="O27" s="76">
        <v>75.131482140000003</v>
      </c>
      <c r="P27" s="76">
        <v>0.24</v>
      </c>
      <c r="Q27" s="76">
        <v>0.02</v>
      </c>
    </row>
    <row r="28" spans="2:17">
      <c r="B28" t="s">
        <v>3281</v>
      </c>
      <c r="C28" t="s">
        <v>3256</v>
      </c>
      <c r="D28" t="s">
        <v>3282</v>
      </c>
      <c r="F28" t="s">
        <v>625</v>
      </c>
      <c r="G28" t="s">
        <v>813</v>
      </c>
      <c r="H28" t="s">
        <v>153</v>
      </c>
      <c r="I28" s="76">
        <v>10.23</v>
      </c>
      <c r="J28" t="s">
        <v>105</v>
      </c>
      <c r="K28" s="76">
        <v>5.5</v>
      </c>
      <c r="L28" s="76">
        <v>-0.28999999999999998</v>
      </c>
      <c r="M28" s="76">
        <v>12249.94</v>
      </c>
      <c r="N28" s="76">
        <v>127.2</v>
      </c>
      <c r="O28" s="76">
        <v>15.581923679999999</v>
      </c>
      <c r="P28" s="76">
        <v>0.05</v>
      </c>
      <c r="Q28" s="76">
        <v>0</v>
      </c>
    </row>
    <row r="29" spans="2:17">
      <c r="B29" t="s">
        <v>3283</v>
      </c>
      <c r="C29" t="s">
        <v>3256</v>
      </c>
      <c r="D29" t="s">
        <v>3284</v>
      </c>
      <c r="F29" t="s">
        <v>638</v>
      </c>
      <c r="G29" t="s">
        <v>813</v>
      </c>
      <c r="H29" t="s">
        <v>152</v>
      </c>
      <c r="I29" s="76">
        <v>10.93</v>
      </c>
      <c r="J29" t="s">
        <v>105</v>
      </c>
      <c r="K29" s="76">
        <v>5.5</v>
      </c>
      <c r="L29" s="76">
        <v>-0.69</v>
      </c>
      <c r="M29" s="76">
        <v>9714.51</v>
      </c>
      <c r="N29" s="76">
        <v>125.49</v>
      </c>
      <c r="O29" s="76">
        <v>12.190738598999999</v>
      </c>
      <c r="P29" s="76">
        <v>0.04</v>
      </c>
      <c r="Q29" s="76">
        <v>0</v>
      </c>
    </row>
    <row r="30" spans="2:17">
      <c r="B30" t="s">
        <v>3285</v>
      </c>
      <c r="C30" t="s">
        <v>3256</v>
      </c>
      <c r="D30" t="s">
        <v>3286</v>
      </c>
      <c r="F30" t="s">
        <v>638</v>
      </c>
      <c r="G30" t="s">
        <v>813</v>
      </c>
      <c r="H30" t="s">
        <v>152</v>
      </c>
      <c r="I30" s="76">
        <v>11.11</v>
      </c>
      <c r="J30" t="s">
        <v>105</v>
      </c>
      <c r="K30" s="76">
        <v>5.5</v>
      </c>
      <c r="L30" s="76">
        <v>-0.57999999999999996</v>
      </c>
      <c r="M30" s="76">
        <v>64664.31</v>
      </c>
      <c r="N30" s="76">
        <v>124.09</v>
      </c>
      <c r="O30" s="76">
        <v>80.241942279</v>
      </c>
      <c r="P30" s="76">
        <v>0.25</v>
      </c>
      <c r="Q30" s="76">
        <v>0.02</v>
      </c>
    </row>
    <row r="31" spans="2:17">
      <c r="B31" t="s">
        <v>3287</v>
      </c>
      <c r="C31" t="s">
        <v>3256</v>
      </c>
      <c r="D31" t="s">
        <v>3288</v>
      </c>
      <c r="F31" t="s">
        <v>638</v>
      </c>
      <c r="G31" t="s">
        <v>813</v>
      </c>
      <c r="H31" t="s">
        <v>152</v>
      </c>
      <c r="I31" s="76">
        <v>12.51</v>
      </c>
      <c r="J31" t="s">
        <v>105</v>
      </c>
      <c r="K31" s="76">
        <v>5.5</v>
      </c>
      <c r="L31" s="76">
        <v>-0.75</v>
      </c>
      <c r="M31" s="76">
        <v>126309.24</v>
      </c>
      <c r="N31" s="76">
        <v>118.41</v>
      </c>
      <c r="O31" s="76">
        <v>149.56277108399999</v>
      </c>
      <c r="P31" s="76">
        <v>0.47</v>
      </c>
      <c r="Q31" s="76">
        <v>0.04</v>
      </c>
    </row>
    <row r="32" spans="2:17">
      <c r="B32" t="s">
        <v>3289</v>
      </c>
      <c r="C32" t="s">
        <v>3256</v>
      </c>
      <c r="D32" t="s">
        <v>3290</v>
      </c>
      <c r="F32" t="s">
        <v>638</v>
      </c>
      <c r="G32" t="s">
        <v>813</v>
      </c>
      <c r="H32" t="s">
        <v>152</v>
      </c>
      <c r="I32" s="76">
        <v>10.26</v>
      </c>
      <c r="J32" t="s">
        <v>105</v>
      </c>
      <c r="K32" s="76">
        <v>5.5</v>
      </c>
      <c r="L32" s="76">
        <v>0</v>
      </c>
      <c r="M32" s="76">
        <v>113851.67</v>
      </c>
      <c r="N32" s="76">
        <v>121.28</v>
      </c>
      <c r="O32" s="76">
        <v>138.07930537600001</v>
      </c>
      <c r="P32" s="76">
        <v>0.43</v>
      </c>
      <c r="Q32" s="76">
        <v>0.04</v>
      </c>
    </row>
    <row r="33" spans="2:17">
      <c r="B33" t="s">
        <v>3291</v>
      </c>
      <c r="C33" t="s">
        <v>3256</v>
      </c>
      <c r="D33" t="s">
        <v>3292</v>
      </c>
      <c r="F33" t="s">
        <v>625</v>
      </c>
      <c r="G33" t="s">
        <v>813</v>
      </c>
      <c r="H33" t="s">
        <v>153</v>
      </c>
      <c r="I33" s="76">
        <v>9.6300000000000008</v>
      </c>
      <c r="J33" t="s">
        <v>105</v>
      </c>
      <c r="K33" s="76">
        <v>5.5</v>
      </c>
      <c r="L33" s="76">
        <v>0.05</v>
      </c>
      <c r="M33" s="76">
        <v>46759.66</v>
      </c>
      <c r="N33" s="76">
        <v>124.43</v>
      </c>
      <c r="O33" s="76">
        <v>58.183044938000002</v>
      </c>
      <c r="P33" s="76">
        <v>0.18</v>
      </c>
      <c r="Q33" s="76">
        <v>0.02</v>
      </c>
    </row>
    <row r="34" spans="2:17">
      <c r="B34" t="s">
        <v>3293</v>
      </c>
      <c r="C34" t="s">
        <v>3256</v>
      </c>
      <c r="D34" t="s">
        <v>3294</v>
      </c>
      <c r="F34" t="s">
        <v>638</v>
      </c>
      <c r="G34" t="s">
        <v>813</v>
      </c>
      <c r="H34" t="s">
        <v>152</v>
      </c>
      <c r="I34" s="76">
        <v>9.8000000000000007</v>
      </c>
      <c r="J34" t="s">
        <v>105</v>
      </c>
      <c r="K34" s="76">
        <v>5.5</v>
      </c>
      <c r="L34" s="76">
        <v>-0.17</v>
      </c>
      <c r="M34" s="76">
        <v>48196.83</v>
      </c>
      <c r="N34" s="76">
        <v>124.25</v>
      </c>
      <c r="O34" s="76">
        <v>59.884561275000003</v>
      </c>
      <c r="P34" s="76">
        <v>0.19</v>
      </c>
      <c r="Q34" s="76">
        <v>0.02</v>
      </c>
    </row>
    <row r="35" spans="2:17">
      <c r="B35" t="s">
        <v>3295</v>
      </c>
      <c r="C35" t="s">
        <v>3256</v>
      </c>
      <c r="D35" t="s">
        <v>3296</v>
      </c>
      <c r="F35" t="s">
        <v>638</v>
      </c>
      <c r="G35" t="s">
        <v>813</v>
      </c>
      <c r="H35" t="s">
        <v>152</v>
      </c>
      <c r="I35" s="76">
        <v>667.12</v>
      </c>
      <c r="J35" t="s">
        <v>105</v>
      </c>
      <c r="K35" s="76">
        <v>5.5</v>
      </c>
      <c r="L35" s="76">
        <v>-5.69</v>
      </c>
      <c r="M35" s="76">
        <v>30854.720000000001</v>
      </c>
      <c r="N35" s="76">
        <v>134.85</v>
      </c>
      <c r="O35" s="76">
        <v>41.607589920000002</v>
      </c>
      <c r="P35" s="76">
        <v>0.13</v>
      </c>
      <c r="Q35" s="76">
        <v>0.01</v>
      </c>
    </row>
    <row r="36" spans="2:17">
      <c r="B36" t="s">
        <v>3297</v>
      </c>
      <c r="C36" t="s">
        <v>3256</v>
      </c>
      <c r="D36" t="s">
        <v>3298</v>
      </c>
      <c r="F36" t="s">
        <v>638</v>
      </c>
      <c r="G36" t="s">
        <v>813</v>
      </c>
      <c r="H36" t="s">
        <v>152</v>
      </c>
      <c r="I36" s="76">
        <v>9.6</v>
      </c>
      <c r="J36" t="s">
        <v>105</v>
      </c>
      <c r="K36" s="76">
        <v>5.5</v>
      </c>
      <c r="L36" s="76">
        <v>-0.68</v>
      </c>
      <c r="M36" s="76">
        <v>11023.86</v>
      </c>
      <c r="N36" s="76">
        <v>130.83000000000001</v>
      </c>
      <c r="O36" s="76">
        <v>14.422516037999999</v>
      </c>
      <c r="P36" s="76">
        <v>0.05</v>
      </c>
      <c r="Q36" s="76">
        <v>0</v>
      </c>
    </row>
    <row r="37" spans="2:17">
      <c r="B37" t="s">
        <v>3299</v>
      </c>
      <c r="C37" t="s">
        <v>3256</v>
      </c>
      <c r="D37" t="s">
        <v>3300</v>
      </c>
      <c r="F37" t="s">
        <v>625</v>
      </c>
      <c r="G37" t="s">
        <v>813</v>
      </c>
      <c r="H37" t="s">
        <v>153</v>
      </c>
      <c r="I37" s="76">
        <v>10</v>
      </c>
      <c r="J37" t="s">
        <v>105</v>
      </c>
      <c r="K37" s="76">
        <v>5.5</v>
      </c>
      <c r="L37" s="76">
        <v>0.28000000000000003</v>
      </c>
      <c r="M37" s="76">
        <v>53624.37</v>
      </c>
      <c r="N37" s="76">
        <v>119.39</v>
      </c>
      <c r="O37" s="76">
        <v>64.022135343000002</v>
      </c>
      <c r="P37" s="76">
        <v>0.2</v>
      </c>
      <c r="Q37" s="76">
        <v>0.02</v>
      </c>
    </row>
    <row r="38" spans="2:17">
      <c r="B38" t="s">
        <v>3301</v>
      </c>
      <c r="C38" t="s">
        <v>3256</v>
      </c>
      <c r="D38" t="s">
        <v>3302</v>
      </c>
      <c r="F38" t="s">
        <v>638</v>
      </c>
      <c r="G38" t="s">
        <v>813</v>
      </c>
      <c r="H38" t="s">
        <v>152</v>
      </c>
      <c r="I38" s="76">
        <v>9.91</v>
      </c>
      <c r="J38" t="s">
        <v>105</v>
      </c>
      <c r="K38" s="76">
        <v>5.5</v>
      </c>
      <c r="L38" s="76">
        <v>0.22</v>
      </c>
      <c r="M38" s="76">
        <v>83159.149999999994</v>
      </c>
      <c r="N38" s="76">
        <v>119.32</v>
      </c>
      <c r="O38" s="76">
        <v>99.225497779999998</v>
      </c>
      <c r="P38" s="76">
        <v>0.31</v>
      </c>
      <c r="Q38" s="76">
        <v>0.03</v>
      </c>
    </row>
    <row r="39" spans="2:17">
      <c r="B39" t="s">
        <v>3303</v>
      </c>
      <c r="C39" t="s">
        <v>3256</v>
      </c>
      <c r="D39" t="s">
        <v>3304</v>
      </c>
      <c r="F39" t="s">
        <v>638</v>
      </c>
      <c r="G39" t="s">
        <v>813</v>
      </c>
      <c r="H39" t="s">
        <v>152</v>
      </c>
      <c r="I39" s="76">
        <v>12.39</v>
      </c>
      <c r="J39" t="s">
        <v>105</v>
      </c>
      <c r="K39" s="76">
        <v>5.5</v>
      </c>
      <c r="L39" s="76">
        <v>-1.44</v>
      </c>
      <c r="M39" s="76">
        <v>13349.03</v>
      </c>
      <c r="N39" s="76">
        <v>130.41999999999999</v>
      </c>
      <c r="O39" s="76">
        <v>17.409804926</v>
      </c>
      <c r="P39" s="76">
        <v>0.05</v>
      </c>
      <c r="Q39" s="76">
        <v>0</v>
      </c>
    </row>
    <row r="40" spans="2:17">
      <c r="B40" t="s">
        <v>3305</v>
      </c>
      <c r="C40" t="s">
        <v>3256</v>
      </c>
      <c r="D40" t="s">
        <v>3306</v>
      </c>
      <c r="F40" t="s">
        <v>638</v>
      </c>
      <c r="G40" t="s">
        <v>813</v>
      </c>
      <c r="H40" t="s">
        <v>152</v>
      </c>
      <c r="I40" s="76">
        <v>9.76</v>
      </c>
      <c r="J40" t="s">
        <v>105</v>
      </c>
      <c r="K40" s="76">
        <v>5.5</v>
      </c>
      <c r="L40" s="76">
        <v>-0.51</v>
      </c>
      <c r="M40" s="76">
        <v>22000.32</v>
      </c>
      <c r="N40" s="76">
        <v>130.25</v>
      </c>
      <c r="O40" s="76">
        <v>28.655416800000001</v>
      </c>
      <c r="P40" s="76">
        <v>0.09</v>
      </c>
      <c r="Q40" s="76">
        <v>0.01</v>
      </c>
    </row>
    <row r="41" spans="2:17">
      <c r="B41" t="s">
        <v>3307</v>
      </c>
      <c r="C41" t="s">
        <v>3256</v>
      </c>
      <c r="D41" t="s">
        <v>3308</v>
      </c>
      <c r="F41" t="s">
        <v>638</v>
      </c>
      <c r="G41" t="s">
        <v>813</v>
      </c>
      <c r="H41" t="s">
        <v>152</v>
      </c>
      <c r="I41" s="76">
        <v>9.84</v>
      </c>
      <c r="J41" t="s">
        <v>105</v>
      </c>
      <c r="K41" s="76">
        <v>5.5</v>
      </c>
      <c r="L41" s="76">
        <v>-0.6</v>
      </c>
      <c r="M41" s="76">
        <v>19328.3</v>
      </c>
      <c r="N41" s="76">
        <v>129.47999999999999</v>
      </c>
      <c r="O41" s="76">
        <v>25.02628284</v>
      </c>
      <c r="P41" s="76">
        <v>0.08</v>
      </c>
      <c r="Q41" s="76">
        <v>0.01</v>
      </c>
    </row>
    <row r="42" spans="2:17">
      <c r="B42" t="s">
        <v>3309</v>
      </c>
      <c r="C42" t="s">
        <v>3256</v>
      </c>
      <c r="D42" t="s">
        <v>3310</v>
      </c>
      <c r="F42" t="s">
        <v>638</v>
      </c>
      <c r="G42" t="s">
        <v>813</v>
      </c>
      <c r="H42" t="s">
        <v>152</v>
      </c>
      <c r="I42" s="76">
        <v>11.58</v>
      </c>
      <c r="J42" t="s">
        <v>105</v>
      </c>
      <c r="K42" s="76">
        <v>5.5</v>
      </c>
      <c r="L42" s="76">
        <v>-0.42</v>
      </c>
      <c r="M42" s="76">
        <v>60285.7</v>
      </c>
      <c r="N42" s="76">
        <v>118.69</v>
      </c>
      <c r="O42" s="76">
        <v>71.55309733</v>
      </c>
      <c r="P42" s="76">
        <v>0.22</v>
      </c>
      <c r="Q42" s="76">
        <v>0.02</v>
      </c>
    </row>
    <row r="43" spans="2:17">
      <c r="B43" t="s">
        <v>3311</v>
      </c>
      <c r="C43" t="s">
        <v>3256</v>
      </c>
      <c r="D43" t="s">
        <v>3312</v>
      </c>
      <c r="F43" t="s">
        <v>625</v>
      </c>
      <c r="G43" t="s">
        <v>813</v>
      </c>
      <c r="H43" t="s">
        <v>153</v>
      </c>
      <c r="I43" s="76">
        <v>9.16</v>
      </c>
      <c r="J43" t="s">
        <v>105</v>
      </c>
      <c r="K43" s="76">
        <v>5.5</v>
      </c>
      <c r="L43" s="76">
        <v>0.48</v>
      </c>
      <c r="M43" s="76">
        <v>30066.59</v>
      </c>
      <c r="N43" s="76">
        <v>124.14</v>
      </c>
      <c r="O43" s="76">
        <v>37.324664826000003</v>
      </c>
      <c r="P43" s="76">
        <v>0.12</v>
      </c>
      <c r="Q43" s="76">
        <v>0.01</v>
      </c>
    </row>
    <row r="44" spans="2:17">
      <c r="B44" t="s">
        <v>3313</v>
      </c>
      <c r="C44" t="s">
        <v>3256</v>
      </c>
      <c r="D44" t="s">
        <v>3314</v>
      </c>
      <c r="F44" t="s">
        <v>625</v>
      </c>
      <c r="G44" t="s">
        <v>813</v>
      </c>
      <c r="H44" t="s">
        <v>153</v>
      </c>
      <c r="I44" s="76">
        <v>10.87</v>
      </c>
      <c r="J44" t="s">
        <v>105</v>
      </c>
      <c r="K44" s="76">
        <v>5.5</v>
      </c>
      <c r="L44" s="76">
        <v>-0.11</v>
      </c>
      <c r="M44" s="76">
        <v>44136.2</v>
      </c>
      <c r="N44" s="76">
        <v>118.69</v>
      </c>
      <c r="O44" s="76">
        <v>52.385255780000001</v>
      </c>
      <c r="P44" s="76">
        <v>0.16</v>
      </c>
      <c r="Q44" s="76">
        <v>0.01</v>
      </c>
    </row>
    <row r="45" spans="2:17">
      <c r="B45" t="s">
        <v>3315</v>
      </c>
      <c r="C45" t="s">
        <v>3256</v>
      </c>
      <c r="D45" t="s">
        <v>3316</v>
      </c>
      <c r="F45" t="s">
        <v>625</v>
      </c>
      <c r="G45" t="s">
        <v>813</v>
      </c>
      <c r="H45" t="s">
        <v>153</v>
      </c>
      <c r="I45" s="76">
        <v>10.08</v>
      </c>
      <c r="J45" t="s">
        <v>105</v>
      </c>
      <c r="K45" s="76">
        <v>5.5</v>
      </c>
      <c r="L45" s="76">
        <v>-0.45</v>
      </c>
      <c r="M45" s="76">
        <v>11795.33</v>
      </c>
      <c r="N45" s="76">
        <v>127.04</v>
      </c>
      <c r="O45" s="76">
        <v>14.984787232</v>
      </c>
      <c r="P45" s="76">
        <v>0.05</v>
      </c>
      <c r="Q45" s="76">
        <v>0</v>
      </c>
    </row>
    <row r="46" spans="2:17">
      <c r="B46" t="s">
        <v>3317</v>
      </c>
      <c r="C46" t="s">
        <v>3256</v>
      </c>
      <c r="D46" t="s">
        <v>3318</v>
      </c>
      <c r="F46" t="s">
        <v>625</v>
      </c>
      <c r="G46" t="s">
        <v>813</v>
      </c>
      <c r="H46" t="s">
        <v>153</v>
      </c>
      <c r="I46" s="76">
        <v>10.220000000000001</v>
      </c>
      <c r="J46" t="s">
        <v>105</v>
      </c>
      <c r="K46" s="76">
        <v>5.5</v>
      </c>
      <c r="L46" s="76">
        <v>-0.41</v>
      </c>
      <c r="M46" s="76">
        <v>24748.91</v>
      </c>
      <c r="N46" s="76">
        <v>125.64</v>
      </c>
      <c r="O46" s="76">
        <v>31.094530524</v>
      </c>
      <c r="P46" s="76">
        <v>0.1</v>
      </c>
      <c r="Q46" s="76">
        <v>0.01</v>
      </c>
    </row>
    <row r="47" spans="2:17">
      <c r="B47" t="s">
        <v>3319</v>
      </c>
      <c r="C47" t="s">
        <v>3256</v>
      </c>
      <c r="D47" t="s">
        <v>3320</v>
      </c>
      <c r="F47" t="s">
        <v>638</v>
      </c>
      <c r="G47" t="s">
        <v>813</v>
      </c>
      <c r="H47" t="s">
        <v>152</v>
      </c>
      <c r="I47" s="76">
        <v>9.4600000000000009</v>
      </c>
      <c r="J47" t="s">
        <v>105</v>
      </c>
      <c r="K47" s="76">
        <v>5.5</v>
      </c>
      <c r="L47" s="76">
        <v>0.36</v>
      </c>
      <c r="M47" s="76">
        <v>66307.929999999993</v>
      </c>
      <c r="N47" s="76">
        <v>121.38</v>
      </c>
      <c r="O47" s="76">
        <v>80.484565434000004</v>
      </c>
      <c r="P47" s="76">
        <v>0.25</v>
      </c>
      <c r="Q47" s="76">
        <v>0.02</v>
      </c>
    </row>
    <row r="48" spans="2:17">
      <c r="B48" t="s">
        <v>3321</v>
      </c>
      <c r="C48" t="s">
        <v>3256</v>
      </c>
      <c r="D48" t="s">
        <v>3322</v>
      </c>
      <c r="F48" t="s">
        <v>625</v>
      </c>
      <c r="G48" t="s">
        <v>813</v>
      </c>
      <c r="H48" t="s">
        <v>153</v>
      </c>
      <c r="I48" s="76">
        <v>8.43</v>
      </c>
      <c r="J48" t="s">
        <v>105</v>
      </c>
      <c r="K48" s="76">
        <v>5.5</v>
      </c>
      <c r="L48" s="76">
        <v>1.06</v>
      </c>
      <c r="M48" s="76">
        <v>86076.6</v>
      </c>
      <c r="N48" s="76">
        <v>119.57</v>
      </c>
      <c r="O48" s="76">
        <v>102.92179062</v>
      </c>
      <c r="P48" s="76">
        <v>0.32</v>
      </c>
      <c r="Q48" s="76">
        <v>0.03</v>
      </c>
    </row>
    <row r="49" spans="2:17">
      <c r="B49" t="s">
        <v>3323</v>
      </c>
      <c r="C49" t="s">
        <v>3256</v>
      </c>
      <c r="D49" t="s">
        <v>3324</v>
      </c>
      <c r="F49" t="s">
        <v>638</v>
      </c>
      <c r="G49" t="s">
        <v>813</v>
      </c>
      <c r="H49" t="s">
        <v>152</v>
      </c>
      <c r="I49" s="76">
        <v>10.38</v>
      </c>
      <c r="J49" t="s">
        <v>105</v>
      </c>
      <c r="K49" s="76">
        <v>5.5</v>
      </c>
      <c r="L49" s="76">
        <v>0.11</v>
      </c>
      <c r="M49" s="76">
        <v>38182.910000000003</v>
      </c>
      <c r="N49" s="76">
        <v>120.2</v>
      </c>
      <c r="O49" s="76">
        <v>45.895857820000003</v>
      </c>
      <c r="P49" s="76">
        <v>0.14000000000000001</v>
      </c>
      <c r="Q49" s="76">
        <v>0.01</v>
      </c>
    </row>
    <row r="50" spans="2:17">
      <c r="B50" t="s">
        <v>3325</v>
      </c>
      <c r="C50" t="s">
        <v>3256</v>
      </c>
      <c r="D50" t="s">
        <v>3326</v>
      </c>
      <c r="F50" t="s">
        <v>625</v>
      </c>
      <c r="G50" t="s">
        <v>813</v>
      </c>
      <c r="H50" t="s">
        <v>153</v>
      </c>
      <c r="I50" s="76">
        <v>9.83</v>
      </c>
      <c r="J50" t="s">
        <v>105</v>
      </c>
      <c r="K50" s="76">
        <v>5.5</v>
      </c>
      <c r="L50" s="76">
        <v>-0.56000000000000005</v>
      </c>
      <c r="M50" s="76">
        <v>26489.23</v>
      </c>
      <c r="N50" s="76">
        <v>131.57</v>
      </c>
      <c r="O50" s="76">
        <v>34.851879910999997</v>
      </c>
      <c r="P50" s="76">
        <v>0.11</v>
      </c>
      <c r="Q50" s="76">
        <v>0.01</v>
      </c>
    </row>
    <row r="51" spans="2:17">
      <c r="B51" t="s">
        <v>3327</v>
      </c>
      <c r="C51" t="s">
        <v>3256</v>
      </c>
      <c r="D51" t="s">
        <v>3328</v>
      </c>
      <c r="F51" t="s">
        <v>638</v>
      </c>
      <c r="G51" t="s">
        <v>813</v>
      </c>
      <c r="H51" t="s">
        <v>152</v>
      </c>
      <c r="I51" s="76">
        <v>10.27</v>
      </c>
      <c r="J51" t="s">
        <v>105</v>
      </c>
      <c r="K51" s="76">
        <v>5.5</v>
      </c>
      <c r="L51" s="76">
        <v>-0.75</v>
      </c>
      <c r="M51" s="76">
        <v>36430.99</v>
      </c>
      <c r="N51" s="76">
        <v>131.13999999999999</v>
      </c>
      <c r="O51" s="76">
        <v>47.775600286</v>
      </c>
      <c r="P51" s="76">
        <v>0.15</v>
      </c>
      <c r="Q51" s="76">
        <v>0.01</v>
      </c>
    </row>
    <row r="52" spans="2:17">
      <c r="B52" t="s">
        <v>3329</v>
      </c>
      <c r="C52" t="s">
        <v>3256</v>
      </c>
      <c r="D52" t="s">
        <v>3330</v>
      </c>
      <c r="F52" t="s">
        <v>638</v>
      </c>
      <c r="G52" t="s">
        <v>813</v>
      </c>
      <c r="H52" t="s">
        <v>152</v>
      </c>
      <c r="I52" s="76">
        <v>9.4499999999999993</v>
      </c>
      <c r="J52" t="s">
        <v>105</v>
      </c>
      <c r="K52" s="76">
        <v>5.5</v>
      </c>
      <c r="L52" s="76">
        <v>0.08</v>
      </c>
      <c r="M52" s="76">
        <v>23501.29</v>
      </c>
      <c r="N52" s="76">
        <v>126.26</v>
      </c>
      <c r="O52" s="76">
        <v>29.672728754000001</v>
      </c>
      <c r="P52" s="76">
        <v>0.09</v>
      </c>
      <c r="Q52" s="76">
        <v>0.01</v>
      </c>
    </row>
    <row r="53" spans="2:17">
      <c r="B53" t="s">
        <v>3331</v>
      </c>
      <c r="C53" t="s">
        <v>3256</v>
      </c>
      <c r="D53" t="s">
        <v>3332</v>
      </c>
      <c r="F53" t="s">
        <v>625</v>
      </c>
      <c r="G53" t="s">
        <v>813</v>
      </c>
      <c r="H53" t="s">
        <v>153</v>
      </c>
      <c r="I53" s="76">
        <v>12.86</v>
      </c>
      <c r="J53" t="s">
        <v>105</v>
      </c>
      <c r="K53" s="76">
        <v>5.5</v>
      </c>
      <c r="L53" s="76">
        <v>-1.24</v>
      </c>
      <c r="M53" s="76">
        <v>14803.25</v>
      </c>
      <c r="N53" s="76">
        <v>125.26</v>
      </c>
      <c r="O53" s="76">
        <v>18.542550949999999</v>
      </c>
      <c r="P53" s="76">
        <v>0.06</v>
      </c>
      <c r="Q53" s="76">
        <v>0.01</v>
      </c>
    </row>
    <row r="54" spans="2:17">
      <c r="B54" t="s">
        <v>3333</v>
      </c>
      <c r="C54" t="s">
        <v>3256</v>
      </c>
      <c r="D54" t="s">
        <v>3334</v>
      </c>
      <c r="F54" t="s">
        <v>625</v>
      </c>
      <c r="G54" t="s">
        <v>813</v>
      </c>
      <c r="H54" t="s">
        <v>153</v>
      </c>
      <c r="I54" s="76">
        <v>12.31</v>
      </c>
      <c r="J54" t="s">
        <v>105</v>
      </c>
      <c r="K54" s="76">
        <v>5.5</v>
      </c>
      <c r="L54" s="76">
        <v>-1.05</v>
      </c>
      <c r="M54" s="76">
        <v>8324.98</v>
      </c>
      <c r="N54" s="76">
        <v>125</v>
      </c>
      <c r="O54" s="76">
        <v>10.406224999999999</v>
      </c>
      <c r="P54" s="76">
        <v>0.03</v>
      </c>
      <c r="Q54" s="76">
        <v>0</v>
      </c>
    </row>
    <row r="55" spans="2:17">
      <c r="B55" t="s">
        <v>3335</v>
      </c>
      <c r="C55" t="s">
        <v>3256</v>
      </c>
      <c r="D55" t="s">
        <v>3336</v>
      </c>
      <c r="F55" t="s">
        <v>638</v>
      </c>
      <c r="G55" t="s">
        <v>813</v>
      </c>
      <c r="H55" t="s">
        <v>152</v>
      </c>
      <c r="I55" s="76">
        <v>10.79</v>
      </c>
      <c r="J55" t="s">
        <v>105</v>
      </c>
      <c r="K55" s="76">
        <v>5.5</v>
      </c>
      <c r="L55" s="76">
        <v>0.34</v>
      </c>
      <c r="M55" s="76">
        <v>154168.6</v>
      </c>
      <c r="N55" s="76">
        <v>112.32</v>
      </c>
      <c r="O55" s="76">
        <v>173.16217151999999</v>
      </c>
      <c r="P55" s="76">
        <v>0.54</v>
      </c>
      <c r="Q55" s="76">
        <v>0.05</v>
      </c>
    </row>
    <row r="56" spans="2:17">
      <c r="B56" t="s">
        <v>3337</v>
      </c>
      <c r="C56" t="s">
        <v>3256</v>
      </c>
      <c r="D56" t="s">
        <v>3338</v>
      </c>
      <c r="F56" t="s">
        <v>638</v>
      </c>
      <c r="G56" t="s">
        <v>813</v>
      </c>
      <c r="H56" t="s">
        <v>152</v>
      </c>
      <c r="I56" s="76">
        <v>3.94</v>
      </c>
      <c r="J56" t="s">
        <v>105</v>
      </c>
      <c r="K56" s="76">
        <v>5.5</v>
      </c>
      <c r="L56" s="76">
        <v>-3.99</v>
      </c>
      <c r="M56" s="76">
        <v>768457.06</v>
      </c>
      <c r="N56" s="76">
        <v>136.4</v>
      </c>
      <c r="O56" s="76">
        <v>1048.1754298400001</v>
      </c>
      <c r="P56" s="76">
        <v>3.29</v>
      </c>
      <c r="Q56" s="76">
        <v>0.3</v>
      </c>
    </row>
    <row r="57" spans="2:17">
      <c r="B57" t="s">
        <v>3339</v>
      </c>
      <c r="C57" t="s">
        <v>3256</v>
      </c>
      <c r="D57" t="s">
        <v>3340</v>
      </c>
      <c r="E57" t="s">
        <v>3341</v>
      </c>
      <c r="F57" t="s">
        <v>625</v>
      </c>
      <c r="G57" t="s">
        <v>3267</v>
      </c>
      <c r="H57" t="s">
        <v>153</v>
      </c>
      <c r="I57" s="76">
        <v>4.2300000000000004</v>
      </c>
      <c r="J57" t="s">
        <v>113</v>
      </c>
      <c r="K57" s="76">
        <v>2.98</v>
      </c>
      <c r="L57" s="76">
        <v>0.53</v>
      </c>
      <c r="M57" s="76">
        <v>229602.59</v>
      </c>
      <c r="N57" s="76">
        <v>103.37000000000003</v>
      </c>
      <c r="O57" s="76">
        <v>986.59946608570306</v>
      </c>
      <c r="P57" s="76">
        <v>3.1</v>
      </c>
      <c r="Q57" s="76">
        <v>0.28000000000000003</v>
      </c>
    </row>
    <row r="58" spans="2:17">
      <c r="B58" t="s">
        <v>3342</v>
      </c>
      <c r="C58" t="s">
        <v>3256</v>
      </c>
      <c r="D58" t="s">
        <v>3343</v>
      </c>
      <c r="E58" t="s">
        <v>1251</v>
      </c>
      <c r="F58" t="s">
        <v>697</v>
      </c>
      <c r="G58" t="s">
        <v>3344</v>
      </c>
      <c r="H58" t="s">
        <v>152</v>
      </c>
      <c r="I58" s="76">
        <v>3.25</v>
      </c>
      <c r="J58" t="s">
        <v>109</v>
      </c>
      <c r="K58" s="76">
        <v>4.5599999999999996</v>
      </c>
      <c r="L58" s="76">
        <v>2.86</v>
      </c>
      <c r="M58" s="76">
        <v>9181.23</v>
      </c>
      <c r="N58" s="76">
        <v>101.06</v>
      </c>
      <c r="O58" s="76">
        <v>32.744006613102002</v>
      </c>
      <c r="P58" s="76">
        <v>0.1</v>
      </c>
      <c r="Q58" s="76">
        <v>0.01</v>
      </c>
    </row>
    <row r="59" spans="2:17">
      <c r="B59" t="s">
        <v>3342</v>
      </c>
      <c r="C59" t="s">
        <v>3256</v>
      </c>
      <c r="D59" t="s">
        <v>3343</v>
      </c>
      <c r="E59" t="s">
        <v>1251</v>
      </c>
      <c r="F59" t="s">
        <v>697</v>
      </c>
      <c r="G59" t="s">
        <v>3344</v>
      </c>
      <c r="H59" t="s">
        <v>152</v>
      </c>
      <c r="I59" s="76">
        <v>3.2</v>
      </c>
      <c r="J59" t="s">
        <v>109</v>
      </c>
      <c r="K59" s="76">
        <v>4.5599999999999996</v>
      </c>
      <c r="L59" s="76">
        <v>3.18</v>
      </c>
      <c r="M59" s="76">
        <v>9172.75</v>
      </c>
      <c r="N59" s="76">
        <v>101.06</v>
      </c>
      <c r="O59" s="76">
        <v>32.713763478350003</v>
      </c>
      <c r="P59" s="76">
        <v>0.1</v>
      </c>
      <c r="Q59" s="76">
        <v>0.01</v>
      </c>
    </row>
    <row r="60" spans="2:17">
      <c r="B60" t="s">
        <v>3345</v>
      </c>
      <c r="C60" t="s">
        <v>3256</v>
      </c>
      <c r="D60" t="s">
        <v>3346</v>
      </c>
      <c r="E60" t="s">
        <v>1251</v>
      </c>
      <c r="F60" t="s">
        <v>697</v>
      </c>
      <c r="G60" t="s">
        <v>3347</v>
      </c>
      <c r="H60" t="s">
        <v>152</v>
      </c>
      <c r="I60" s="76">
        <v>3.15</v>
      </c>
      <c r="J60" t="s">
        <v>109</v>
      </c>
      <c r="K60" s="76">
        <v>4.5599999999999996</v>
      </c>
      <c r="L60" s="76">
        <v>4.57</v>
      </c>
      <c r="M60" s="76">
        <v>6278</v>
      </c>
      <c r="N60" s="76">
        <v>101.03</v>
      </c>
      <c r="O60" s="76">
        <v>22.3832591386</v>
      </c>
      <c r="P60" s="76">
        <v>7.0000000000000007E-2</v>
      </c>
      <c r="Q60" s="76">
        <v>0.01</v>
      </c>
    </row>
    <row r="61" spans="2:17">
      <c r="B61" t="s">
        <v>3345</v>
      </c>
      <c r="C61" t="s">
        <v>3256</v>
      </c>
      <c r="D61" t="s">
        <v>3348</v>
      </c>
      <c r="E61" t="s">
        <v>1251</v>
      </c>
      <c r="F61" t="s">
        <v>697</v>
      </c>
      <c r="G61" t="s">
        <v>3349</v>
      </c>
      <c r="H61" t="s">
        <v>152</v>
      </c>
      <c r="I61" s="76">
        <v>3.31</v>
      </c>
      <c r="J61" t="s">
        <v>109</v>
      </c>
      <c r="K61" s="76">
        <v>4.5599999999999996</v>
      </c>
      <c r="L61" s="76">
        <v>1.49</v>
      </c>
      <c r="M61" s="76">
        <v>6830</v>
      </c>
      <c r="N61" s="76">
        <v>101.06</v>
      </c>
      <c r="O61" s="76">
        <v>24.358562542000001</v>
      </c>
      <c r="P61" s="76">
        <v>0.08</v>
      </c>
      <c r="Q61" s="76">
        <v>0.01</v>
      </c>
    </row>
    <row r="62" spans="2:17">
      <c r="B62" t="s">
        <v>3350</v>
      </c>
      <c r="C62" t="s">
        <v>3256</v>
      </c>
      <c r="D62" t="s">
        <v>3351</v>
      </c>
      <c r="E62" t="s">
        <v>3352</v>
      </c>
      <c r="F62" t="s">
        <v>697</v>
      </c>
      <c r="G62" t="s">
        <v>3353</v>
      </c>
      <c r="H62" t="s">
        <v>154</v>
      </c>
      <c r="I62" s="76">
        <v>0.79</v>
      </c>
      <c r="J62" t="s">
        <v>105</v>
      </c>
      <c r="K62" s="76">
        <v>3.15</v>
      </c>
      <c r="L62" s="76">
        <v>3.07</v>
      </c>
      <c r="M62" s="76">
        <v>251771</v>
      </c>
      <c r="N62" s="76">
        <v>101.04</v>
      </c>
      <c r="O62" s="76">
        <v>254.38941840000001</v>
      </c>
      <c r="P62" s="76">
        <v>0.8</v>
      </c>
      <c r="Q62" s="76">
        <v>7.0000000000000007E-2</v>
      </c>
    </row>
    <row r="63" spans="2:17">
      <c r="B63" t="s">
        <v>3354</v>
      </c>
      <c r="C63" t="s">
        <v>3256</v>
      </c>
      <c r="D63" t="s">
        <v>3355</v>
      </c>
      <c r="E63" t="s">
        <v>3356</v>
      </c>
      <c r="F63" t="s">
        <v>761</v>
      </c>
      <c r="G63" t="s">
        <v>3357</v>
      </c>
      <c r="H63" t="s">
        <v>154</v>
      </c>
      <c r="I63" s="76">
        <v>2.44</v>
      </c>
      <c r="J63" t="s">
        <v>105</v>
      </c>
      <c r="K63" s="76">
        <v>5.5</v>
      </c>
      <c r="L63" s="76">
        <v>5.33</v>
      </c>
      <c r="M63" s="76">
        <v>786077</v>
      </c>
      <c r="N63" s="76">
        <v>102.77</v>
      </c>
      <c r="O63" s="76">
        <v>807.85133289999999</v>
      </c>
      <c r="P63" s="76">
        <v>2.54</v>
      </c>
      <c r="Q63" s="76">
        <v>0.23</v>
      </c>
    </row>
    <row r="64" spans="2:17">
      <c r="B64" t="s">
        <v>3358</v>
      </c>
      <c r="C64" t="s">
        <v>3256</v>
      </c>
      <c r="D64" t="s">
        <v>3359</v>
      </c>
      <c r="E64" t="s">
        <v>3360</v>
      </c>
      <c r="F64" t="s">
        <v>761</v>
      </c>
      <c r="G64" t="s">
        <v>3361</v>
      </c>
      <c r="H64" t="s">
        <v>154</v>
      </c>
      <c r="I64" s="76">
        <v>2.19</v>
      </c>
      <c r="J64" t="s">
        <v>105</v>
      </c>
      <c r="K64" s="76">
        <v>2.36</v>
      </c>
      <c r="L64" s="76">
        <v>0.61</v>
      </c>
      <c r="M64" s="76">
        <v>393038</v>
      </c>
      <c r="N64" s="76">
        <v>100.78</v>
      </c>
      <c r="O64" s="76">
        <v>396.10369639999999</v>
      </c>
      <c r="P64" s="76">
        <v>1.24</v>
      </c>
      <c r="Q64" s="76">
        <v>0.11</v>
      </c>
    </row>
    <row r="65" spans="2:17">
      <c r="B65" t="s">
        <v>3345</v>
      </c>
      <c r="C65" t="s">
        <v>3256</v>
      </c>
      <c r="D65" t="s">
        <v>3362</v>
      </c>
      <c r="E65" t="s">
        <v>1251</v>
      </c>
      <c r="F65" t="s">
        <v>3363</v>
      </c>
      <c r="G65" t="s">
        <v>3361</v>
      </c>
      <c r="H65" t="s">
        <v>154</v>
      </c>
      <c r="I65" s="76">
        <v>3.36</v>
      </c>
      <c r="J65" t="s">
        <v>109</v>
      </c>
      <c r="K65" s="76">
        <v>4.5599999999999996</v>
      </c>
      <c r="L65" s="76">
        <v>0.88</v>
      </c>
      <c r="M65" s="76">
        <v>9991.4699999999993</v>
      </c>
      <c r="N65" s="76">
        <v>100.88</v>
      </c>
      <c r="O65" s="76">
        <v>35.570184729144003</v>
      </c>
      <c r="P65" s="76">
        <v>0.11</v>
      </c>
      <c r="Q65" s="76">
        <v>0.01</v>
      </c>
    </row>
    <row r="66" spans="2:17">
      <c r="B66" t="s">
        <v>3345</v>
      </c>
      <c r="C66" t="s">
        <v>3256</v>
      </c>
      <c r="D66" t="s">
        <v>3364</v>
      </c>
      <c r="E66" t="s">
        <v>1251</v>
      </c>
      <c r="F66" t="s">
        <v>3363</v>
      </c>
      <c r="G66" t="s">
        <v>3365</v>
      </c>
      <c r="H66" t="s">
        <v>154</v>
      </c>
      <c r="I66" s="76">
        <v>3.36</v>
      </c>
      <c r="J66" t="s">
        <v>109</v>
      </c>
      <c r="K66" s="76">
        <v>4.5</v>
      </c>
      <c r="L66" s="76">
        <v>0.69</v>
      </c>
      <c r="M66" s="76">
        <v>5080.68</v>
      </c>
      <c r="N66" s="76">
        <v>100.35</v>
      </c>
      <c r="O66" s="76">
        <v>17.992473739019999</v>
      </c>
      <c r="P66" s="76">
        <v>0.06</v>
      </c>
      <c r="Q66" s="76">
        <v>0.01</v>
      </c>
    </row>
    <row r="67" spans="2:17">
      <c r="B67" t="s">
        <v>3345</v>
      </c>
      <c r="C67" t="s">
        <v>3256</v>
      </c>
      <c r="D67" t="s">
        <v>3366</v>
      </c>
      <c r="E67" t="s">
        <v>1251</v>
      </c>
      <c r="F67" t="s">
        <v>3363</v>
      </c>
      <c r="G67" t="s">
        <v>3367</v>
      </c>
      <c r="H67" t="s">
        <v>154</v>
      </c>
      <c r="I67" s="76">
        <v>3.29</v>
      </c>
      <c r="J67" t="s">
        <v>109</v>
      </c>
      <c r="K67" s="76">
        <v>4.5599999999999996</v>
      </c>
      <c r="L67" s="76">
        <v>9.9700000000000006</v>
      </c>
      <c r="M67" s="76">
        <v>512.05999999999995</v>
      </c>
      <c r="N67" s="76">
        <v>76.779267353007384</v>
      </c>
      <c r="O67" s="76">
        <v>1.3874472290031601</v>
      </c>
      <c r="P67" s="76">
        <v>0</v>
      </c>
      <c r="Q67" s="76">
        <v>0</v>
      </c>
    </row>
    <row r="68" spans="2:17">
      <c r="B68" t="s">
        <v>3368</v>
      </c>
      <c r="C68" t="s">
        <v>3256</v>
      </c>
      <c r="D68" t="s">
        <v>3369</v>
      </c>
      <c r="E68" t="s">
        <v>3370</v>
      </c>
      <c r="F68" t="s">
        <v>214</v>
      </c>
      <c r="G68" t="s">
        <v>3349</v>
      </c>
      <c r="H68" t="s">
        <v>215</v>
      </c>
      <c r="I68" s="76">
        <v>0.02</v>
      </c>
      <c r="J68" t="s">
        <v>105</v>
      </c>
      <c r="K68" s="76">
        <v>3.1</v>
      </c>
      <c r="L68" s="76">
        <v>-16.079999999999998</v>
      </c>
      <c r="M68" s="76">
        <v>14567.3</v>
      </c>
      <c r="N68" s="76">
        <v>100.61</v>
      </c>
      <c r="O68" s="76">
        <v>14.656160529999999</v>
      </c>
      <c r="P68" s="76">
        <v>0.05</v>
      </c>
      <c r="Q68" s="76">
        <v>0</v>
      </c>
    </row>
    <row r="69" spans="2:17">
      <c r="B69" t="s">
        <v>3371</v>
      </c>
      <c r="C69" t="s">
        <v>3256</v>
      </c>
      <c r="D69" t="s">
        <v>3372</v>
      </c>
      <c r="E69" t="s">
        <v>3370</v>
      </c>
      <c r="F69" t="s">
        <v>214</v>
      </c>
      <c r="G69" t="s">
        <v>3349</v>
      </c>
      <c r="H69" t="s">
        <v>215</v>
      </c>
      <c r="I69" s="76">
        <v>17.98</v>
      </c>
      <c r="J69" t="s">
        <v>105</v>
      </c>
      <c r="K69" s="76">
        <v>4.08</v>
      </c>
      <c r="L69" s="76">
        <v>0.91</v>
      </c>
      <c r="M69" s="76">
        <v>59386.69</v>
      </c>
      <c r="N69" s="76">
        <v>101.98</v>
      </c>
      <c r="O69" s="76">
        <v>60.562546462</v>
      </c>
      <c r="P69" s="76">
        <v>0.19</v>
      </c>
      <c r="Q69" s="76">
        <v>0.02</v>
      </c>
    </row>
    <row r="70" spans="2:17">
      <c r="B70" t="s">
        <v>3373</v>
      </c>
      <c r="C70" t="s">
        <v>3256</v>
      </c>
      <c r="D70" t="s">
        <v>3374</v>
      </c>
      <c r="E70" t="s">
        <v>3375</v>
      </c>
      <c r="F70" t="s">
        <v>214</v>
      </c>
      <c r="G70" t="s">
        <v>389</v>
      </c>
      <c r="H70" t="s">
        <v>215</v>
      </c>
      <c r="I70" s="76">
        <v>4.79</v>
      </c>
      <c r="J70" t="s">
        <v>105</v>
      </c>
      <c r="K70" s="76">
        <v>3.7</v>
      </c>
      <c r="L70" s="76">
        <v>4.2699999999999996</v>
      </c>
      <c r="M70" s="76">
        <v>174851.21</v>
      </c>
      <c r="N70" s="76">
        <v>101.38</v>
      </c>
      <c r="O70" s="76">
        <v>177.26415669799999</v>
      </c>
      <c r="P70" s="76">
        <v>0.56000000000000005</v>
      </c>
      <c r="Q70" s="76">
        <v>0.05</v>
      </c>
    </row>
    <row r="71" spans="2:17">
      <c r="B71" t="s">
        <v>3376</v>
      </c>
      <c r="C71" t="s">
        <v>3256</v>
      </c>
      <c r="D71" t="s">
        <v>3377</v>
      </c>
      <c r="E71" t="s">
        <v>3375</v>
      </c>
      <c r="F71" t="s">
        <v>214</v>
      </c>
      <c r="G71" t="s">
        <v>3378</v>
      </c>
      <c r="H71" t="s">
        <v>215</v>
      </c>
      <c r="I71" s="76">
        <v>4.75</v>
      </c>
      <c r="J71" t="s">
        <v>105</v>
      </c>
      <c r="K71" s="76">
        <v>3.7</v>
      </c>
      <c r="L71" s="76">
        <v>1.61</v>
      </c>
      <c r="M71" s="76">
        <v>613303.85</v>
      </c>
      <c r="N71" s="76">
        <v>101.16</v>
      </c>
      <c r="O71" s="76">
        <v>620.41817465999998</v>
      </c>
      <c r="P71" s="76">
        <v>1.95</v>
      </c>
      <c r="Q71" s="76">
        <v>0.18</v>
      </c>
    </row>
    <row r="72" spans="2:17">
      <c r="B72" t="s">
        <v>3379</v>
      </c>
      <c r="C72" t="s">
        <v>3256</v>
      </c>
      <c r="D72" t="s">
        <v>3380</v>
      </c>
      <c r="E72" t="s">
        <v>3381</v>
      </c>
      <c r="F72" t="s">
        <v>214</v>
      </c>
      <c r="G72" t="s">
        <v>3382</v>
      </c>
      <c r="H72" t="s">
        <v>215</v>
      </c>
      <c r="I72" s="76">
        <v>1.49</v>
      </c>
      <c r="J72" t="s">
        <v>109</v>
      </c>
      <c r="K72" s="76">
        <v>3.28</v>
      </c>
      <c r="L72" s="76">
        <v>1.28</v>
      </c>
      <c r="M72" s="76">
        <v>20897.2</v>
      </c>
      <c r="N72" s="76">
        <v>100.55</v>
      </c>
      <c r="O72" s="76">
        <v>74.151823003399997</v>
      </c>
      <c r="P72" s="76">
        <v>0.23</v>
      </c>
      <c r="Q72" s="76">
        <v>0.02</v>
      </c>
    </row>
    <row r="73" spans="2:17">
      <c r="B73" t="s">
        <v>3383</v>
      </c>
      <c r="C73" t="s">
        <v>3256</v>
      </c>
      <c r="D73" t="s">
        <v>3384</v>
      </c>
      <c r="E73" t="s">
        <v>3381</v>
      </c>
      <c r="F73" t="s">
        <v>214</v>
      </c>
      <c r="G73" t="s">
        <v>3385</v>
      </c>
      <c r="H73" t="s">
        <v>215</v>
      </c>
      <c r="I73" s="76">
        <v>1.47</v>
      </c>
      <c r="J73" t="s">
        <v>109</v>
      </c>
      <c r="K73" s="76">
        <v>3.28</v>
      </c>
      <c r="L73" s="76">
        <v>2.34</v>
      </c>
      <c r="M73" s="76">
        <v>28558.86</v>
      </c>
      <c r="N73" s="76">
        <v>100.62</v>
      </c>
      <c r="O73" s="76">
        <v>101.409079085028</v>
      </c>
      <c r="P73" s="76">
        <v>0.32</v>
      </c>
      <c r="Q73" s="76">
        <v>0.03</v>
      </c>
    </row>
    <row r="74" spans="2:17">
      <c r="B74" t="s">
        <v>3386</v>
      </c>
      <c r="C74" t="s">
        <v>3256</v>
      </c>
      <c r="D74" t="s">
        <v>3387</v>
      </c>
      <c r="E74" t="s">
        <v>3381</v>
      </c>
      <c r="F74" t="s">
        <v>214</v>
      </c>
      <c r="G74" t="s">
        <v>3382</v>
      </c>
      <c r="H74" t="s">
        <v>215</v>
      </c>
      <c r="I74" s="76">
        <v>1.48</v>
      </c>
      <c r="J74" t="s">
        <v>109</v>
      </c>
      <c r="K74" s="76">
        <v>3.28</v>
      </c>
      <c r="L74" s="76">
        <v>1.82</v>
      </c>
      <c r="M74" s="76">
        <v>53442.720000000001</v>
      </c>
      <c r="N74" s="76">
        <v>100.55</v>
      </c>
      <c r="O74" s="76">
        <v>189.63665535384001</v>
      </c>
      <c r="P74" s="76">
        <v>0.6</v>
      </c>
      <c r="Q74" s="76">
        <v>0.05</v>
      </c>
    </row>
    <row r="75" spans="2:17">
      <c r="B75" t="s">
        <v>3388</v>
      </c>
      <c r="C75" t="s">
        <v>3256</v>
      </c>
      <c r="D75" t="s">
        <v>3389</v>
      </c>
      <c r="E75" t="s">
        <v>3381</v>
      </c>
      <c r="F75" t="s">
        <v>214</v>
      </c>
      <c r="G75" t="s">
        <v>3382</v>
      </c>
      <c r="H75" t="s">
        <v>215</v>
      </c>
      <c r="I75" s="76">
        <v>1.5</v>
      </c>
      <c r="J75" t="s">
        <v>109</v>
      </c>
      <c r="K75" s="76">
        <v>3.28</v>
      </c>
      <c r="L75" s="76">
        <v>0.71</v>
      </c>
      <c r="M75" s="76">
        <v>67612.039999999994</v>
      </c>
      <c r="N75" s="76">
        <v>99.78</v>
      </c>
      <c r="O75" s="76">
        <v>238.07796280384801</v>
      </c>
      <c r="P75" s="76">
        <v>0.75</v>
      </c>
      <c r="Q75" s="76">
        <v>7.0000000000000007E-2</v>
      </c>
    </row>
    <row r="76" spans="2:17">
      <c r="B76" t="s">
        <v>3390</v>
      </c>
      <c r="C76" t="s">
        <v>3256</v>
      </c>
      <c r="D76" t="s">
        <v>3391</v>
      </c>
      <c r="E76" t="s">
        <v>3381</v>
      </c>
      <c r="F76" t="s">
        <v>214</v>
      </c>
      <c r="G76" t="s">
        <v>3382</v>
      </c>
      <c r="H76" t="s">
        <v>215</v>
      </c>
      <c r="I76" s="76">
        <v>1.49</v>
      </c>
      <c r="J76" t="s">
        <v>109</v>
      </c>
      <c r="K76" s="76">
        <v>3.28</v>
      </c>
      <c r="L76" s="76">
        <v>1.26</v>
      </c>
      <c r="M76" s="76">
        <v>32819.53</v>
      </c>
      <c r="N76" s="76">
        <v>100.58</v>
      </c>
      <c r="O76" s="76">
        <v>116.491878073946</v>
      </c>
      <c r="P76" s="76">
        <v>0.37</v>
      </c>
      <c r="Q76" s="76">
        <v>0.03</v>
      </c>
    </row>
    <row r="77" spans="2:17">
      <c r="B77" t="s">
        <v>3392</v>
      </c>
      <c r="C77" t="s">
        <v>3256</v>
      </c>
      <c r="D77" t="s">
        <v>3393</v>
      </c>
      <c r="E77" t="s">
        <v>3381</v>
      </c>
      <c r="F77" t="s">
        <v>214</v>
      </c>
      <c r="G77" t="s">
        <v>3382</v>
      </c>
      <c r="H77" t="s">
        <v>215</v>
      </c>
      <c r="I77" s="76">
        <v>1.5</v>
      </c>
      <c r="J77" t="s">
        <v>109</v>
      </c>
      <c r="K77" s="76">
        <v>3.28</v>
      </c>
      <c r="L77" s="76">
        <v>0.57999999999999996</v>
      </c>
      <c r="M77" s="76">
        <v>1535.89</v>
      </c>
      <c r="N77" s="76">
        <v>100.54</v>
      </c>
      <c r="O77" s="76">
        <v>5.4494246513739997</v>
      </c>
      <c r="P77" s="76">
        <v>0.02</v>
      </c>
      <c r="Q77" s="76">
        <v>0</v>
      </c>
    </row>
    <row r="78" spans="2:17">
      <c r="B78" t="s">
        <v>3394</v>
      </c>
      <c r="C78" t="s">
        <v>3256</v>
      </c>
      <c r="D78" t="s">
        <v>3395</v>
      </c>
      <c r="E78" t="s">
        <v>3381</v>
      </c>
      <c r="F78" t="s">
        <v>214</v>
      </c>
      <c r="G78" t="s">
        <v>3382</v>
      </c>
      <c r="H78" t="s">
        <v>215</v>
      </c>
      <c r="I78" s="76">
        <v>1.58</v>
      </c>
      <c r="J78" t="s">
        <v>109</v>
      </c>
      <c r="K78" s="76">
        <v>3.28</v>
      </c>
      <c r="L78" s="76">
        <v>0.32</v>
      </c>
      <c r="M78" s="76">
        <v>566.64</v>
      </c>
      <c r="N78" s="76">
        <v>100.61</v>
      </c>
      <c r="O78" s="76">
        <v>2.0118705626160001</v>
      </c>
      <c r="P78" s="76">
        <v>0.01</v>
      </c>
      <c r="Q78" s="76">
        <v>0</v>
      </c>
    </row>
    <row r="79" spans="2:17">
      <c r="B79" t="s">
        <v>3396</v>
      </c>
      <c r="C79" t="s">
        <v>3256</v>
      </c>
      <c r="D79" t="s">
        <v>3397</v>
      </c>
      <c r="E79" t="s">
        <v>3381</v>
      </c>
      <c r="F79" t="s">
        <v>214</v>
      </c>
      <c r="G79" t="s">
        <v>3398</v>
      </c>
      <c r="H79" t="s">
        <v>215</v>
      </c>
      <c r="I79" s="76">
        <v>1.47</v>
      </c>
      <c r="J79" t="s">
        <v>109</v>
      </c>
      <c r="K79" s="76">
        <v>3.28</v>
      </c>
      <c r="L79" s="76">
        <v>3.32</v>
      </c>
      <c r="M79" s="76">
        <v>1124.0899999999999</v>
      </c>
      <c r="N79" s="76">
        <v>100.03</v>
      </c>
      <c r="O79" s="76">
        <v>3.9681036840830002</v>
      </c>
      <c r="P79" s="76">
        <v>0.01</v>
      </c>
      <c r="Q79" s="76">
        <v>0</v>
      </c>
    </row>
    <row r="80" spans="2:17">
      <c r="B80" t="s">
        <v>3399</v>
      </c>
      <c r="C80" t="s">
        <v>3256</v>
      </c>
      <c r="D80" t="s">
        <v>3400</v>
      </c>
      <c r="E80" t="s">
        <v>3381</v>
      </c>
      <c r="F80" t="s">
        <v>214</v>
      </c>
      <c r="G80" t="s">
        <v>359</v>
      </c>
      <c r="H80" t="s">
        <v>215</v>
      </c>
      <c r="I80" s="76">
        <v>1.47</v>
      </c>
      <c r="J80" t="s">
        <v>109</v>
      </c>
      <c r="K80" s="76">
        <v>3.28</v>
      </c>
      <c r="L80" s="76">
        <v>3.06</v>
      </c>
      <c r="M80" s="76">
        <v>598.47</v>
      </c>
      <c r="N80" s="76">
        <v>100.38</v>
      </c>
      <c r="O80" s="76">
        <v>2.1200262323939998</v>
      </c>
      <c r="P80" s="76">
        <v>0.01</v>
      </c>
      <c r="Q80" s="76">
        <v>0</v>
      </c>
    </row>
    <row r="81" spans="2:17">
      <c r="B81" t="s">
        <v>3401</v>
      </c>
      <c r="C81" t="s">
        <v>3256</v>
      </c>
      <c r="D81" t="s">
        <v>3402</v>
      </c>
      <c r="E81" t="s">
        <v>3381</v>
      </c>
      <c r="F81" t="s">
        <v>214</v>
      </c>
      <c r="G81" t="s">
        <v>3403</v>
      </c>
      <c r="H81" t="s">
        <v>215</v>
      </c>
      <c r="I81" s="76">
        <v>1.47</v>
      </c>
      <c r="J81" t="s">
        <v>109</v>
      </c>
      <c r="K81" s="76">
        <v>3.28</v>
      </c>
      <c r="L81" s="76">
        <v>3.07</v>
      </c>
      <c r="M81" s="76">
        <v>536.63</v>
      </c>
      <c r="N81" s="76">
        <v>100.37</v>
      </c>
      <c r="O81" s="76">
        <v>1.9007742088990001</v>
      </c>
      <c r="P81" s="76">
        <v>0.01</v>
      </c>
      <c r="Q81" s="76">
        <v>0</v>
      </c>
    </row>
    <row r="82" spans="2:17">
      <c r="B82" t="s">
        <v>3404</v>
      </c>
      <c r="C82" t="s">
        <v>3256</v>
      </c>
      <c r="D82" t="s">
        <v>3405</v>
      </c>
      <c r="E82" t="s">
        <v>3381</v>
      </c>
      <c r="F82" t="s">
        <v>214</v>
      </c>
      <c r="G82" t="s">
        <v>3406</v>
      </c>
      <c r="H82" t="s">
        <v>215</v>
      </c>
      <c r="I82" s="76">
        <v>1.47</v>
      </c>
      <c r="J82" t="s">
        <v>109</v>
      </c>
      <c r="K82" s="76">
        <v>3.28</v>
      </c>
      <c r="L82" s="76">
        <v>3.35</v>
      </c>
      <c r="M82" s="76">
        <v>490.53</v>
      </c>
      <c r="N82" s="76">
        <v>99.96</v>
      </c>
      <c r="O82" s="76">
        <v>1.730387937852</v>
      </c>
      <c r="P82" s="76">
        <v>0.01</v>
      </c>
      <c r="Q82" s="76">
        <v>0</v>
      </c>
    </row>
    <row r="83" spans="2:17">
      <c r="B83" t="s">
        <v>3407</v>
      </c>
      <c r="C83" t="s">
        <v>3256</v>
      </c>
      <c r="D83" t="s">
        <v>3408</v>
      </c>
      <c r="E83" t="s">
        <v>3381</v>
      </c>
      <c r="F83" t="s">
        <v>214</v>
      </c>
      <c r="G83" t="s">
        <v>3409</v>
      </c>
      <c r="H83" t="s">
        <v>215</v>
      </c>
      <c r="I83" s="76">
        <v>1.48</v>
      </c>
      <c r="J83" t="s">
        <v>109</v>
      </c>
      <c r="K83" s="76">
        <v>3.28</v>
      </c>
      <c r="L83" s="76">
        <v>2.64</v>
      </c>
      <c r="M83" s="76">
        <v>513.41</v>
      </c>
      <c r="N83" s="76">
        <v>100.46</v>
      </c>
      <c r="O83" s="76">
        <v>1.8201582798939999</v>
      </c>
      <c r="P83" s="76">
        <v>0.01</v>
      </c>
      <c r="Q83" s="76">
        <v>0</v>
      </c>
    </row>
    <row r="84" spans="2:17">
      <c r="B84" s="77" t="s">
        <v>3410</v>
      </c>
      <c r="I84" s="78">
        <v>2.0099999999999998</v>
      </c>
      <c r="L84" s="78">
        <v>-0.62</v>
      </c>
      <c r="M84" s="78">
        <v>41550.519999999997</v>
      </c>
      <c r="O84" s="78">
        <v>42.996478095999997</v>
      </c>
      <c r="P84" s="78">
        <v>0.13</v>
      </c>
      <c r="Q84" s="78">
        <v>0.01</v>
      </c>
    </row>
    <row r="85" spans="2:17">
      <c r="B85" t="s">
        <v>3411</v>
      </c>
      <c r="C85" t="s">
        <v>3256</v>
      </c>
      <c r="D85" t="s">
        <v>3412</v>
      </c>
      <c r="E85" t="s">
        <v>1159</v>
      </c>
      <c r="F85" t="s">
        <v>806</v>
      </c>
      <c r="G85" t="s">
        <v>334</v>
      </c>
      <c r="H85" t="s">
        <v>153</v>
      </c>
      <c r="I85" s="76">
        <v>2.0099999999999998</v>
      </c>
      <c r="J85" t="s">
        <v>105</v>
      </c>
      <c r="K85" s="76">
        <v>4.38</v>
      </c>
      <c r="L85" s="76">
        <v>-0.62</v>
      </c>
      <c r="M85" s="76">
        <v>41550.519999999997</v>
      </c>
      <c r="N85" s="76">
        <v>103.48</v>
      </c>
      <c r="O85" s="76">
        <v>42.996478095999997</v>
      </c>
      <c r="P85" s="76">
        <v>0.13</v>
      </c>
      <c r="Q85" s="76">
        <v>0.01</v>
      </c>
    </row>
    <row r="86" spans="2:17">
      <c r="B86" s="77" t="s">
        <v>3413</v>
      </c>
      <c r="I86" s="78">
        <v>0</v>
      </c>
      <c r="L86" s="78">
        <v>0</v>
      </c>
      <c r="M86" s="78">
        <v>0</v>
      </c>
      <c r="O86" s="78">
        <v>0</v>
      </c>
      <c r="P86" s="78">
        <v>0</v>
      </c>
      <c r="Q86" s="78">
        <v>0</v>
      </c>
    </row>
    <row r="87" spans="2:17">
      <c r="B87" s="77" t="s">
        <v>3414</v>
      </c>
      <c r="I87" s="78">
        <v>0</v>
      </c>
      <c r="L87" s="78">
        <v>0</v>
      </c>
      <c r="M87" s="78">
        <v>0</v>
      </c>
      <c r="O87" s="78">
        <v>0</v>
      </c>
      <c r="P87" s="78">
        <v>0</v>
      </c>
      <c r="Q87" s="78">
        <v>0</v>
      </c>
    </row>
    <row r="88" spans="2:17">
      <c r="B88" t="s">
        <v>214</v>
      </c>
      <c r="D88" t="s">
        <v>214</v>
      </c>
      <c r="F88" t="s">
        <v>214</v>
      </c>
      <c r="I88" s="76">
        <v>0</v>
      </c>
      <c r="J88" t="s">
        <v>214</v>
      </c>
      <c r="K88" s="76">
        <v>0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</row>
    <row r="89" spans="2:17">
      <c r="B89" s="77" t="s">
        <v>3415</v>
      </c>
      <c r="I89" s="78">
        <v>0</v>
      </c>
      <c r="L89" s="78">
        <v>0</v>
      </c>
      <c r="M89" s="78">
        <v>0</v>
      </c>
      <c r="O89" s="78">
        <v>0</v>
      </c>
      <c r="P89" s="78">
        <v>0</v>
      </c>
      <c r="Q89" s="78">
        <v>0</v>
      </c>
    </row>
    <row r="90" spans="2:17">
      <c r="B90" t="s">
        <v>214</v>
      </c>
      <c r="D90" t="s">
        <v>214</v>
      </c>
      <c r="F90" t="s">
        <v>214</v>
      </c>
      <c r="I90" s="76">
        <v>0</v>
      </c>
      <c r="J90" t="s">
        <v>214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</row>
    <row r="91" spans="2:17">
      <c r="B91" s="77" t="s">
        <v>3416</v>
      </c>
      <c r="I91" s="78">
        <v>0</v>
      </c>
      <c r="L91" s="78">
        <v>0</v>
      </c>
      <c r="M91" s="78">
        <v>0</v>
      </c>
      <c r="O91" s="78">
        <v>0</v>
      </c>
      <c r="P91" s="78">
        <v>0</v>
      </c>
      <c r="Q91" s="78">
        <v>0</v>
      </c>
    </row>
    <row r="92" spans="2:17">
      <c r="B92" t="s">
        <v>214</v>
      </c>
      <c r="D92" t="s">
        <v>214</v>
      </c>
      <c r="F92" t="s">
        <v>214</v>
      </c>
      <c r="I92" s="76">
        <v>0</v>
      </c>
      <c r="J92" t="s">
        <v>214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</row>
    <row r="93" spans="2:17">
      <c r="B93" s="77" t="s">
        <v>3417</v>
      </c>
      <c r="I93" s="78">
        <v>0</v>
      </c>
      <c r="L93" s="78">
        <v>0</v>
      </c>
      <c r="M93" s="78">
        <v>0</v>
      </c>
      <c r="O93" s="78">
        <v>0</v>
      </c>
      <c r="P93" s="78">
        <v>0</v>
      </c>
      <c r="Q93" s="78">
        <v>0</v>
      </c>
    </row>
    <row r="94" spans="2:17">
      <c r="B94" t="s">
        <v>214</v>
      </c>
      <c r="D94" t="s">
        <v>214</v>
      </c>
      <c r="F94" t="s">
        <v>214</v>
      </c>
      <c r="I94" s="76">
        <v>0</v>
      </c>
      <c r="J94" t="s">
        <v>214</v>
      </c>
      <c r="K94" s="76">
        <v>0</v>
      </c>
      <c r="L94" s="76">
        <v>0</v>
      </c>
      <c r="M94" s="76">
        <v>0</v>
      </c>
      <c r="N94" s="76">
        <v>0</v>
      </c>
      <c r="O94" s="76">
        <v>0</v>
      </c>
      <c r="P94" s="76">
        <v>0</v>
      </c>
      <c r="Q94" s="76">
        <v>0</v>
      </c>
    </row>
    <row r="95" spans="2:17">
      <c r="B95" s="77" t="s">
        <v>296</v>
      </c>
      <c r="I95" s="78">
        <v>1.9</v>
      </c>
      <c r="L95" s="78">
        <v>4.0199999999999996</v>
      </c>
      <c r="M95" s="78">
        <v>197916.67</v>
      </c>
      <c r="O95" s="78">
        <v>723.94127781769498</v>
      </c>
      <c r="P95" s="78">
        <v>2.27</v>
      </c>
      <c r="Q95" s="78">
        <v>0.21</v>
      </c>
    </row>
    <row r="96" spans="2:17">
      <c r="B96" s="77" t="s">
        <v>3418</v>
      </c>
      <c r="I96" s="78">
        <v>0</v>
      </c>
      <c r="L96" s="78">
        <v>0</v>
      </c>
      <c r="M96" s="78">
        <v>0</v>
      </c>
      <c r="O96" s="78">
        <v>0</v>
      </c>
      <c r="P96" s="78">
        <v>0</v>
      </c>
      <c r="Q96" s="78">
        <v>0</v>
      </c>
    </row>
    <row r="97" spans="2:17">
      <c r="B97" t="s">
        <v>214</v>
      </c>
      <c r="D97" t="s">
        <v>214</v>
      </c>
      <c r="F97" t="s">
        <v>214</v>
      </c>
      <c r="I97" s="76">
        <v>0</v>
      </c>
      <c r="J97" t="s">
        <v>214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</row>
    <row r="98" spans="2:17">
      <c r="B98" s="77" t="s">
        <v>3259</v>
      </c>
      <c r="I98" s="78">
        <v>0</v>
      </c>
      <c r="L98" s="78">
        <v>0</v>
      </c>
      <c r="M98" s="78">
        <v>0</v>
      </c>
      <c r="O98" s="78">
        <v>0</v>
      </c>
      <c r="P98" s="78">
        <v>0</v>
      </c>
      <c r="Q98" s="78">
        <v>0</v>
      </c>
    </row>
    <row r="99" spans="2:17">
      <c r="B99" t="s">
        <v>214</v>
      </c>
      <c r="D99" t="s">
        <v>214</v>
      </c>
      <c r="F99" t="s">
        <v>214</v>
      </c>
      <c r="I99" s="76">
        <v>0</v>
      </c>
      <c r="J99" t="s">
        <v>214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</row>
    <row r="100" spans="2:17">
      <c r="B100" s="77" t="s">
        <v>3260</v>
      </c>
      <c r="I100" s="78">
        <v>1.9</v>
      </c>
      <c r="L100" s="78">
        <v>4.0199999999999996</v>
      </c>
      <c r="M100" s="78">
        <v>197916.67</v>
      </c>
      <c r="O100" s="78">
        <v>723.94127781769498</v>
      </c>
      <c r="P100" s="78">
        <v>2.27</v>
      </c>
      <c r="Q100" s="78">
        <v>0.21</v>
      </c>
    </row>
    <row r="101" spans="2:17">
      <c r="B101" t="s">
        <v>3419</v>
      </c>
      <c r="C101" t="s">
        <v>3256</v>
      </c>
      <c r="D101" t="s">
        <v>3420</v>
      </c>
      <c r="F101" t="s">
        <v>697</v>
      </c>
      <c r="G101" t="s">
        <v>813</v>
      </c>
      <c r="H101" t="s">
        <v>152</v>
      </c>
      <c r="I101" s="76">
        <v>1.9</v>
      </c>
      <c r="J101" t="s">
        <v>109</v>
      </c>
      <c r="K101" s="76">
        <v>5.5</v>
      </c>
      <c r="L101" s="76">
        <v>4.0199999999999996</v>
      </c>
      <c r="M101" s="76">
        <v>197916.67</v>
      </c>
      <c r="N101" s="76">
        <v>103.65</v>
      </c>
      <c r="O101" s="76">
        <v>723.94127781769498</v>
      </c>
      <c r="P101" s="76">
        <v>2.27</v>
      </c>
      <c r="Q101" s="76">
        <v>0.21</v>
      </c>
    </row>
    <row r="102" spans="2:17">
      <c r="B102" s="77" t="s">
        <v>3417</v>
      </c>
      <c r="I102" s="78">
        <v>0</v>
      </c>
      <c r="L102" s="78">
        <v>0</v>
      </c>
      <c r="M102" s="78">
        <v>0</v>
      </c>
      <c r="O102" s="78">
        <v>0</v>
      </c>
      <c r="P102" s="78">
        <v>0</v>
      </c>
      <c r="Q102" s="78">
        <v>0</v>
      </c>
    </row>
    <row r="103" spans="2:17">
      <c r="B103" t="s">
        <v>214</v>
      </c>
      <c r="D103" t="s">
        <v>214</v>
      </c>
      <c r="F103" t="s">
        <v>214</v>
      </c>
      <c r="I103" s="76">
        <v>0</v>
      </c>
      <c r="J103" t="s">
        <v>214</v>
      </c>
      <c r="K103" s="76">
        <v>0</v>
      </c>
      <c r="L103" s="76">
        <v>0</v>
      </c>
      <c r="M103" s="76">
        <v>0</v>
      </c>
      <c r="N103" s="76">
        <v>0</v>
      </c>
      <c r="O103" s="76">
        <v>0</v>
      </c>
      <c r="P103" s="76">
        <v>0</v>
      </c>
      <c r="Q103" s="76">
        <v>0</v>
      </c>
    </row>
    <row r="104" spans="2:17">
      <c r="B104" t="s">
        <v>298</v>
      </c>
    </row>
    <row r="105" spans="2:17">
      <c r="B105" t="s">
        <v>406</v>
      </c>
    </row>
    <row r="106" spans="2:17">
      <c r="B106" t="s">
        <v>407</v>
      </c>
    </row>
    <row r="107" spans="2:17">
      <c r="B107" t="s">
        <v>408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5" t="s">
        <v>3460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2.52</v>
      </c>
      <c r="H11" s="7"/>
      <c r="I11" s="7"/>
      <c r="J11" s="75">
        <v>0.52</v>
      </c>
      <c r="K11" s="75">
        <v>9161489.4199999999</v>
      </c>
      <c r="L11" s="7"/>
      <c r="M11" s="75">
        <v>9194.0334937160005</v>
      </c>
      <c r="N11" s="75">
        <v>100</v>
      </c>
      <c r="O11" s="75">
        <v>2.61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209</v>
      </c>
      <c r="G12" s="78">
        <v>2.52</v>
      </c>
      <c r="J12" s="78">
        <v>0.52</v>
      </c>
      <c r="K12" s="78">
        <v>9161489.4199999999</v>
      </c>
      <c r="M12" s="78">
        <v>9194.0334937160005</v>
      </c>
      <c r="N12" s="78">
        <v>100</v>
      </c>
      <c r="O12" s="78">
        <v>2.61</v>
      </c>
    </row>
    <row r="13" spans="2:64">
      <c r="B13" s="77" t="s">
        <v>2734</v>
      </c>
      <c r="G13" s="78">
        <v>5.82</v>
      </c>
      <c r="J13" s="78">
        <v>0.67</v>
      </c>
      <c r="K13" s="78">
        <v>3532347.58</v>
      </c>
      <c r="M13" s="78">
        <v>3546.8302050779998</v>
      </c>
      <c r="N13" s="78">
        <v>38.58</v>
      </c>
      <c r="O13" s="78">
        <v>1.01</v>
      </c>
    </row>
    <row r="14" spans="2:64">
      <c r="B14" t="s">
        <v>3421</v>
      </c>
      <c r="C14" t="s">
        <v>3422</v>
      </c>
      <c r="D14" t="s">
        <v>222</v>
      </c>
      <c r="E14" t="s">
        <v>392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3532347.58</v>
      </c>
      <c r="L14" s="76">
        <v>100.41</v>
      </c>
      <c r="M14" s="76">
        <v>3546.8302050779998</v>
      </c>
      <c r="N14" s="76">
        <v>38.58</v>
      </c>
      <c r="O14" s="76">
        <v>1.01</v>
      </c>
    </row>
    <row r="15" spans="2:64">
      <c r="B15" s="77" t="s">
        <v>2735</v>
      </c>
      <c r="G15" s="78">
        <v>0.44</v>
      </c>
      <c r="J15" s="78">
        <v>0.43</v>
      </c>
      <c r="K15" s="78">
        <v>5629141.8399999999</v>
      </c>
      <c r="M15" s="78">
        <v>5647.2032886380002</v>
      </c>
      <c r="N15" s="78">
        <v>61.42</v>
      </c>
      <c r="O15" s="78">
        <v>1.6</v>
      </c>
    </row>
    <row r="16" spans="2:64">
      <c r="B16" t="s">
        <v>3423</v>
      </c>
      <c r="C16" t="s">
        <v>3424</v>
      </c>
      <c r="D16" t="s">
        <v>244</v>
      </c>
      <c r="E16" t="s">
        <v>219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1407285.46</v>
      </c>
      <c r="L16" s="76">
        <v>100.25342466055181</v>
      </c>
      <c r="M16" s="76">
        <v>1410.8518684000001</v>
      </c>
      <c r="N16" s="76">
        <v>15.35</v>
      </c>
      <c r="O16" s="76">
        <v>0.4</v>
      </c>
    </row>
    <row r="17" spans="2:15">
      <c r="B17" t="s">
        <v>3425</v>
      </c>
      <c r="C17" t="s">
        <v>3426</v>
      </c>
      <c r="D17" t="s">
        <v>244</v>
      </c>
      <c r="E17" t="s">
        <v>219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1407285.46</v>
      </c>
      <c r="L17" s="76">
        <v>100.32</v>
      </c>
      <c r="M17" s="76">
        <v>1411.788773472</v>
      </c>
      <c r="N17" s="76">
        <v>15.36</v>
      </c>
      <c r="O17" s="76">
        <v>0.4</v>
      </c>
    </row>
    <row r="18" spans="2:15">
      <c r="B18" t="s">
        <v>3427</v>
      </c>
      <c r="C18" t="s">
        <v>3428</v>
      </c>
      <c r="D18" t="s">
        <v>244</v>
      </c>
      <c r="E18" t="s">
        <v>219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1407285.46</v>
      </c>
      <c r="L18" s="76">
        <v>100.35</v>
      </c>
      <c r="M18" s="76">
        <v>1412.21095911</v>
      </c>
      <c r="N18" s="76">
        <v>15.36</v>
      </c>
      <c r="O18" s="76">
        <v>0.4</v>
      </c>
    </row>
    <row r="19" spans="2:15">
      <c r="B19" t="s">
        <v>3429</v>
      </c>
      <c r="C19" t="s">
        <v>3430</v>
      </c>
      <c r="D19" t="s">
        <v>244</v>
      </c>
      <c r="E19" t="s">
        <v>219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1407285.46</v>
      </c>
      <c r="L19" s="76">
        <v>100.36</v>
      </c>
      <c r="M19" s="76">
        <v>1412.351687656</v>
      </c>
      <c r="N19" s="76">
        <v>15.36</v>
      </c>
      <c r="O19" s="76">
        <v>0.4</v>
      </c>
    </row>
    <row r="20" spans="2:15">
      <c r="B20" s="77" t="s">
        <v>3431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214</v>
      </c>
      <c r="C21" t="s">
        <v>214</v>
      </c>
      <c r="E21" t="s">
        <v>214</v>
      </c>
      <c r="G21" s="76">
        <v>0</v>
      </c>
      <c r="H21" t="s">
        <v>214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3432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E23" t="s">
        <v>214</v>
      </c>
      <c r="G23" s="76">
        <v>0</v>
      </c>
      <c r="H23" t="s">
        <v>214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1262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E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296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E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298</v>
      </c>
    </row>
    <row r="29" spans="2:15">
      <c r="B29" t="s">
        <v>406</v>
      </c>
    </row>
    <row r="30" spans="2:15">
      <c r="B30" t="s">
        <v>407</v>
      </c>
    </row>
    <row r="31" spans="2:15">
      <c r="B31" t="s">
        <v>408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3460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209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3433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3434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296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3433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3434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3460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209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8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296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8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3460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2"/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8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6" t="s">
        <v>3460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+C12+C22</f>
        <v>16251.718449999997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209</v>
      </c>
      <c r="C12" s="78">
        <f>SUM(C13:C21)</f>
        <v>7186.433829999999</v>
      </c>
    </row>
    <row r="13" spans="2:17">
      <c r="B13" t="s">
        <v>3437</v>
      </c>
      <c r="C13" s="79">
        <v>122.50394</v>
      </c>
      <c r="D13" s="80">
        <v>43107</v>
      </c>
    </row>
    <row r="14" spans="2:17">
      <c r="B14" t="s">
        <v>3438</v>
      </c>
      <c r="C14" s="79">
        <v>267.76774999999998</v>
      </c>
      <c r="D14" s="81">
        <v>44058</v>
      </c>
    </row>
    <row r="15" spans="2:17">
      <c r="B15" t="s">
        <v>3439</v>
      </c>
      <c r="C15" s="79">
        <v>895.00397999999996</v>
      </c>
      <c r="D15" s="80">
        <v>46410</v>
      </c>
    </row>
    <row r="16" spans="2:17">
      <c r="B16" t="s">
        <v>3435</v>
      </c>
      <c r="C16" s="79">
        <v>1764.4823600000002</v>
      </c>
      <c r="D16" s="80">
        <v>45658</v>
      </c>
    </row>
    <row r="17" spans="2:4">
      <c r="B17" t="s">
        <v>3440</v>
      </c>
      <c r="C17" s="79">
        <v>809.54948999999999</v>
      </c>
      <c r="D17" s="80">
        <v>44347</v>
      </c>
    </row>
    <row r="18" spans="2:4">
      <c r="B18" t="s">
        <v>3436</v>
      </c>
      <c r="C18" s="79">
        <v>2489.4887999999996</v>
      </c>
      <c r="D18" s="80">
        <v>45697</v>
      </c>
    </row>
    <row r="19" spans="2:4">
      <c r="B19" t="s">
        <v>3441</v>
      </c>
      <c r="C19" s="79">
        <v>97.816929999999999</v>
      </c>
      <c r="D19" s="81">
        <v>44317</v>
      </c>
    </row>
    <row r="20" spans="2:4">
      <c r="B20" t="s">
        <v>3442</v>
      </c>
      <c r="C20" s="79">
        <v>712.56822999999997</v>
      </c>
      <c r="D20" s="81">
        <v>44926</v>
      </c>
    </row>
    <row r="21" spans="2:4">
      <c r="B21" t="s">
        <v>3443</v>
      </c>
      <c r="C21" s="79">
        <v>27.25235</v>
      </c>
      <c r="D21" s="80">
        <v>43585</v>
      </c>
    </row>
    <row r="22" spans="2:4">
      <c r="B22" s="77" t="s">
        <v>296</v>
      </c>
      <c r="C22" s="78">
        <f>SUM(C23:C38)</f>
        <v>9065.2846199999985</v>
      </c>
    </row>
    <row r="23" spans="2:4">
      <c r="B23" t="s">
        <v>3444</v>
      </c>
      <c r="C23" s="76">
        <v>287.44958000000003</v>
      </c>
      <c r="D23" s="80">
        <v>43678</v>
      </c>
    </row>
    <row r="24" spans="2:4">
      <c r="B24" t="s">
        <v>3445</v>
      </c>
      <c r="C24" s="76">
        <v>37.965720000000005</v>
      </c>
      <c r="D24" s="80">
        <v>43708</v>
      </c>
    </row>
    <row r="25" spans="2:4">
      <c r="B25" t="s">
        <v>3446</v>
      </c>
      <c r="C25" s="76">
        <v>2.2146300000000001</v>
      </c>
      <c r="D25" s="80">
        <v>41995</v>
      </c>
    </row>
    <row r="26" spans="2:4">
      <c r="B26" t="s">
        <v>3447</v>
      </c>
      <c r="C26" s="76">
        <v>565.80509999999992</v>
      </c>
      <c r="D26" s="80">
        <v>44562</v>
      </c>
    </row>
    <row r="27" spans="2:4">
      <c r="B27" t="s">
        <v>3448</v>
      </c>
      <c r="C27" s="76">
        <v>497.77621000000005</v>
      </c>
      <c r="D27" s="80">
        <v>44012</v>
      </c>
    </row>
    <row r="28" spans="2:4">
      <c r="B28" t="s">
        <v>3449</v>
      </c>
      <c r="C28" s="76">
        <v>1186.8249699999999</v>
      </c>
      <c r="D28" s="80">
        <v>44681</v>
      </c>
    </row>
    <row r="29" spans="2:4">
      <c r="B29" t="s">
        <v>3450</v>
      </c>
      <c r="C29" s="76">
        <v>530.09514999999999</v>
      </c>
      <c r="D29" s="81">
        <v>43312</v>
      </c>
    </row>
    <row r="30" spans="2:4">
      <c r="B30" t="s">
        <v>3451</v>
      </c>
      <c r="C30" s="76">
        <v>949.98420999999996</v>
      </c>
      <c r="D30" s="80">
        <v>45272</v>
      </c>
    </row>
    <row r="31" spans="2:4">
      <c r="B31" t="s">
        <v>3452</v>
      </c>
      <c r="C31" s="76">
        <v>90.800960000000003</v>
      </c>
      <c r="D31" s="80">
        <v>43282</v>
      </c>
    </row>
    <row r="32" spans="2:4">
      <c r="B32" t="s">
        <v>3453</v>
      </c>
      <c r="C32" s="76">
        <v>1.5049699999999999</v>
      </c>
      <c r="D32" s="81">
        <v>44408</v>
      </c>
    </row>
    <row r="33" spans="2:4">
      <c r="B33" t="s">
        <v>3454</v>
      </c>
      <c r="C33" s="76">
        <v>696.11878999999999</v>
      </c>
      <c r="D33" s="80">
        <v>45547</v>
      </c>
    </row>
    <row r="34" spans="2:4">
      <c r="B34" t="s">
        <v>3455</v>
      </c>
      <c r="C34" s="76">
        <v>83.715469999999996</v>
      </c>
      <c r="D34" s="81">
        <v>44165</v>
      </c>
    </row>
    <row r="35" spans="2:4">
      <c r="B35" t="s">
        <v>3456</v>
      </c>
      <c r="C35" s="76">
        <v>1624.3927699999999</v>
      </c>
      <c r="D35" s="80">
        <v>45519</v>
      </c>
    </row>
    <row r="36" spans="2:4">
      <c r="B36" t="s">
        <v>3457</v>
      </c>
      <c r="C36" s="76">
        <v>461.29471999999998</v>
      </c>
      <c r="D36" s="80">
        <v>43281</v>
      </c>
    </row>
    <row r="37" spans="2:4">
      <c r="B37" t="s">
        <v>3458</v>
      </c>
      <c r="C37" s="76">
        <v>1313.79673</v>
      </c>
      <c r="D37" s="80">
        <v>45291</v>
      </c>
    </row>
    <row r="38" spans="2:4">
      <c r="B38" t="s">
        <v>3459</v>
      </c>
      <c r="C38" s="76">
        <v>735.54463999999996</v>
      </c>
      <c r="D38" s="80">
        <v>44377</v>
      </c>
    </row>
  </sheetData>
  <dataValidations count="1">
    <dataValidation allowBlank="1" showInputMessage="1" showErrorMessage="1" sqref="A1:XFD21 A22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3460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409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330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410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1262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411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412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298</v>
      </c>
      <c r="D26" s="15"/>
    </row>
    <row r="27" spans="2:16">
      <c r="B27" t="s">
        <v>406</v>
      </c>
      <c r="D27" s="15"/>
    </row>
    <row r="28" spans="2:16">
      <c r="B28" t="s">
        <v>408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3460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2734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2735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410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1262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411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412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298</v>
      </c>
      <c r="D26" s="15"/>
    </row>
    <row r="27" spans="2:16">
      <c r="B27" t="s">
        <v>406</v>
      </c>
      <c r="D27" s="15"/>
    </row>
    <row r="28" spans="2:16">
      <c r="B28" t="s">
        <v>408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3460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5.26</v>
      </c>
      <c r="I11" s="7"/>
      <c r="J11" s="7"/>
      <c r="K11" s="75">
        <v>0.7</v>
      </c>
      <c r="L11" s="75">
        <v>93840889.790000007</v>
      </c>
      <c r="M11" s="7"/>
      <c r="N11" s="75">
        <v>113549.8204598161</v>
      </c>
      <c r="O11" s="7"/>
      <c r="P11" s="75">
        <v>100</v>
      </c>
      <c r="Q11" s="75">
        <v>32.21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209</v>
      </c>
      <c r="C12" s="15"/>
      <c r="D12" s="15"/>
      <c r="H12" s="78">
        <v>5.27</v>
      </c>
      <c r="K12" s="78">
        <v>0.63</v>
      </c>
      <c r="L12" s="78">
        <v>92801115.409999996</v>
      </c>
      <c r="N12" s="78">
        <v>112097.931835022</v>
      </c>
      <c r="P12" s="78">
        <v>98.72</v>
      </c>
      <c r="Q12" s="78">
        <v>31.8</v>
      </c>
    </row>
    <row r="13" spans="2:52">
      <c r="B13" s="77" t="s">
        <v>299</v>
      </c>
      <c r="C13" s="15"/>
      <c r="D13" s="15"/>
      <c r="H13" s="78">
        <v>5.15</v>
      </c>
      <c r="K13" s="78">
        <v>0.25</v>
      </c>
      <c r="L13" s="78">
        <v>43697175.630000003</v>
      </c>
      <c r="N13" s="78">
        <v>53655.299058700002</v>
      </c>
      <c r="P13" s="78">
        <v>47.25</v>
      </c>
      <c r="Q13" s="78">
        <v>15.22</v>
      </c>
    </row>
    <row r="14" spans="2:52">
      <c r="B14" s="77" t="s">
        <v>300</v>
      </c>
      <c r="C14" s="15"/>
      <c r="D14" s="15"/>
      <c r="H14" s="78">
        <v>5.15</v>
      </c>
      <c r="K14" s="78">
        <v>0.25</v>
      </c>
      <c r="L14" s="78">
        <v>43697175.630000003</v>
      </c>
      <c r="N14" s="78">
        <v>53655.299058700002</v>
      </c>
      <c r="P14" s="78">
        <v>47.25</v>
      </c>
      <c r="Q14" s="78">
        <v>15.22</v>
      </c>
    </row>
    <row r="15" spans="2:52">
      <c r="B15" t="s">
        <v>301</v>
      </c>
      <c r="C15" t="s">
        <v>302</v>
      </c>
      <c r="D15" t="s">
        <v>103</v>
      </c>
      <c r="E15" t="s">
        <v>303</v>
      </c>
      <c r="F15" t="s">
        <v>154</v>
      </c>
      <c r="G15" t="s">
        <v>304</v>
      </c>
      <c r="H15" s="76">
        <v>14.46</v>
      </c>
      <c r="I15" t="s">
        <v>105</v>
      </c>
      <c r="J15" s="76">
        <v>4</v>
      </c>
      <c r="K15" s="76">
        <v>0.96</v>
      </c>
      <c r="L15" s="76">
        <v>1237694.29</v>
      </c>
      <c r="M15" s="76">
        <v>180.38</v>
      </c>
      <c r="N15" s="76">
        <v>2232.552960302</v>
      </c>
      <c r="O15" s="76">
        <v>0.01</v>
      </c>
      <c r="P15" s="76">
        <v>1.97</v>
      </c>
      <c r="Q15" s="76">
        <v>0.63</v>
      </c>
    </row>
    <row r="16" spans="2:52">
      <c r="B16" t="s">
        <v>305</v>
      </c>
      <c r="C16" t="s">
        <v>306</v>
      </c>
      <c r="D16" t="s">
        <v>103</v>
      </c>
      <c r="E16" t="s">
        <v>303</v>
      </c>
      <c r="F16" t="s">
        <v>154</v>
      </c>
      <c r="G16" t="s">
        <v>307</v>
      </c>
      <c r="H16" s="76">
        <v>3.62</v>
      </c>
      <c r="I16" t="s">
        <v>105</v>
      </c>
      <c r="J16" s="76">
        <v>4</v>
      </c>
      <c r="K16" s="76">
        <v>-0.06</v>
      </c>
      <c r="L16" s="76">
        <v>3563479.59</v>
      </c>
      <c r="M16" s="76">
        <v>150.27000000000001</v>
      </c>
      <c r="N16" s="76">
        <v>5354.8407798930002</v>
      </c>
      <c r="O16" s="76">
        <v>0.02</v>
      </c>
      <c r="P16" s="76">
        <v>4.72</v>
      </c>
      <c r="Q16" s="76">
        <v>1.52</v>
      </c>
    </row>
    <row r="17" spans="2:17">
      <c r="B17" t="s">
        <v>308</v>
      </c>
      <c r="C17" t="s">
        <v>309</v>
      </c>
      <c r="D17" t="s">
        <v>103</v>
      </c>
      <c r="E17" t="s">
        <v>303</v>
      </c>
      <c r="F17" t="s">
        <v>154</v>
      </c>
      <c r="G17" t="s">
        <v>307</v>
      </c>
      <c r="H17" s="76">
        <v>6.17</v>
      </c>
      <c r="I17" t="s">
        <v>105</v>
      </c>
      <c r="J17" s="76">
        <v>4</v>
      </c>
      <c r="K17" s="76">
        <v>0.18</v>
      </c>
      <c r="L17" s="76">
        <v>4721846.4000000004</v>
      </c>
      <c r="M17" s="76">
        <v>154.94</v>
      </c>
      <c r="N17" s="76">
        <v>7316.0288121599997</v>
      </c>
      <c r="O17" s="76">
        <v>0.04</v>
      </c>
      <c r="P17" s="76">
        <v>6.44</v>
      </c>
      <c r="Q17" s="76">
        <v>2.08</v>
      </c>
    </row>
    <row r="18" spans="2:17">
      <c r="B18" t="s">
        <v>310</v>
      </c>
      <c r="C18" t="s">
        <v>311</v>
      </c>
      <c r="D18" t="s">
        <v>103</v>
      </c>
      <c r="E18" t="s">
        <v>303</v>
      </c>
      <c r="F18" t="s">
        <v>154</v>
      </c>
      <c r="G18" t="s">
        <v>307</v>
      </c>
      <c r="H18" s="76">
        <v>5.76</v>
      </c>
      <c r="I18" t="s">
        <v>105</v>
      </c>
      <c r="J18" s="76">
        <v>1.75</v>
      </c>
      <c r="K18" s="76">
        <v>0.05</v>
      </c>
      <c r="L18" s="76">
        <v>7797195.4900000002</v>
      </c>
      <c r="M18" s="76">
        <v>111.02</v>
      </c>
      <c r="N18" s="76">
        <v>8656.4464329980001</v>
      </c>
      <c r="O18" s="76">
        <v>0.06</v>
      </c>
      <c r="P18" s="76">
        <v>7.62</v>
      </c>
      <c r="Q18" s="76">
        <v>2.46</v>
      </c>
    </row>
    <row r="19" spans="2:17">
      <c r="B19" t="s">
        <v>312</v>
      </c>
      <c r="C19" t="s">
        <v>313</v>
      </c>
      <c r="D19" t="s">
        <v>103</v>
      </c>
      <c r="E19" t="s">
        <v>303</v>
      </c>
      <c r="F19" t="s">
        <v>154</v>
      </c>
      <c r="G19" t="s">
        <v>307</v>
      </c>
      <c r="H19" s="76">
        <v>2</v>
      </c>
      <c r="I19" t="s">
        <v>105</v>
      </c>
      <c r="J19" s="76">
        <v>3</v>
      </c>
      <c r="K19" s="76">
        <v>0.01</v>
      </c>
      <c r="L19" s="76">
        <v>6863895.25</v>
      </c>
      <c r="M19" s="76">
        <v>118.91</v>
      </c>
      <c r="N19" s="76">
        <v>8161.8578417750005</v>
      </c>
      <c r="O19" s="76">
        <v>0.04</v>
      </c>
      <c r="P19" s="76">
        <v>7.19</v>
      </c>
      <c r="Q19" s="76">
        <v>2.3199999999999998</v>
      </c>
    </row>
    <row r="20" spans="2:17">
      <c r="B20" t="s">
        <v>314</v>
      </c>
      <c r="C20" t="s">
        <v>315</v>
      </c>
      <c r="D20" t="s">
        <v>103</v>
      </c>
      <c r="E20" t="s">
        <v>303</v>
      </c>
      <c r="F20" t="s">
        <v>154</v>
      </c>
      <c r="G20" t="s">
        <v>307</v>
      </c>
      <c r="H20" s="76">
        <v>4.76</v>
      </c>
      <c r="I20" t="s">
        <v>105</v>
      </c>
      <c r="J20" s="76">
        <v>2.75</v>
      </c>
      <c r="K20" s="76">
        <v>-0.09</v>
      </c>
      <c r="L20" s="76">
        <v>7406054.3899999997</v>
      </c>
      <c r="M20" s="76">
        <v>117.27</v>
      </c>
      <c r="N20" s="76">
        <v>8685.0799831530003</v>
      </c>
      <c r="O20" s="76">
        <v>0.05</v>
      </c>
      <c r="P20" s="76">
        <v>7.65</v>
      </c>
      <c r="Q20" s="76">
        <v>2.46</v>
      </c>
    </row>
    <row r="21" spans="2:17">
      <c r="B21" t="s">
        <v>316</v>
      </c>
      <c r="C21" t="s">
        <v>317</v>
      </c>
      <c r="D21" t="s">
        <v>103</v>
      </c>
      <c r="E21" t="s">
        <v>303</v>
      </c>
      <c r="F21" t="s">
        <v>154</v>
      </c>
      <c r="G21" t="s">
        <v>318</v>
      </c>
      <c r="H21" s="76">
        <v>9.34</v>
      </c>
      <c r="I21" t="s">
        <v>105</v>
      </c>
      <c r="J21" s="76">
        <v>0.75</v>
      </c>
      <c r="K21" s="76">
        <v>0.47</v>
      </c>
      <c r="L21" s="76">
        <v>1539479.94</v>
      </c>
      <c r="M21" s="76">
        <v>102.96</v>
      </c>
      <c r="N21" s="76">
        <v>1585.0485462239999</v>
      </c>
      <c r="O21" s="76">
        <v>0.04</v>
      </c>
      <c r="P21" s="76">
        <v>1.4</v>
      </c>
      <c r="Q21" s="76">
        <v>0.45</v>
      </c>
    </row>
    <row r="22" spans="2:17">
      <c r="B22" t="s">
        <v>319</v>
      </c>
      <c r="C22" t="s">
        <v>320</v>
      </c>
      <c r="D22" t="s">
        <v>103</v>
      </c>
      <c r="E22" t="s">
        <v>303</v>
      </c>
      <c r="F22" t="s">
        <v>154</v>
      </c>
      <c r="G22" t="s">
        <v>307</v>
      </c>
      <c r="H22" s="76">
        <v>24</v>
      </c>
      <c r="I22" t="s">
        <v>105</v>
      </c>
      <c r="J22" s="76">
        <v>1</v>
      </c>
      <c r="K22" s="76">
        <v>1.44</v>
      </c>
      <c r="L22" s="76">
        <v>268829.94</v>
      </c>
      <c r="M22" s="76">
        <v>90.21</v>
      </c>
      <c r="N22" s="76">
        <v>242.51148887400001</v>
      </c>
      <c r="O22" s="76">
        <v>0</v>
      </c>
      <c r="P22" s="76">
        <v>0.21</v>
      </c>
      <c r="Q22" s="76">
        <v>7.0000000000000007E-2</v>
      </c>
    </row>
    <row r="23" spans="2:17">
      <c r="B23" t="s">
        <v>321</v>
      </c>
      <c r="C23" t="s">
        <v>322</v>
      </c>
      <c r="D23" t="s">
        <v>103</v>
      </c>
      <c r="E23" t="s">
        <v>303</v>
      </c>
      <c r="F23" t="s">
        <v>154</v>
      </c>
      <c r="G23" t="s">
        <v>323</v>
      </c>
      <c r="H23" s="76">
        <v>3.08</v>
      </c>
      <c r="I23" t="s">
        <v>105</v>
      </c>
      <c r="J23" s="76">
        <v>0.1</v>
      </c>
      <c r="K23" s="76">
        <v>-0.12</v>
      </c>
      <c r="L23" s="76">
        <v>1104600.1399999999</v>
      </c>
      <c r="M23" s="76">
        <v>100.68</v>
      </c>
      <c r="N23" s="76">
        <v>1112.1114209519999</v>
      </c>
      <c r="O23" s="76">
        <v>0.01</v>
      </c>
      <c r="P23" s="76">
        <v>0.98</v>
      </c>
      <c r="Q23" s="76">
        <v>0.32</v>
      </c>
    </row>
    <row r="24" spans="2:17">
      <c r="B24" t="s">
        <v>324</v>
      </c>
      <c r="C24" t="s">
        <v>325</v>
      </c>
      <c r="D24" t="s">
        <v>103</v>
      </c>
      <c r="E24" t="s">
        <v>303</v>
      </c>
      <c r="F24" t="s">
        <v>154</v>
      </c>
      <c r="G24" t="s">
        <v>307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4666128.37</v>
      </c>
      <c r="M24" s="76">
        <v>103.95</v>
      </c>
      <c r="N24" s="76">
        <v>4850.4404406149997</v>
      </c>
      <c r="O24" s="76">
        <v>0.04</v>
      </c>
      <c r="P24" s="76">
        <v>4.2699999999999996</v>
      </c>
      <c r="Q24" s="76">
        <v>1.38</v>
      </c>
    </row>
    <row r="25" spans="2:17">
      <c r="B25" t="s">
        <v>326</v>
      </c>
      <c r="C25" t="s">
        <v>327</v>
      </c>
      <c r="D25" t="s">
        <v>103</v>
      </c>
      <c r="E25" t="s">
        <v>303</v>
      </c>
      <c r="F25" t="s">
        <v>154</v>
      </c>
      <c r="G25" t="s">
        <v>307</v>
      </c>
      <c r="H25" s="76">
        <v>18.7</v>
      </c>
      <c r="I25" t="s">
        <v>105</v>
      </c>
      <c r="J25" s="76">
        <v>2.75</v>
      </c>
      <c r="K25" s="76">
        <v>1.22</v>
      </c>
      <c r="L25" s="76">
        <v>257736.75</v>
      </c>
      <c r="M25" s="76">
        <v>139.9</v>
      </c>
      <c r="N25" s="76">
        <v>360.57371325000003</v>
      </c>
      <c r="O25" s="76">
        <v>0</v>
      </c>
      <c r="P25" s="76">
        <v>0.32</v>
      </c>
      <c r="Q25" s="76">
        <v>0.1</v>
      </c>
    </row>
    <row r="26" spans="2:17">
      <c r="B26" t="s">
        <v>328</v>
      </c>
      <c r="C26" t="s">
        <v>329</v>
      </c>
      <c r="D26" t="s">
        <v>103</v>
      </c>
      <c r="E26" t="s">
        <v>303</v>
      </c>
      <c r="F26" t="s">
        <v>154</v>
      </c>
      <c r="G26" t="s">
        <v>307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4270235.08</v>
      </c>
      <c r="M26" s="76">
        <v>119.38</v>
      </c>
      <c r="N26" s="76">
        <v>5097.8066385040001</v>
      </c>
      <c r="O26" s="76">
        <v>0.02</v>
      </c>
      <c r="P26" s="76">
        <v>4.49</v>
      </c>
      <c r="Q26" s="76">
        <v>1.45</v>
      </c>
    </row>
    <row r="27" spans="2:17">
      <c r="B27" s="77" t="s">
        <v>330</v>
      </c>
      <c r="C27" s="15"/>
      <c r="D27" s="15"/>
      <c r="H27" s="78">
        <v>5.38</v>
      </c>
      <c r="K27" s="78">
        <v>0.98</v>
      </c>
      <c r="L27" s="78">
        <v>49103939.780000001</v>
      </c>
      <c r="N27" s="78">
        <v>58442.632776322003</v>
      </c>
      <c r="P27" s="78">
        <v>51.47</v>
      </c>
      <c r="Q27" s="78">
        <v>16.579999999999998</v>
      </c>
    </row>
    <row r="28" spans="2:17">
      <c r="B28" s="77" t="s">
        <v>331</v>
      </c>
      <c r="C28" s="15"/>
      <c r="D28" s="15"/>
      <c r="H28" s="78">
        <v>0.51</v>
      </c>
      <c r="K28" s="78">
        <v>0.1</v>
      </c>
      <c r="L28" s="78">
        <v>1158416.57</v>
      </c>
      <c r="N28" s="78">
        <v>1157.8148679410001</v>
      </c>
      <c r="P28" s="78">
        <v>1.02</v>
      </c>
      <c r="Q28" s="78">
        <v>0.33</v>
      </c>
    </row>
    <row r="29" spans="2:17">
      <c r="B29" t="s">
        <v>332</v>
      </c>
      <c r="C29" t="s">
        <v>333</v>
      </c>
      <c r="D29" t="s">
        <v>103</v>
      </c>
      <c r="E29" t="s">
        <v>303</v>
      </c>
      <c r="F29" t="s">
        <v>152</v>
      </c>
      <c r="G29" t="s">
        <v>334</v>
      </c>
      <c r="H29" s="76">
        <v>0.76</v>
      </c>
      <c r="I29" t="s">
        <v>105</v>
      </c>
      <c r="J29" s="76">
        <v>0</v>
      </c>
      <c r="K29" s="76">
        <v>0.09</v>
      </c>
      <c r="L29" s="76">
        <v>180711.03</v>
      </c>
      <c r="M29" s="76">
        <v>99.93</v>
      </c>
      <c r="N29" s="76">
        <v>180.584532279</v>
      </c>
      <c r="O29" s="76">
        <v>0</v>
      </c>
      <c r="P29" s="76">
        <v>0.16</v>
      </c>
      <c r="Q29" s="76">
        <v>0.05</v>
      </c>
    </row>
    <row r="30" spans="2:17">
      <c r="B30" t="s">
        <v>335</v>
      </c>
      <c r="C30" t="s">
        <v>336</v>
      </c>
      <c r="D30" t="s">
        <v>103</v>
      </c>
      <c r="E30" t="s">
        <v>303</v>
      </c>
      <c r="F30" t="s">
        <v>154</v>
      </c>
      <c r="G30" t="s">
        <v>334</v>
      </c>
      <c r="H30" s="76">
        <v>0.53</v>
      </c>
      <c r="I30" t="s">
        <v>105</v>
      </c>
      <c r="J30" s="76">
        <v>0</v>
      </c>
      <c r="K30" s="76">
        <v>0.11</v>
      </c>
      <c r="L30" s="76">
        <v>476258.14</v>
      </c>
      <c r="M30" s="76">
        <v>99.94</v>
      </c>
      <c r="N30" s="76">
        <v>475.972385116</v>
      </c>
      <c r="O30" s="76">
        <v>0.01</v>
      </c>
      <c r="P30" s="76">
        <v>0.42</v>
      </c>
      <c r="Q30" s="76">
        <v>0.14000000000000001</v>
      </c>
    </row>
    <row r="31" spans="2:17">
      <c r="B31" t="s">
        <v>337</v>
      </c>
      <c r="C31" t="s">
        <v>338</v>
      </c>
      <c r="D31" t="s">
        <v>103</v>
      </c>
      <c r="E31" t="s">
        <v>303</v>
      </c>
      <c r="F31" t="s">
        <v>154</v>
      </c>
      <c r="G31" t="s">
        <v>307</v>
      </c>
      <c r="H31" s="76">
        <v>0.1</v>
      </c>
      <c r="I31" t="s">
        <v>105</v>
      </c>
      <c r="J31" s="76">
        <v>0</v>
      </c>
      <c r="K31" s="76">
        <v>0.19</v>
      </c>
      <c r="L31" s="76">
        <v>85553.87</v>
      </c>
      <c r="M31" s="76">
        <v>99.98</v>
      </c>
      <c r="N31" s="76">
        <v>85.536759226000001</v>
      </c>
      <c r="O31" s="76">
        <v>0</v>
      </c>
      <c r="P31" s="76">
        <v>0.08</v>
      </c>
      <c r="Q31" s="76">
        <v>0.02</v>
      </c>
    </row>
    <row r="32" spans="2:17">
      <c r="B32" t="s">
        <v>339</v>
      </c>
      <c r="C32" t="s">
        <v>340</v>
      </c>
      <c r="D32" t="s">
        <v>103</v>
      </c>
      <c r="E32" t="s">
        <v>303</v>
      </c>
      <c r="F32" t="s">
        <v>154</v>
      </c>
      <c r="G32" t="s">
        <v>334</v>
      </c>
      <c r="H32" s="76">
        <v>0.43</v>
      </c>
      <c r="I32" t="s">
        <v>105</v>
      </c>
      <c r="J32" s="76">
        <v>0</v>
      </c>
      <c r="K32" s="76">
        <v>0.09</v>
      </c>
      <c r="L32" s="76">
        <v>356080.85</v>
      </c>
      <c r="M32" s="76">
        <v>99.96</v>
      </c>
      <c r="N32" s="76">
        <v>355.93841766000003</v>
      </c>
      <c r="O32" s="76">
        <v>0.01</v>
      </c>
      <c r="P32" s="76">
        <v>0.31</v>
      </c>
      <c r="Q32" s="76">
        <v>0.1</v>
      </c>
    </row>
    <row r="33" spans="2:17">
      <c r="B33" t="s">
        <v>341</v>
      </c>
      <c r="C33" t="s">
        <v>342</v>
      </c>
      <c r="D33" t="s">
        <v>103</v>
      </c>
      <c r="E33" t="s">
        <v>303</v>
      </c>
      <c r="F33" t="s">
        <v>154</v>
      </c>
      <c r="G33" t="s">
        <v>334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59812.68</v>
      </c>
      <c r="M33" s="76">
        <v>99.95</v>
      </c>
      <c r="N33" s="76">
        <v>59.782773659999997</v>
      </c>
      <c r="O33" s="76">
        <v>0</v>
      </c>
      <c r="P33" s="76">
        <v>0.05</v>
      </c>
      <c r="Q33" s="76">
        <v>0.02</v>
      </c>
    </row>
    <row r="34" spans="2:17">
      <c r="B34" s="77" t="s">
        <v>343</v>
      </c>
      <c r="C34" s="15"/>
      <c r="D34" s="15"/>
      <c r="H34" s="78">
        <v>5.6</v>
      </c>
      <c r="K34" s="78">
        <v>1.05</v>
      </c>
      <c r="L34" s="78">
        <v>44773812.859999999</v>
      </c>
      <c r="N34" s="78">
        <v>54118.505358506998</v>
      </c>
      <c r="P34" s="78">
        <v>47.66</v>
      </c>
      <c r="Q34" s="78">
        <v>15.35</v>
      </c>
    </row>
    <row r="35" spans="2:17">
      <c r="B35" t="s">
        <v>344</v>
      </c>
      <c r="C35" t="s">
        <v>345</v>
      </c>
      <c r="D35" t="s">
        <v>103</v>
      </c>
      <c r="E35" t="s">
        <v>303</v>
      </c>
      <c r="F35" t="s">
        <v>154</v>
      </c>
      <c r="G35" t="s">
        <v>307</v>
      </c>
      <c r="H35" s="76">
        <v>3.9</v>
      </c>
      <c r="I35" t="s">
        <v>105</v>
      </c>
      <c r="J35" s="76">
        <v>5.5</v>
      </c>
      <c r="K35" s="76">
        <v>0.61</v>
      </c>
      <c r="L35" s="76">
        <v>6067059.75</v>
      </c>
      <c r="M35" s="76">
        <v>124.52</v>
      </c>
      <c r="N35" s="76">
        <v>7554.7028006999999</v>
      </c>
      <c r="O35" s="76">
        <v>0.03</v>
      </c>
      <c r="P35" s="76">
        <v>6.65</v>
      </c>
      <c r="Q35" s="76">
        <v>2.14</v>
      </c>
    </row>
    <row r="36" spans="2:17">
      <c r="B36" t="s">
        <v>346</v>
      </c>
      <c r="C36" t="s">
        <v>347</v>
      </c>
      <c r="D36" t="s">
        <v>103</v>
      </c>
      <c r="E36" t="s">
        <v>303</v>
      </c>
      <c r="F36" t="s">
        <v>154</v>
      </c>
      <c r="G36" t="s">
        <v>307</v>
      </c>
      <c r="H36" s="76">
        <v>7.22</v>
      </c>
      <c r="I36" t="s">
        <v>105</v>
      </c>
      <c r="J36" s="76">
        <v>6.25</v>
      </c>
      <c r="K36" s="76">
        <v>1.57</v>
      </c>
      <c r="L36" s="76">
        <v>5689888.0899999999</v>
      </c>
      <c r="M36" s="76">
        <v>145.02000000000001</v>
      </c>
      <c r="N36" s="76">
        <v>8251.4757081179996</v>
      </c>
      <c r="O36" s="76">
        <v>0.03</v>
      </c>
      <c r="P36" s="76">
        <v>7.27</v>
      </c>
      <c r="Q36" s="76">
        <v>2.34</v>
      </c>
    </row>
    <row r="37" spans="2:17">
      <c r="B37" t="s">
        <v>348</v>
      </c>
      <c r="C37" t="s">
        <v>349</v>
      </c>
      <c r="D37" t="s">
        <v>103</v>
      </c>
      <c r="E37" t="s">
        <v>303</v>
      </c>
      <c r="F37" t="s">
        <v>154</v>
      </c>
      <c r="G37" t="s">
        <v>307</v>
      </c>
      <c r="H37" s="76">
        <v>15.42</v>
      </c>
      <c r="I37" t="s">
        <v>105</v>
      </c>
      <c r="J37" s="76">
        <v>5.5</v>
      </c>
      <c r="K37" s="76">
        <v>2.86</v>
      </c>
      <c r="L37" s="76">
        <v>2391593.23</v>
      </c>
      <c r="M37" s="76">
        <v>149.41999999999999</v>
      </c>
      <c r="N37" s="76">
        <v>3573.5186042659998</v>
      </c>
      <c r="O37" s="76">
        <v>0.01</v>
      </c>
      <c r="P37" s="76">
        <v>3.15</v>
      </c>
      <c r="Q37" s="76">
        <v>1.01</v>
      </c>
    </row>
    <row r="38" spans="2:17">
      <c r="B38" t="s">
        <v>350</v>
      </c>
      <c r="C38" t="s">
        <v>351</v>
      </c>
      <c r="D38" t="s">
        <v>103</v>
      </c>
      <c r="E38" t="s">
        <v>303</v>
      </c>
      <c r="F38" t="s">
        <v>152</v>
      </c>
      <c r="G38" t="s">
        <v>307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247610.86</v>
      </c>
      <c r="M38" s="76">
        <v>114.45</v>
      </c>
      <c r="N38" s="76">
        <v>283.39062926999998</v>
      </c>
      <c r="O38" s="76">
        <v>0</v>
      </c>
      <c r="P38" s="76">
        <v>0.25</v>
      </c>
      <c r="Q38" s="76">
        <v>0.08</v>
      </c>
    </row>
    <row r="39" spans="2:17">
      <c r="B39" t="s">
        <v>352</v>
      </c>
      <c r="C39" t="s">
        <v>353</v>
      </c>
      <c r="D39" t="s">
        <v>103</v>
      </c>
      <c r="E39" t="s">
        <v>303</v>
      </c>
      <c r="F39" t="s">
        <v>154</v>
      </c>
      <c r="G39" t="s">
        <v>354</v>
      </c>
      <c r="H39" s="76">
        <v>1.64</v>
      </c>
      <c r="I39" t="s">
        <v>105</v>
      </c>
      <c r="J39" s="76">
        <v>2.25</v>
      </c>
      <c r="K39" s="76">
        <v>0.13</v>
      </c>
      <c r="L39" s="76">
        <v>2277084.81</v>
      </c>
      <c r="M39" s="76">
        <v>104.29</v>
      </c>
      <c r="N39" s="76">
        <v>2374.7717483490001</v>
      </c>
      <c r="O39" s="76">
        <v>0.01</v>
      </c>
      <c r="P39" s="76">
        <v>2.09</v>
      </c>
      <c r="Q39" s="76">
        <v>0.67</v>
      </c>
    </row>
    <row r="40" spans="2:17">
      <c r="B40" t="s">
        <v>355</v>
      </c>
      <c r="C40" t="s">
        <v>356</v>
      </c>
      <c r="D40" t="s">
        <v>103</v>
      </c>
      <c r="E40" t="s">
        <v>303</v>
      </c>
      <c r="F40" t="s">
        <v>154</v>
      </c>
      <c r="G40" t="s">
        <v>307</v>
      </c>
      <c r="H40" s="76">
        <v>1.08</v>
      </c>
      <c r="I40" t="s">
        <v>105</v>
      </c>
      <c r="J40" s="76">
        <v>0.5</v>
      </c>
      <c r="K40" s="76">
        <v>0.1</v>
      </c>
      <c r="L40" s="76">
        <v>2658459.59</v>
      </c>
      <c r="M40" s="76">
        <v>100.89</v>
      </c>
      <c r="N40" s="76">
        <v>2682.1198803510001</v>
      </c>
      <c r="O40" s="76">
        <v>0.02</v>
      </c>
      <c r="P40" s="76">
        <v>2.36</v>
      </c>
      <c r="Q40" s="76">
        <v>0.76</v>
      </c>
    </row>
    <row r="41" spans="2:17">
      <c r="B41" t="s">
        <v>357</v>
      </c>
      <c r="C41" t="s">
        <v>358</v>
      </c>
      <c r="D41" t="s">
        <v>103</v>
      </c>
      <c r="E41" t="s">
        <v>303</v>
      </c>
      <c r="F41" t="s">
        <v>154</v>
      </c>
      <c r="G41" t="s">
        <v>359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489198.83</v>
      </c>
      <c r="M41" s="76">
        <v>102.37</v>
      </c>
      <c r="N41" s="76">
        <v>500.79284227099998</v>
      </c>
      <c r="O41" s="76">
        <v>0.02</v>
      </c>
      <c r="P41" s="76">
        <v>0.44</v>
      </c>
      <c r="Q41" s="76">
        <v>0.14000000000000001</v>
      </c>
    </row>
    <row r="42" spans="2:17">
      <c r="B42" t="s">
        <v>360</v>
      </c>
      <c r="C42" t="s">
        <v>361</v>
      </c>
      <c r="D42" t="s">
        <v>103</v>
      </c>
      <c r="E42" t="s">
        <v>303</v>
      </c>
      <c r="F42" t="s">
        <v>154</v>
      </c>
      <c r="G42" t="s">
        <v>362</v>
      </c>
      <c r="H42" s="76">
        <v>8.67</v>
      </c>
      <c r="I42" t="s">
        <v>105</v>
      </c>
      <c r="J42" s="76">
        <v>2</v>
      </c>
      <c r="K42" s="76">
        <v>1.76</v>
      </c>
      <c r="L42" s="76">
        <v>1748376.15</v>
      </c>
      <c r="M42" s="76">
        <v>103.07</v>
      </c>
      <c r="N42" s="76">
        <v>1802.0512978050001</v>
      </c>
      <c r="O42" s="76">
        <v>0.02</v>
      </c>
      <c r="P42" s="76">
        <v>1.59</v>
      </c>
      <c r="Q42" s="76">
        <v>0.51</v>
      </c>
    </row>
    <row r="43" spans="2:17">
      <c r="B43" t="s">
        <v>363</v>
      </c>
      <c r="C43" t="s">
        <v>364</v>
      </c>
      <c r="D43" t="s">
        <v>103</v>
      </c>
      <c r="E43" t="s">
        <v>303</v>
      </c>
      <c r="F43" t="s">
        <v>152</v>
      </c>
      <c r="G43" t="s">
        <v>365</v>
      </c>
      <c r="H43" s="76">
        <v>1.36</v>
      </c>
      <c r="I43" t="s">
        <v>105</v>
      </c>
      <c r="J43" s="76">
        <v>6</v>
      </c>
      <c r="K43" s="76">
        <v>0.09</v>
      </c>
      <c r="L43" s="76">
        <v>3699074.05</v>
      </c>
      <c r="M43" s="76">
        <v>111.86</v>
      </c>
      <c r="N43" s="76">
        <v>4137.7842323300001</v>
      </c>
      <c r="O43" s="76">
        <v>0.02</v>
      </c>
      <c r="P43" s="76">
        <v>3.64</v>
      </c>
      <c r="Q43" s="76">
        <v>1.17</v>
      </c>
    </row>
    <row r="44" spans="2:17">
      <c r="B44" t="s">
        <v>366</v>
      </c>
      <c r="C44" t="s">
        <v>367</v>
      </c>
      <c r="D44" t="s">
        <v>103</v>
      </c>
      <c r="E44" t="s">
        <v>303</v>
      </c>
      <c r="F44" t="s">
        <v>154</v>
      </c>
      <c r="G44" t="s">
        <v>368</v>
      </c>
      <c r="H44" s="76">
        <v>0.33</v>
      </c>
      <c r="I44" t="s">
        <v>105</v>
      </c>
      <c r="J44" s="76">
        <v>4</v>
      </c>
      <c r="K44" s="76">
        <v>0.12</v>
      </c>
      <c r="L44" s="76">
        <v>1053.8399999999999</v>
      </c>
      <c r="M44" s="76">
        <v>103.96</v>
      </c>
      <c r="N44" s="76">
        <v>1.095572064</v>
      </c>
      <c r="O44" s="76">
        <v>0</v>
      </c>
      <c r="P44" s="76">
        <v>0</v>
      </c>
      <c r="Q44" s="76">
        <v>0</v>
      </c>
    </row>
    <row r="45" spans="2:17">
      <c r="B45" t="s">
        <v>369</v>
      </c>
      <c r="C45" t="s">
        <v>370</v>
      </c>
      <c r="D45" t="s">
        <v>103</v>
      </c>
      <c r="E45" t="s">
        <v>303</v>
      </c>
      <c r="F45" t="s">
        <v>154</v>
      </c>
      <c r="G45" t="s">
        <v>307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8287874.4900000002</v>
      </c>
      <c r="M45" s="76">
        <v>120.1</v>
      </c>
      <c r="N45" s="76">
        <v>9953.7372624899999</v>
      </c>
      <c r="O45" s="76">
        <v>0.04</v>
      </c>
      <c r="P45" s="76">
        <v>8.77</v>
      </c>
      <c r="Q45" s="76">
        <v>2.82</v>
      </c>
    </row>
    <row r="46" spans="2:17">
      <c r="B46" t="s">
        <v>371</v>
      </c>
      <c r="C46" t="s">
        <v>372</v>
      </c>
      <c r="D46" t="s">
        <v>103</v>
      </c>
      <c r="E46" t="s">
        <v>303</v>
      </c>
      <c r="F46" t="s">
        <v>154</v>
      </c>
      <c r="G46" t="s">
        <v>307</v>
      </c>
      <c r="H46" s="76">
        <v>3.52</v>
      </c>
      <c r="I46" t="s">
        <v>105</v>
      </c>
      <c r="J46" s="76">
        <v>1</v>
      </c>
      <c r="K46" s="76">
        <v>0.43</v>
      </c>
      <c r="L46" s="76">
        <v>24339.42</v>
      </c>
      <c r="M46" s="76">
        <v>102.43</v>
      </c>
      <c r="N46" s="76">
        <v>24.930867906</v>
      </c>
      <c r="O46" s="76">
        <v>0</v>
      </c>
      <c r="P46" s="76">
        <v>0.02</v>
      </c>
      <c r="Q46" s="76">
        <v>0.01</v>
      </c>
    </row>
    <row r="47" spans="2:17">
      <c r="B47" t="s">
        <v>373</v>
      </c>
      <c r="C47" t="s">
        <v>374</v>
      </c>
      <c r="D47" t="s">
        <v>103</v>
      </c>
      <c r="E47" t="s">
        <v>303</v>
      </c>
      <c r="F47" t="s">
        <v>154</v>
      </c>
      <c r="G47" t="s">
        <v>307</v>
      </c>
      <c r="H47" s="76">
        <v>7.46</v>
      </c>
      <c r="I47" t="s">
        <v>105</v>
      </c>
      <c r="J47" s="76">
        <v>1.75</v>
      </c>
      <c r="K47" s="76">
        <v>1.49</v>
      </c>
      <c r="L47" s="76">
        <v>1467781.28</v>
      </c>
      <c r="M47" s="76">
        <v>102.09</v>
      </c>
      <c r="N47" s="76">
        <v>1498.4579087520001</v>
      </c>
      <c r="O47" s="76">
        <v>0.01</v>
      </c>
      <c r="P47" s="76">
        <v>1.32</v>
      </c>
      <c r="Q47" s="76">
        <v>0.43</v>
      </c>
    </row>
    <row r="48" spans="2:17">
      <c r="B48" t="s">
        <v>375</v>
      </c>
      <c r="C48" t="s">
        <v>376</v>
      </c>
      <c r="D48" t="s">
        <v>103</v>
      </c>
      <c r="E48" t="s">
        <v>303</v>
      </c>
      <c r="F48" t="s">
        <v>154</v>
      </c>
      <c r="G48" t="s">
        <v>307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9724418.4700000007</v>
      </c>
      <c r="M48" s="76">
        <v>118.05</v>
      </c>
      <c r="N48" s="76">
        <v>11479.676003835</v>
      </c>
      <c r="O48" s="76">
        <v>0.06</v>
      </c>
      <c r="P48" s="76">
        <v>10.11</v>
      </c>
      <c r="Q48" s="76">
        <v>3.26</v>
      </c>
    </row>
    <row r="49" spans="2:17">
      <c r="B49" s="77" t="s">
        <v>377</v>
      </c>
      <c r="C49" s="15"/>
      <c r="D49" s="15"/>
      <c r="H49" s="78">
        <v>3.32</v>
      </c>
      <c r="K49" s="78">
        <v>0.14000000000000001</v>
      </c>
      <c r="L49" s="78">
        <v>3171710.35</v>
      </c>
      <c r="N49" s="78">
        <v>3166.3125498740001</v>
      </c>
      <c r="P49" s="78">
        <v>2.79</v>
      </c>
      <c r="Q49" s="78">
        <v>0.9</v>
      </c>
    </row>
    <row r="50" spans="2:17">
      <c r="B50" t="s">
        <v>378</v>
      </c>
      <c r="C50" t="s">
        <v>379</v>
      </c>
      <c r="D50" t="s">
        <v>103</v>
      </c>
      <c r="E50" t="s">
        <v>303</v>
      </c>
      <c r="F50" t="s">
        <v>154</v>
      </c>
      <c r="G50" t="s">
        <v>307</v>
      </c>
      <c r="H50" s="76">
        <v>4.16</v>
      </c>
      <c r="I50" t="s">
        <v>105</v>
      </c>
      <c r="J50" s="76">
        <v>0.09</v>
      </c>
      <c r="K50" s="76">
        <v>0.16</v>
      </c>
      <c r="L50" s="76">
        <v>1391306.11</v>
      </c>
      <c r="M50" s="76">
        <v>99.74</v>
      </c>
      <c r="N50" s="76">
        <v>1387.688714114</v>
      </c>
      <c r="O50" s="76">
        <v>0.01</v>
      </c>
      <c r="P50" s="76">
        <v>1.22</v>
      </c>
      <c r="Q50" s="76">
        <v>0.39</v>
      </c>
    </row>
    <row r="51" spans="2:17">
      <c r="B51" t="s">
        <v>380</v>
      </c>
      <c r="C51" t="s">
        <v>381</v>
      </c>
      <c r="D51" t="s">
        <v>103</v>
      </c>
      <c r="E51" t="s">
        <v>303</v>
      </c>
      <c r="F51" t="s">
        <v>154</v>
      </c>
      <c r="G51" t="s">
        <v>307</v>
      </c>
      <c r="H51" s="76">
        <v>2.66</v>
      </c>
      <c r="I51" t="s">
        <v>105</v>
      </c>
      <c r="J51" s="76">
        <v>0.09</v>
      </c>
      <c r="K51" s="76">
        <v>0.13</v>
      </c>
      <c r="L51" s="76">
        <v>1780404.24</v>
      </c>
      <c r="M51" s="76">
        <v>99.9</v>
      </c>
      <c r="N51" s="76">
        <v>1778.62383576</v>
      </c>
      <c r="O51" s="76">
        <v>0.01</v>
      </c>
      <c r="P51" s="76">
        <v>1.57</v>
      </c>
      <c r="Q51" s="76">
        <v>0.5</v>
      </c>
    </row>
    <row r="52" spans="2:17">
      <c r="B52" s="77" t="s">
        <v>382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214</v>
      </c>
      <c r="C53" t="s">
        <v>214</v>
      </c>
      <c r="D53" s="15"/>
      <c r="E53" t="s">
        <v>214</v>
      </c>
      <c r="H53" s="76">
        <v>0</v>
      </c>
      <c r="I53" t="s">
        <v>214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296</v>
      </c>
      <c r="C54" s="15"/>
      <c r="D54" s="15"/>
      <c r="H54" s="78">
        <v>4.92</v>
      </c>
      <c r="K54" s="78">
        <v>5.65</v>
      </c>
      <c r="L54" s="78">
        <v>1039774.38</v>
      </c>
      <c r="N54" s="78">
        <v>1451.8886247941016</v>
      </c>
      <c r="P54" s="78">
        <v>1.28</v>
      </c>
      <c r="Q54" s="78">
        <v>0.41</v>
      </c>
    </row>
    <row r="55" spans="2:17">
      <c r="B55" s="77" t="s">
        <v>383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214</v>
      </c>
      <c r="C56" t="s">
        <v>214</v>
      </c>
      <c r="D56" s="15"/>
      <c r="E56" t="s">
        <v>214</v>
      </c>
      <c r="H56" s="76">
        <v>0</v>
      </c>
      <c r="I56" t="s">
        <v>214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384</v>
      </c>
      <c r="C57" s="15"/>
      <c r="D57" s="15"/>
      <c r="H57" s="78">
        <v>4.92</v>
      </c>
      <c r="K57" s="78">
        <v>5.65</v>
      </c>
      <c r="L57" s="78">
        <v>1039774.38</v>
      </c>
      <c r="N57" s="78">
        <v>1451.8886247941016</v>
      </c>
      <c r="P57" s="78">
        <v>1.28</v>
      </c>
      <c r="Q57" s="78">
        <v>0.41</v>
      </c>
    </row>
    <row r="58" spans="2:17">
      <c r="B58" t="s">
        <v>385</v>
      </c>
      <c r="C58" t="s">
        <v>386</v>
      </c>
      <c r="D58" t="s">
        <v>126</v>
      </c>
      <c r="E58" t="s">
        <v>387</v>
      </c>
      <c r="F58" t="s">
        <v>388</v>
      </c>
      <c r="G58" t="s">
        <v>389</v>
      </c>
      <c r="H58" s="76">
        <v>3.77</v>
      </c>
      <c r="I58" t="s">
        <v>109</v>
      </c>
      <c r="J58" s="76">
        <v>0</v>
      </c>
      <c r="K58" s="76">
        <v>7.2</v>
      </c>
      <c r="L58" s="76">
        <v>167134.35</v>
      </c>
      <c r="M58" s="76">
        <v>23.804706399824045</v>
      </c>
      <c r="N58" s="76">
        <v>140.40423398565201</v>
      </c>
      <c r="O58" s="76">
        <v>0.02</v>
      </c>
      <c r="P58" s="76">
        <v>0.12</v>
      </c>
      <c r="Q58" s="76">
        <v>0.04</v>
      </c>
    </row>
    <row r="59" spans="2:17">
      <c r="B59" t="s">
        <v>390</v>
      </c>
      <c r="C59" t="s">
        <v>391</v>
      </c>
      <c r="D59" t="s">
        <v>126</v>
      </c>
      <c r="E59" t="s">
        <v>392</v>
      </c>
      <c r="F59" t="s">
        <v>393</v>
      </c>
      <c r="G59" t="s">
        <v>307</v>
      </c>
      <c r="H59" s="76">
        <v>5.74</v>
      </c>
      <c r="I59" t="s">
        <v>126</v>
      </c>
      <c r="J59" s="76">
        <v>6.3</v>
      </c>
      <c r="K59" s="76">
        <v>5.73</v>
      </c>
      <c r="L59" s="76">
        <v>451714.45</v>
      </c>
      <c r="M59" s="76">
        <v>103.52419925622907</v>
      </c>
      <c r="N59" s="76">
        <v>25.149344004704499</v>
      </c>
      <c r="O59" s="76">
        <v>0</v>
      </c>
      <c r="P59" s="76">
        <v>0.02</v>
      </c>
      <c r="Q59" s="76">
        <v>0.01</v>
      </c>
    </row>
    <row r="60" spans="2:17">
      <c r="B60" t="s">
        <v>394</v>
      </c>
      <c r="C60" t="s">
        <v>395</v>
      </c>
      <c r="D60" t="s">
        <v>126</v>
      </c>
      <c r="E60" t="s">
        <v>396</v>
      </c>
      <c r="F60" t="s">
        <v>388</v>
      </c>
      <c r="G60" t="s">
        <v>307</v>
      </c>
      <c r="H60" s="76">
        <v>3.94</v>
      </c>
      <c r="I60" t="s">
        <v>207</v>
      </c>
      <c r="J60" s="76">
        <v>5.75</v>
      </c>
      <c r="K60" s="76">
        <v>6.83</v>
      </c>
      <c r="L60" s="76">
        <v>15132.43</v>
      </c>
      <c r="M60" s="76">
        <v>9355.1611111110997</v>
      </c>
      <c r="N60" s="76">
        <v>274.35552942475999</v>
      </c>
      <c r="O60" s="76">
        <v>0</v>
      </c>
      <c r="P60" s="76">
        <v>0.24</v>
      </c>
      <c r="Q60" s="76">
        <v>0.08</v>
      </c>
    </row>
    <row r="61" spans="2:17">
      <c r="B61" t="s">
        <v>397</v>
      </c>
      <c r="C61" t="s">
        <v>398</v>
      </c>
      <c r="D61" t="s">
        <v>126</v>
      </c>
      <c r="E61" t="s">
        <v>396</v>
      </c>
      <c r="F61" t="s">
        <v>388</v>
      </c>
      <c r="G61" t="s">
        <v>307</v>
      </c>
      <c r="H61" s="76">
        <v>7.19</v>
      </c>
      <c r="I61" t="s">
        <v>207</v>
      </c>
      <c r="J61" s="76">
        <v>6.5</v>
      </c>
      <c r="K61" s="76">
        <v>6.74</v>
      </c>
      <c r="L61" s="76">
        <v>16464.990000000002</v>
      </c>
      <c r="M61" s="76">
        <v>10113.383333000012</v>
      </c>
      <c r="N61" s="76">
        <v>322.70947205049498</v>
      </c>
      <c r="O61" s="76">
        <v>0</v>
      </c>
      <c r="P61" s="76">
        <v>0.28000000000000003</v>
      </c>
      <c r="Q61" s="76">
        <v>0.09</v>
      </c>
    </row>
    <row r="62" spans="2:17">
      <c r="B62" t="s">
        <v>399</v>
      </c>
      <c r="C62" t="s">
        <v>400</v>
      </c>
      <c r="D62" t="s">
        <v>126</v>
      </c>
      <c r="E62" t="s">
        <v>401</v>
      </c>
      <c r="F62" t="s">
        <v>393</v>
      </c>
      <c r="G62" t="s">
        <v>307</v>
      </c>
      <c r="H62" s="76">
        <v>6.29</v>
      </c>
      <c r="I62" t="s">
        <v>109</v>
      </c>
      <c r="J62" s="76">
        <v>4.25</v>
      </c>
      <c r="K62" s="76">
        <v>4.25</v>
      </c>
      <c r="L62" s="76">
        <v>63240.02</v>
      </c>
      <c r="M62" s="76">
        <v>101.92624999999988</v>
      </c>
      <c r="N62" s="76">
        <v>227.472920344047</v>
      </c>
      <c r="O62" s="76">
        <v>0</v>
      </c>
      <c r="P62" s="76">
        <v>0.2</v>
      </c>
      <c r="Q62" s="76">
        <v>0.06</v>
      </c>
    </row>
    <row r="63" spans="2:17">
      <c r="B63" t="s">
        <v>402</v>
      </c>
      <c r="C63" t="s">
        <v>403</v>
      </c>
      <c r="D63" t="s">
        <v>126</v>
      </c>
      <c r="E63" t="s">
        <v>401</v>
      </c>
      <c r="F63" t="s">
        <v>393</v>
      </c>
      <c r="G63" t="s">
        <v>359</v>
      </c>
      <c r="H63" s="76">
        <v>6.71</v>
      </c>
      <c r="I63" t="s">
        <v>109</v>
      </c>
      <c r="J63" s="76">
        <v>6</v>
      </c>
      <c r="K63" s="76">
        <v>4.5</v>
      </c>
      <c r="L63" s="76">
        <v>31620.01</v>
      </c>
      <c r="M63" s="76">
        <v>113.77300000000027</v>
      </c>
      <c r="N63" s="76">
        <v>126.95589490589199</v>
      </c>
      <c r="O63" s="76">
        <v>0</v>
      </c>
      <c r="P63" s="76">
        <v>0.11</v>
      </c>
      <c r="Q63" s="76">
        <v>0.04</v>
      </c>
    </row>
    <row r="64" spans="2:17">
      <c r="B64" t="s">
        <v>404</v>
      </c>
      <c r="C64" t="s">
        <v>405</v>
      </c>
      <c r="D64" t="s">
        <v>126</v>
      </c>
      <c r="E64" t="s">
        <v>401</v>
      </c>
      <c r="F64" t="s">
        <v>393</v>
      </c>
      <c r="G64" t="s">
        <v>307</v>
      </c>
      <c r="H64" s="76">
        <v>2.36</v>
      </c>
      <c r="I64" t="s">
        <v>205</v>
      </c>
      <c r="J64" s="76">
        <v>10</v>
      </c>
      <c r="K64" s="76">
        <v>4.3600000000000003</v>
      </c>
      <c r="L64" s="76">
        <v>294468.13</v>
      </c>
      <c r="M64" s="76">
        <v>102.98000000000006</v>
      </c>
      <c r="N64" s="76">
        <v>334.84123007855101</v>
      </c>
      <c r="O64" s="76">
        <v>0.36</v>
      </c>
      <c r="P64" s="76">
        <v>0.28999999999999998</v>
      </c>
      <c r="Q64" s="76">
        <v>0.09</v>
      </c>
    </row>
    <row r="65" spans="2:4">
      <c r="B65" t="s">
        <v>406</v>
      </c>
      <c r="C65" s="15"/>
      <c r="D65" s="15"/>
    </row>
    <row r="66" spans="2:4">
      <c r="B66" t="s">
        <v>407</v>
      </c>
      <c r="C66" s="15"/>
      <c r="D66" s="15"/>
    </row>
    <row r="67" spans="2:4">
      <c r="B67" t="s">
        <v>408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5" t="s">
        <v>3460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209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2734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4"/>
      <c r="G14" s="14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2735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4"/>
      <c r="G16" s="14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410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4"/>
      <c r="G18" s="14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1262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4"/>
      <c r="G20" s="14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296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411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412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298</v>
      </c>
      <c r="D26" s="15"/>
    </row>
    <row r="27" spans="2:23">
      <c r="B27" t="s">
        <v>406</v>
      </c>
      <c r="D27" s="15"/>
    </row>
    <row r="28" spans="2:23">
      <c r="B28" t="s">
        <v>407</v>
      </c>
      <c r="D28" s="15"/>
    </row>
    <row r="29" spans="2:23">
      <c r="B29" t="s">
        <v>408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5" t="s">
        <v>3460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8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209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409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5"/>
      <c r="E14" s="15"/>
      <c r="F14" s="15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330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5"/>
      <c r="E16" s="15"/>
      <c r="F16" s="15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410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5"/>
      <c r="E18" s="15"/>
      <c r="F18" s="15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296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411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5"/>
      <c r="E21" s="15"/>
      <c r="F21" s="15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412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5"/>
      <c r="E23" s="15"/>
      <c r="F23" s="15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298</v>
      </c>
      <c r="C24" s="15"/>
      <c r="D24" s="15"/>
      <c r="E24" s="15"/>
      <c r="F24" s="15"/>
      <c r="G24" s="15"/>
    </row>
    <row r="25" spans="2:20">
      <c r="B25" t="s">
        <v>406</v>
      </c>
      <c r="C25" s="15"/>
      <c r="D25" s="15"/>
      <c r="E25" s="15"/>
      <c r="F25" s="15"/>
      <c r="G25" s="15"/>
    </row>
    <row r="26" spans="2:20">
      <c r="B26" t="s">
        <v>407</v>
      </c>
      <c r="C26" s="15"/>
      <c r="D26" s="15"/>
      <c r="E26" s="15"/>
      <c r="F26" s="15"/>
      <c r="G26" s="15"/>
    </row>
    <row r="27" spans="2:20">
      <c r="B27" t="s">
        <v>408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4"/>
  <sheetViews>
    <sheetView rightToLeft="1" zoomScale="75" zoomScaleNormal="75" workbookViewId="0">
      <pane xSplit="3" ySplit="13" topLeftCell="D14" activePane="bottomRight" state="frozen"/>
      <selection activeCell="C2" sqref="C2"/>
      <selection pane="topRight" activeCell="C2" sqref="C2"/>
      <selection pane="bottomLeft" activeCell="C2" sqref="C2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5" t="s">
        <v>3460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4</v>
      </c>
      <c r="L11" s="7"/>
      <c r="M11" s="7"/>
      <c r="N11" s="75">
        <v>3.37</v>
      </c>
      <c r="O11" s="75">
        <f>+O12+O353</f>
        <v>57044666.63000004</v>
      </c>
      <c r="P11" s="32"/>
      <c r="Q11" s="75">
        <f>+Q12+Q353</f>
        <v>176.17962</v>
      </c>
      <c r="R11" s="75">
        <f>+R12+R353</f>
        <v>71859.808359694507</v>
      </c>
      <c r="S11" s="7"/>
      <c r="T11" s="75">
        <f>+T12+T353</f>
        <v>99.999999999999972</v>
      </c>
      <c r="U11" s="75">
        <f>+U12+U353</f>
        <v>20.386442557903258</v>
      </c>
      <c r="V11" s="34"/>
      <c r="BI11" s="15"/>
      <c r="BJ11" s="18"/>
      <c r="BK11" s="15"/>
      <c r="BN11" s="15"/>
    </row>
    <row r="12" spans="2:66">
      <c r="B12" s="77" t="s">
        <v>209</v>
      </c>
      <c r="C12" s="15"/>
      <c r="D12" s="15"/>
      <c r="E12" s="15"/>
      <c r="F12" s="15"/>
      <c r="K12" s="78">
        <v>3.83</v>
      </c>
      <c r="N12" s="78">
        <v>3.16</v>
      </c>
      <c r="O12" s="78">
        <f>+O13+O203+O344+O351</f>
        <v>52363628.730000041</v>
      </c>
      <c r="Q12" s="78">
        <f>+Q13+Q203+Q344+Q351</f>
        <v>176.17962</v>
      </c>
      <c r="R12" s="78">
        <f>+R13+R203+R344+R351</f>
        <v>57113.433245502012</v>
      </c>
      <c r="T12" s="78">
        <f>+T13+T203+T344+T351</f>
        <v>79.4789668233187</v>
      </c>
      <c r="U12" s="78">
        <f>+U13+U203+U344+U351</f>
        <v>16.20293391705086</v>
      </c>
    </row>
    <row r="13" spans="2:66">
      <c r="B13" s="77" t="s">
        <v>409</v>
      </c>
      <c r="C13" s="15"/>
      <c r="D13" s="15"/>
      <c r="E13" s="15"/>
      <c r="F13" s="15"/>
      <c r="K13" s="78">
        <v>3.64</v>
      </c>
      <c r="N13" s="78">
        <v>3.36</v>
      </c>
      <c r="O13" s="78">
        <f>SUM(O14:O202)</f>
        <v>31925010.57000003</v>
      </c>
      <c r="Q13" s="78">
        <f>SUM(Q14:Q202)</f>
        <v>80.749880000000005</v>
      </c>
      <c r="R13" s="78">
        <f>SUM(R14:R202)</f>
        <v>35374.584900087015</v>
      </c>
      <c r="T13" s="78">
        <f>SUM(T14:T202)</f>
        <v>49.227218535038929</v>
      </c>
      <c r="U13" s="78">
        <f>SUM(U14:U202)</f>
        <v>10.035678629499223</v>
      </c>
    </row>
    <row r="14" spans="2:66">
      <c r="B14" t="s">
        <v>413</v>
      </c>
      <c r="C14" t="s">
        <v>414</v>
      </c>
      <c r="D14" t="s">
        <v>103</v>
      </c>
      <c r="E14" s="15"/>
      <c r="F14" t="s">
        <v>415</v>
      </c>
      <c r="G14" t="s">
        <v>416</v>
      </c>
      <c r="H14" t="s">
        <v>392</v>
      </c>
      <c r="I14" t="s">
        <v>152</v>
      </c>
      <c r="J14" t="s">
        <v>307</v>
      </c>
      <c r="K14" s="76">
        <v>2.73</v>
      </c>
      <c r="L14" t="s">
        <v>105</v>
      </c>
      <c r="M14" s="76">
        <v>0.59</v>
      </c>
      <c r="N14" s="76">
        <v>0.27</v>
      </c>
      <c r="O14" s="76">
        <v>470590.2</v>
      </c>
      <c r="P14" s="76">
        <v>100.22</v>
      </c>
      <c r="Q14" s="76">
        <v>0</v>
      </c>
      <c r="R14" s="76">
        <v>471.62549844</v>
      </c>
      <c r="S14" s="76">
        <v>0.01</v>
      </c>
      <c r="T14" s="76">
        <f>+R14/$R$11*100</f>
        <v>0.6563133261910149</v>
      </c>
      <c r="U14" s="76">
        <f>+R14/'סכום נכסי הקרן'!$C$42*100</f>
        <v>0.13379893924379552</v>
      </c>
    </row>
    <row r="15" spans="2:66">
      <c r="B15" t="s">
        <v>417</v>
      </c>
      <c r="C15" t="s">
        <v>418</v>
      </c>
      <c r="D15" t="s">
        <v>103</v>
      </c>
      <c r="E15" s="15"/>
      <c r="F15" t="s">
        <v>419</v>
      </c>
      <c r="G15" t="s">
        <v>416</v>
      </c>
      <c r="H15" t="s">
        <v>392</v>
      </c>
      <c r="I15" t="s">
        <v>152</v>
      </c>
      <c r="J15" t="s">
        <v>307</v>
      </c>
      <c r="K15" s="76">
        <v>1.28</v>
      </c>
      <c r="L15" t="s">
        <v>105</v>
      </c>
      <c r="M15" s="76">
        <v>2.58</v>
      </c>
      <c r="N15" s="76">
        <v>0.75</v>
      </c>
      <c r="O15" s="76">
        <v>775478.6</v>
      </c>
      <c r="P15" s="76">
        <v>106.49</v>
      </c>
      <c r="Q15" s="76">
        <v>0</v>
      </c>
      <c r="R15" s="76">
        <v>825.80716113999995</v>
      </c>
      <c r="S15" s="76">
        <v>0.03</v>
      </c>
      <c r="T15" s="76">
        <f t="shared" ref="T15:T78" si="0">+R15/$R$11*100</f>
        <v>1.1491919892221525</v>
      </c>
      <c r="U15" s="76">
        <f>+R15/'סכום נכסי הקרן'!$C$42*100</f>
        <v>0.23427936476279995</v>
      </c>
    </row>
    <row r="16" spans="2:66">
      <c r="B16" t="s">
        <v>420</v>
      </c>
      <c r="C16" t="s">
        <v>421</v>
      </c>
      <c r="D16" t="s">
        <v>103</v>
      </c>
      <c r="E16" s="15"/>
      <c r="F16" t="s">
        <v>419</v>
      </c>
      <c r="G16" t="s">
        <v>416</v>
      </c>
      <c r="H16" t="s">
        <v>392</v>
      </c>
      <c r="I16" t="s">
        <v>152</v>
      </c>
      <c r="J16" t="s">
        <v>307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966408.72</v>
      </c>
      <c r="P16" s="76">
        <v>100.07</v>
      </c>
      <c r="Q16" s="76">
        <v>0</v>
      </c>
      <c r="R16" s="76">
        <v>967.08520610400001</v>
      </c>
      <c r="S16" s="76">
        <v>0.03</v>
      </c>
      <c r="T16" s="76">
        <f t="shared" si="0"/>
        <v>1.3457943016814793</v>
      </c>
      <c r="U16" s="76">
        <f>+R16/'סכום נכסי הקרן'!$C$42*100</f>
        <v>0.27435958225983009</v>
      </c>
    </row>
    <row r="17" spans="2:21">
      <c r="B17" t="s">
        <v>422</v>
      </c>
      <c r="C17" t="s">
        <v>423</v>
      </c>
      <c r="D17" t="s">
        <v>103</v>
      </c>
      <c r="E17" s="15"/>
      <c r="F17" t="s">
        <v>419</v>
      </c>
      <c r="G17" t="s">
        <v>416</v>
      </c>
      <c r="H17" t="s">
        <v>392</v>
      </c>
      <c r="I17" t="s">
        <v>152</v>
      </c>
      <c r="J17" t="s">
        <v>307</v>
      </c>
      <c r="K17" s="76">
        <v>3.63</v>
      </c>
      <c r="L17" t="s">
        <v>105</v>
      </c>
      <c r="M17" s="76">
        <v>4</v>
      </c>
      <c r="N17" s="76">
        <v>0.37</v>
      </c>
      <c r="O17" s="76">
        <v>1084873.7</v>
      </c>
      <c r="P17" s="76">
        <v>115.02</v>
      </c>
      <c r="Q17" s="76">
        <v>0</v>
      </c>
      <c r="R17" s="76">
        <v>1247.8217297399999</v>
      </c>
      <c r="S17" s="76">
        <v>0.05</v>
      </c>
      <c r="T17" s="76">
        <f t="shared" si="0"/>
        <v>1.7364668209161149</v>
      </c>
      <c r="U17" s="76">
        <f>+R17/'סכום נכסי הקרן'!$C$42*100</f>
        <v>0.35400381098311268</v>
      </c>
    </row>
    <row r="18" spans="2:21">
      <c r="B18" t="s">
        <v>424</v>
      </c>
      <c r="C18" t="s">
        <v>425</v>
      </c>
      <c r="D18" t="s">
        <v>103</v>
      </c>
      <c r="E18" s="15"/>
      <c r="F18" t="s">
        <v>419</v>
      </c>
      <c r="G18" t="s">
        <v>416</v>
      </c>
      <c r="H18" t="s">
        <v>392</v>
      </c>
      <c r="I18" t="s">
        <v>152</v>
      </c>
      <c r="J18" t="s">
        <v>307</v>
      </c>
      <c r="K18" s="76">
        <v>12.09</v>
      </c>
      <c r="L18" t="s">
        <v>105</v>
      </c>
      <c r="M18" s="76">
        <v>0.47</v>
      </c>
      <c r="N18" s="76">
        <v>0.95</v>
      </c>
      <c r="O18" s="76">
        <v>127639.05</v>
      </c>
      <c r="P18" s="76">
        <v>99.45</v>
      </c>
      <c r="Q18" s="76">
        <v>0</v>
      </c>
      <c r="R18" s="76">
        <v>126.937035225</v>
      </c>
      <c r="S18" s="76">
        <v>0.03</v>
      </c>
      <c r="T18" s="76">
        <f t="shared" si="0"/>
        <v>0.17664538512212036</v>
      </c>
      <c r="U18" s="76">
        <f>+R18/'סכום נכסי הקרן'!$C$42*100</f>
        <v>3.6011709969108061E-2</v>
      </c>
    </row>
    <row r="19" spans="2:21">
      <c r="B19" t="s">
        <v>426</v>
      </c>
      <c r="C19" t="s">
        <v>427</v>
      </c>
      <c r="D19" t="s">
        <v>103</v>
      </c>
      <c r="E19" s="15"/>
      <c r="F19" t="s">
        <v>419</v>
      </c>
      <c r="G19" t="s">
        <v>416</v>
      </c>
      <c r="H19" t="s">
        <v>392</v>
      </c>
      <c r="I19" t="s">
        <v>152</v>
      </c>
      <c r="J19" t="s">
        <v>428</v>
      </c>
      <c r="L19" t="s">
        <v>105</v>
      </c>
      <c r="M19" s="76">
        <v>0.86</v>
      </c>
      <c r="N19" s="76">
        <v>0</v>
      </c>
      <c r="O19" s="76">
        <v>1014858.38</v>
      </c>
      <c r="P19" s="76">
        <v>100</v>
      </c>
      <c r="Q19" s="76">
        <v>0</v>
      </c>
      <c r="R19" s="76">
        <v>1014.85838</v>
      </c>
      <c r="S19" s="76">
        <v>0</v>
      </c>
      <c r="T19" s="76">
        <f t="shared" si="0"/>
        <v>1.412275377802461</v>
      </c>
      <c r="U19" s="76">
        <f>+R19/'סכום נכסי הקרן'!$C$42*100</f>
        <v>0.28791270865510998</v>
      </c>
    </row>
    <row r="20" spans="2:21">
      <c r="B20" t="s">
        <v>429</v>
      </c>
      <c r="C20" t="s">
        <v>430</v>
      </c>
      <c r="D20" t="s">
        <v>103</v>
      </c>
      <c r="E20" s="15"/>
      <c r="F20" t="s">
        <v>419</v>
      </c>
      <c r="G20" t="s">
        <v>416</v>
      </c>
      <c r="H20" t="s">
        <v>392</v>
      </c>
      <c r="I20" t="s">
        <v>152</v>
      </c>
      <c r="J20" t="s">
        <v>428</v>
      </c>
      <c r="L20" t="s">
        <v>105</v>
      </c>
      <c r="M20" s="76">
        <v>1.22</v>
      </c>
      <c r="N20" s="76">
        <v>0</v>
      </c>
      <c r="O20" s="76">
        <v>1001878.79</v>
      </c>
      <c r="P20" s="76">
        <v>99.6</v>
      </c>
      <c r="Q20" s="76">
        <v>0</v>
      </c>
      <c r="R20" s="76">
        <v>997.87127483999996</v>
      </c>
      <c r="S20" s="76">
        <v>0</v>
      </c>
      <c r="T20" s="76">
        <f t="shared" si="0"/>
        <v>1.388636148102639</v>
      </c>
      <c r="U20" s="76">
        <f>+R20/'סכום נכסי הקרן'!$C$42*100</f>
        <v>0.28309351067122496</v>
      </c>
    </row>
    <row r="21" spans="2:21">
      <c r="B21" t="s">
        <v>431</v>
      </c>
      <c r="C21" t="s">
        <v>432</v>
      </c>
      <c r="D21" t="s">
        <v>103</v>
      </c>
      <c r="E21" s="15"/>
      <c r="F21" t="s">
        <v>433</v>
      </c>
      <c r="G21" t="s">
        <v>416</v>
      </c>
      <c r="H21" t="s">
        <v>392</v>
      </c>
      <c r="I21" t="s">
        <v>152</v>
      </c>
      <c r="J21" t="s">
        <v>307</v>
      </c>
      <c r="K21" s="76">
        <v>2.96</v>
      </c>
      <c r="L21" t="s">
        <v>105</v>
      </c>
      <c r="M21" s="76">
        <v>0.7</v>
      </c>
      <c r="N21" s="76">
        <v>0.26</v>
      </c>
      <c r="O21" s="76">
        <v>1221516.8600000001</v>
      </c>
      <c r="P21" s="76">
        <v>102.29</v>
      </c>
      <c r="Q21" s="76">
        <v>0</v>
      </c>
      <c r="R21" s="76">
        <v>1249.489596094</v>
      </c>
      <c r="S21" s="76">
        <v>0.03</v>
      </c>
      <c r="T21" s="76">
        <f t="shared" si="0"/>
        <v>1.7387878211971786</v>
      </c>
      <c r="U21" s="76">
        <f>+R21/'סכום נכסי הקרן'!$C$42*100</f>
        <v>0.35447698037218045</v>
      </c>
    </row>
    <row r="22" spans="2:21">
      <c r="B22" t="s">
        <v>434</v>
      </c>
      <c r="C22" t="s">
        <v>435</v>
      </c>
      <c r="D22" t="s">
        <v>103</v>
      </c>
      <c r="E22" s="15"/>
      <c r="F22" t="s">
        <v>433</v>
      </c>
      <c r="G22" t="s">
        <v>416</v>
      </c>
      <c r="H22" t="s">
        <v>387</v>
      </c>
      <c r="I22" t="s">
        <v>153</v>
      </c>
      <c r="J22" t="s">
        <v>307</v>
      </c>
      <c r="K22" s="76">
        <v>0.84</v>
      </c>
      <c r="L22" t="s">
        <v>105</v>
      </c>
      <c r="M22" s="76">
        <v>4.5</v>
      </c>
      <c r="N22" s="76">
        <v>0.61</v>
      </c>
      <c r="O22" s="76">
        <v>125611.29</v>
      </c>
      <c r="P22" s="76">
        <v>106.3</v>
      </c>
      <c r="Q22" s="76">
        <v>0</v>
      </c>
      <c r="R22" s="76">
        <v>133.52480127000001</v>
      </c>
      <c r="S22" s="76">
        <v>0.08</v>
      </c>
      <c r="T22" s="76">
        <f t="shared" si="0"/>
        <v>0.1858129103290134</v>
      </c>
      <c r="U22" s="76">
        <f>+R22/'סכום נכסי הקרן'!$C$42*100</f>
        <v>3.7880642229392601E-2</v>
      </c>
    </row>
    <row r="23" spans="2:21">
      <c r="B23" t="s">
        <v>436</v>
      </c>
      <c r="C23" t="s">
        <v>437</v>
      </c>
      <c r="D23" t="s">
        <v>103</v>
      </c>
      <c r="E23" s="15"/>
      <c r="F23" t="s">
        <v>433</v>
      </c>
      <c r="G23" t="s">
        <v>416</v>
      </c>
      <c r="H23" t="s">
        <v>392</v>
      </c>
      <c r="I23" t="s">
        <v>152</v>
      </c>
      <c r="J23" t="s">
        <v>307</v>
      </c>
      <c r="K23" s="76">
        <v>4.41</v>
      </c>
      <c r="L23" t="s">
        <v>105</v>
      </c>
      <c r="M23" s="76">
        <v>5</v>
      </c>
      <c r="N23" s="76">
        <v>0.45</v>
      </c>
      <c r="O23" s="76">
        <v>882015.78</v>
      </c>
      <c r="P23" s="76">
        <v>125.31</v>
      </c>
      <c r="Q23" s="76">
        <v>0</v>
      </c>
      <c r="R23" s="76">
        <v>1105.2539739179999</v>
      </c>
      <c r="S23" s="76">
        <v>0.03</v>
      </c>
      <c r="T23" s="76">
        <f t="shared" si="0"/>
        <v>1.5380697487887074</v>
      </c>
      <c r="U23" s="76">
        <f>+R23/'סכום נכסי הקרן'!$C$42*100</f>
        <v>0.31355770583729686</v>
      </c>
    </row>
    <row r="24" spans="2:21">
      <c r="B24" t="s">
        <v>438</v>
      </c>
      <c r="C24" t="s">
        <v>439</v>
      </c>
      <c r="D24" t="s">
        <v>103</v>
      </c>
      <c r="E24" s="15"/>
      <c r="F24" t="s">
        <v>433</v>
      </c>
      <c r="G24" t="s">
        <v>416</v>
      </c>
      <c r="H24" t="s">
        <v>392</v>
      </c>
      <c r="I24" t="s">
        <v>152</v>
      </c>
      <c r="J24" t="s">
        <v>307</v>
      </c>
      <c r="K24" s="76">
        <v>1.95</v>
      </c>
      <c r="L24" t="s">
        <v>105</v>
      </c>
      <c r="M24" s="76">
        <v>1.6</v>
      </c>
      <c r="N24" s="76">
        <v>0.06</v>
      </c>
      <c r="O24" s="76">
        <v>171314.03</v>
      </c>
      <c r="P24" s="76">
        <v>101.75</v>
      </c>
      <c r="Q24" s="76">
        <v>0</v>
      </c>
      <c r="R24" s="76">
        <v>174.312025525</v>
      </c>
      <c r="S24" s="76">
        <v>0.01</v>
      </c>
      <c r="T24" s="76">
        <f t="shared" si="0"/>
        <v>0.2425723495566264</v>
      </c>
      <c r="U24" s="76">
        <f>+R24/'סכום נכסי הקרן'!$C$42*100</f>
        <v>4.9451872703717946E-2</v>
      </c>
    </row>
    <row r="25" spans="2:21">
      <c r="B25" t="s">
        <v>440</v>
      </c>
      <c r="C25" t="s">
        <v>441</v>
      </c>
      <c r="D25" t="s">
        <v>103</v>
      </c>
      <c r="E25" s="15"/>
      <c r="F25" t="s">
        <v>442</v>
      </c>
      <c r="G25" t="s">
        <v>416</v>
      </c>
      <c r="H25" t="s">
        <v>219</v>
      </c>
      <c r="I25" t="s">
        <v>152</v>
      </c>
      <c r="J25" t="s">
        <v>307</v>
      </c>
      <c r="K25" s="76">
        <v>2.4700000000000002</v>
      </c>
      <c r="L25" t="s">
        <v>105</v>
      </c>
      <c r="M25" s="76">
        <v>0.8</v>
      </c>
      <c r="N25" s="76">
        <v>0.37</v>
      </c>
      <c r="O25" s="76">
        <v>310919.86</v>
      </c>
      <c r="P25" s="76">
        <v>102.08</v>
      </c>
      <c r="Q25" s="76">
        <v>0</v>
      </c>
      <c r="R25" s="76">
        <v>317.386993088</v>
      </c>
      <c r="S25" s="76">
        <v>0.05</v>
      </c>
      <c r="T25" s="76">
        <f t="shared" si="0"/>
        <v>0.44167525677123765</v>
      </c>
      <c r="U25" s="76">
        <f>+R25/'סכום נכסי הקרן'!$C$42*100</f>
        <v>9.0041872514140087E-2</v>
      </c>
    </row>
    <row r="26" spans="2:21">
      <c r="B26" t="s">
        <v>443</v>
      </c>
      <c r="C26" t="s">
        <v>444</v>
      </c>
      <c r="D26" t="s">
        <v>103</v>
      </c>
      <c r="E26" s="15"/>
      <c r="F26" t="s">
        <v>442</v>
      </c>
      <c r="G26" t="s">
        <v>416</v>
      </c>
      <c r="H26" t="s">
        <v>219</v>
      </c>
      <c r="I26" t="s">
        <v>152</v>
      </c>
      <c r="J26" t="s">
        <v>307</v>
      </c>
      <c r="K26" s="76">
        <v>0.83</v>
      </c>
      <c r="L26" t="s">
        <v>105</v>
      </c>
      <c r="M26" s="76">
        <v>4.2</v>
      </c>
      <c r="N26" s="76">
        <v>0.94</v>
      </c>
      <c r="O26" s="76">
        <v>8022.52</v>
      </c>
      <c r="P26" s="76">
        <v>126</v>
      </c>
      <c r="Q26" s="76">
        <v>0</v>
      </c>
      <c r="R26" s="76">
        <v>10.108375199999999</v>
      </c>
      <c r="S26" s="76">
        <v>0.02</v>
      </c>
      <c r="T26" s="76">
        <f t="shared" si="0"/>
        <v>1.4066799551430047E-2</v>
      </c>
      <c r="U26" s="76">
        <f>+R26/'סכום נכסי הקרן'!$C$42*100</f>
        <v>2.8677200102876802E-3</v>
      </c>
    </row>
    <row r="27" spans="2:21">
      <c r="B27" t="s">
        <v>445</v>
      </c>
      <c r="C27" t="s">
        <v>446</v>
      </c>
      <c r="D27" t="s">
        <v>103</v>
      </c>
      <c r="E27" s="15"/>
      <c r="F27" t="s">
        <v>415</v>
      </c>
      <c r="G27" t="s">
        <v>416</v>
      </c>
      <c r="H27" t="s">
        <v>219</v>
      </c>
      <c r="I27" t="s">
        <v>152</v>
      </c>
      <c r="J27" t="s">
        <v>307</v>
      </c>
      <c r="K27" s="76">
        <v>0.1</v>
      </c>
      <c r="L27" t="s">
        <v>105</v>
      </c>
      <c r="M27" s="76">
        <v>4.4000000000000004</v>
      </c>
      <c r="N27" s="76">
        <v>4.05</v>
      </c>
      <c r="O27" s="76">
        <v>287594.53999999998</v>
      </c>
      <c r="P27" s="76">
        <v>121.61</v>
      </c>
      <c r="Q27" s="76">
        <v>0</v>
      </c>
      <c r="R27" s="76">
        <v>349.74372009400003</v>
      </c>
      <c r="S27" s="76">
        <v>0.04</v>
      </c>
      <c r="T27" s="76">
        <f t="shared" si="0"/>
        <v>0.4867028288516394</v>
      </c>
      <c r="U27" s="76">
        <f>+R27/'סכום נכסי הקרן'!$C$42*100</f>
        <v>9.9221392631529681E-2</v>
      </c>
    </row>
    <row r="28" spans="2:21">
      <c r="B28" t="s">
        <v>447</v>
      </c>
      <c r="C28" t="s">
        <v>448</v>
      </c>
      <c r="D28" t="s">
        <v>103</v>
      </c>
      <c r="E28" s="15"/>
      <c r="F28" t="s">
        <v>415</v>
      </c>
      <c r="G28" t="s">
        <v>416</v>
      </c>
      <c r="H28" t="s">
        <v>219</v>
      </c>
      <c r="I28" t="s">
        <v>152</v>
      </c>
      <c r="J28" t="s">
        <v>307</v>
      </c>
      <c r="K28" s="76">
        <v>2.93</v>
      </c>
      <c r="L28" t="s">
        <v>105</v>
      </c>
      <c r="M28" s="76">
        <v>3.4</v>
      </c>
      <c r="N28" s="76">
        <v>0.33</v>
      </c>
      <c r="O28" s="76">
        <v>640.44000000000005</v>
      </c>
      <c r="P28" s="76">
        <v>115.04</v>
      </c>
      <c r="Q28" s="76">
        <v>0</v>
      </c>
      <c r="R28" s="76">
        <v>0.73676217600000005</v>
      </c>
      <c r="S28" s="76">
        <v>0</v>
      </c>
      <c r="T28" s="76">
        <f t="shared" si="0"/>
        <v>1.0252771233568206E-3</v>
      </c>
      <c r="U28" s="76">
        <f>+R28/'סכום נכסי הקרן'!$C$42*100</f>
        <v>2.0901753181246121E-4</v>
      </c>
    </row>
    <row r="29" spans="2:21">
      <c r="B29" t="s">
        <v>449</v>
      </c>
      <c r="C29" t="s">
        <v>450</v>
      </c>
      <c r="D29" t="s">
        <v>103</v>
      </c>
      <c r="E29" s="15"/>
      <c r="F29" t="s">
        <v>419</v>
      </c>
      <c r="G29" t="s">
        <v>416</v>
      </c>
      <c r="H29" t="s">
        <v>219</v>
      </c>
      <c r="I29" t="s">
        <v>152</v>
      </c>
      <c r="J29" t="s">
        <v>307</v>
      </c>
      <c r="K29" s="76">
        <v>1.94</v>
      </c>
      <c r="L29" t="s">
        <v>105</v>
      </c>
      <c r="M29" s="76">
        <v>3</v>
      </c>
      <c r="N29" s="76">
        <v>0.53</v>
      </c>
      <c r="O29" s="76">
        <v>1707.84</v>
      </c>
      <c r="P29" s="76">
        <v>110.73</v>
      </c>
      <c r="Q29" s="76">
        <v>0</v>
      </c>
      <c r="R29" s="76">
        <v>1.891091232</v>
      </c>
      <c r="S29" s="76">
        <v>0</v>
      </c>
      <c r="T29" s="76">
        <f t="shared" si="0"/>
        <v>2.6316396817176809E-3</v>
      </c>
      <c r="U29" s="76">
        <f>+R29/'סכום נכסי הקרן'!$C$42*100</f>
        <v>5.3649771204436318E-4</v>
      </c>
    </row>
    <row r="30" spans="2:21">
      <c r="B30" t="s">
        <v>451</v>
      </c>
      <c r="C30" t="s">
        <v>452</v>
      </c>
      <c r="D30" t="s">
        <v>103</v>
      </c>
      <c r="E30" s="15"/>
      <c r="F30" t="s">
        <v>453</v>
      </c>
      <c r="G30" t="s">
        <v>454</v>
      </c>
      <c r="H30" t="s">
        <v>219</v>
      </c>
      <c r="I30" t="s">
        <v>152</v>
      </c>
      <c r="J30" t="s">
        <v>307</v>
      </c>
      <c r="K30" s="76">
        <v>3.95</v>
      </c>
      <c r="L30" t="s">
        <v>105</v>
      </c>
      <c r="M30" s="76">
        <v>0.65</v>
      </c>
      <c r="N30" s="76">
        <v>0.53</v>
      </c>
      <c r="O30" s="76">
        <v>182204.97</v>
      </c>
      <c r="P30" s="76">
        <v>99.48</v>
      </c>
      <c r="Q30" s="76">
        <v>0.59216999999999997</v>
      </c>
      <c r="R30" s="76">
        <v>181.84967415599999</v>
      </c>
      <c r="S30" s="76">
        <v>0.02</v>
      </c>
      <c r="T30" s="76">
        <f t="shared" si="0"/>
        <v>0.25306172992523285</v>
      </c>
      <c r="U30" s="76">
        <f>+R30/'סכום נכסי הקרן'!$C$42*100</f>
        <v>5.1590284207243875E-2</v>
      </c>
    </row>
    <row r="31" spans="2:21">
      <c r="B31" t="s">
        <v>455</v>
      </c>
      <c r="C31" t="s">
        <v>456</v>
      </c>
      <c r="D31" t="s">
        <v>103</v>
      </c>
      <c r="E31" s="15"/>
      <c r="F31" t="s">
        <v>453</v>
      </c>
      <c r="G31" t="s">
        <v>454</v>
      </c>
      <c r="H31" t="s">
        <v>219</v>
      </c>
      <c r="I31" t="s">
        <v>152</v>
      </c>
      <c r="J31" t="s">
        <v>307</v>
      </c>
      <c r="K31" s="76">
        <v>5.05</v>
      </c>
      <c r="L31" t="s">
        <v>105</v>
      </c>
      <c r="M31" s="76">
        <v>1.64</v>
      </c>
      <c r="N31" s="76">
        <v>0.73</v>
      </c>
      <c r="O31" s="76">
        <v>245350.67</v>
      </c>
      <c r="P31" s="76">
        <v>104</v>
      </c>
      <c r="Q31" s="76">
        <v>0</v>
      </c>
      <c r="R31" s="76">
        <v>255.1646968</v>
      </c>
      <c r="S31" s="76">
        <v>0.02</v>
      </c>
      <c r="T31" s="76">
        <f t="shared" si="0"/>
        <v>0.35508680390959613</v>
      </c>
      <c r="U31" s="76">
        <f>+R31/'סכום נכסי הקרן'!$C$42*100</f>
        <v>7.2389567309724401E-2</v>
      </c>
    </row>
    <row r="32" spans="2:21">
      <c r="B32" t="s">
        <v>457</v>
      </c>
      <c r="C32" t="s">
        <v>458</v>
      </c>
      <c r="D32" t="s">
        <v>103</v>
      </c>
      <c r="E32" s="15"/>
      <c r="F32" t="s">
        <v>453</v>
      </c>
      <c r="G32" t="s">
        <v>454</v>
      </c>
      <c r="H32" t="s">
        <v>219</v>
      </c>
      <c r="I32" t="s">
        <v>152</v>
      </c>
      <c r="J32" t="s">
        <v>307</v>
      </c>
      <c r="K32" s="76">
        <v>6.41</v>
      </c>
      <c r="L32" t="s">
        <v>105</v>
      </c>
      <c r="M32" s="76">
        <v>1.34</v>
      </c>
      <c r="N32" s="76">
        <v>1.18</v>
      </c>
      <c r="O32" s="76">
        <v>779703.14</v>
      </c>
      <c r="P32" s="76">
        <v>101.65</v>
      </c>
      <c r="Q32" s="76">
        <v>0</v>
      </c>
      <c r="R32" s="76">
        <v>792.56824181000002</v>
      </c>
      <c r="S32" s="76">
        <v>0.02</v>
      </c>
      <c r="T32" s="76">
        <f t="shared" si="0"/>
        <v>1.1029367596456661</v>
      </c>
      <c r="U32" s="76">
        <f>+R32/'סכום נכסי הקרן'!$C$42*100</f>
        <v>0.22484956895516325</v>
      </c>
    </row>
    <row r="33" spans="2:21">
      <c r="B33" t="s">
        <v>459</v>
      </c>
      <c r="C33" t="s">
        <v>460</v>
      </c>
      <c r="D33" t="s">
        <v>103</v>
      </c>
      <c r="E33" s="15"/>
      <c r="F33" t="s">
        <v>433</v>
      </c>
      <c r="G33" t="s">
        <v>416</v>
      </c>
      <c r="H33" t="s">
        <v>461</v>
      </c>
      <c r="I33" t="s">
        <v>153</v>
      </c>
      <c r="J33" t="s">
        <v>307</v>
      </c>
      <c r="K33" s="76">
        <v>4.32</v>
      </c>
      <c r="L33" t="s">
        <v>105</v>
      </c>
      <c r="M33" s="76">
        <v>4.2</v>
      </c>
      <c r="N33" s="76">
        <v>0.56000000000000005</v>
      </c>
      <c r="O33" s="76">
        <v>15797.52</v>
      </c>
      <c r="P33" s="76">
        <v>119.26</v>
      </c>
      <c r="Q33" s="76">
        <v>0</v>
      </c>
      <c r="R33" s="76">
        <v>18.840122352000002</v>
      </c>
      <c r="S33" s="76">
        <v>0</v>
      </c>
      <c r="T33" s="76">
        <f t="shared" si="0"/>
        <v>2.6217885605393919E-2</v>
      </c>
      <c r="U33" s="76">
        <f>+R33/'סכום נכסי הקרן'!$C$42*100</f>
        <v>5.3448941888404183E-3</v>
      </c>
    </row>
    <row r="34" spans="2:21">
      <c r="B34" t="s">
        <v>462</v>
      </c>
      <c r="C34" t="s">
        <v>463</v>
      </c>
      <c r="D34" t="s">
        <v>103</v>
      </c>
      <c r="E34" s="15"/>
      <c r="F34" t="s">
        <v>433</v>
      </c>
      <c r="G34" t="s">
        <v>416</v>
      </c>
      <c r="H34" t="s">
        <v>219</v>
      </c>
      <c r="I34" t="s">
        <v>152</v>
      </c>
      <c r="J34" t="s">
        <v>307</v>
      </c>
      <c r="K34" s="76">
        <v>1.94</v>
      </c>
      <c r="L34" t="s">
        <v>105</v>
      </c>
      <c r="M34" s="76">
        <v>4.0999999999999996</v>
      </c>
      <c r="N34" s="76">
        <v>0.63</v>
      </c>
      <c r="O34" s="76">
        <v>262761.02</v>
      </c>
      <c r="P34" s="76">
        <v>130.86000000000001</v>
      </c>
      <c r="Q34" s="76">
        <v>0</v>
      </c>
      <c r="R34" s="76">
        <v>343.849070772</v>
      </c>
      <c r="S34" s="76">
        <v>0.01</v>
      </c>
      <c r="T34" s="76">
        <f t="shared" si="0"/>
        <v>0.47849984382210198</v>
      </c>
      <c r="U34" s="76">
        <f>+R34/'סכום נכסי הקרן'!$C$42*100</f>
        <v>9.7549095800449639E-2</v>
      </c>
    </row>
    <row r="35" spans="2:21">
      <c r="B35" t="s">
        <v>464</v>
      </c>
      <c r="C35" t="s">
        <v>465</v>
      </c>
      <c r="D35" t="s">
        <v>103</v>
      </c>
      <c r="E35" s="15"/>
      <c r="F35" t="s">
        <v>433</v>
      </c>
      <c r="G35" t="s">
        <v>416</v>
      </c>
      <c r="H35" t="s">
        <v>219</v>
      </c>
      <c r="I35" t="s">
        <v>152</v>
      </c>
      <c r="J35" t="s">
        <v>307</v>
      </c>
      <c r="K35" s="76">
        <v>3.46</v>
      </c>
      <c r="L35" t="s">
        <v>105</v>
      </c>
      <c r="M35" s="76">
        <v>4</v>
      </c>
      <c r="N35" s="76">
        <v>0.47</v>
      </c>
      <c r="O35" s="76">
        <v>604001.52</v>
      </c>
      <c r="P35" s="76">
        <v>119.78</v>
      </c>
      <c r="Q35" s="76">
        <v>0</v>
      </c>
      <c r="R35" s="76">
        <v>723.47302065600002</v>
      </c>
      <c r="S35" s="76">
        <v>0.02</v>
      </c>
      <c r="T35" s="76">
        <f t="shared" si="0"/>
        <v>1.0067839549956124</v>
      </c>
      <c r="U35" s="76">
        <f>+R35/'סכום נכסי הקרן'!$C$42*100</f>
        <v>0.20524743266736711</v>
      </c>
    </row>
    <row r="36" spans="2:21">
      <c r="B36" t="s">
        <v>466</v>
      </c>
      <c r="C36" t="s">
        <v>467</v>
      </c>
      <c r="D36" t="s">
        <v>103</v>
      </c>
      <c r="E36" s="15"/>
      <c r="F36" t="s">
        <v>433</v>
      </c>
      <c r="G36" t="s">
        <v>416</v>
      </c>
      <c r="H36" t="s">
        <v>219</v>
      </c>
      <c r="I36" t="s">
        <v>152</v>
      </c>
      <c r="J36" t="s">
        <v>307</v>
      </c>
      <c r="K36" s="76">
        <v>0.22</v>
      </c>
      <c r="L36" t="s">
        <v>105</v>
      </c>
      <c r="M36" s="76">
        <v>4.7</v>
      </c>
      <c r="N36" s="76">
        <v>2.92</v>
      </c>
      <c r="O36" s="76">
        <v>17979.12</v>
      </c>
      <c r="P36" s="76">
        <v>124.09</v>
      </c>
      <c r="Q36" s="76">
        <v>0</v>
      </c>
      <c r="R36" s="76">
        <v>22.310290007999999</v>
      </c>
      <c r="S36" s="76">
        <v>0.01</v>
      </c>
      <c r="T36" s="76">
        <f t="shared" si="0"/>
        <v>3.1046965636654315E-2</v>
      </c>
      <c r="U36" s="76">
        <f>+R36/'סכום נכסי הקרן'!$C$42*100</f>
        <v>6.3293718154884973E-3</v>
      </c>
    </row>
    <row r="37" spans="2:21">
      <c r="B37" t="s">
        <v>468</v>
      </c>
      <c r="C37" t="s">
        <v>469</v>
      </c>
      <c r="D37" t="s">
        <v>103</v>
      </c>
      <c r="E37" s="15"/>
      <c r="F37" t="s">
        <v>470</v>
      </c>
      <c r="G37" t="s">
        <v>454</v>
      </c>
      <c r="H37" t="s">
        <v>471</v>
      </c>
      <c r="I37" t="s">
        <v>152</v>
      </c>
      <c r="J37" t="s">
        <v>307</v>
      </c>
      <c r="K37" s="76">
        <v>1.87</v>
      </c>
      <c r="L37" t="s">
        <v>105</v>
      </c>
      <c r="M37" s="76">
        <v>3.9</v>
      </c>
      <c r="N37" s="76">
        <v>0.83</v>
      </c>
      <c r="O37" s="76">
        <v>4012.46</v>
      </c>
      <c r="P37" s="76">
        <v>112.85</v>
      </c>
      <c r="Q37" s="76">
        <v>0</v>
      </c>
      <c r="R37" s="76">
        <v>4.5280611100000003</v>
      </c>
      <c r="S37" s="76">
        <v>0</v>
      </c>
      <c r="T37" s="76">
        <f t="shared" si="0"/>
        <v>6.3012429525761823E-3</v>
      </c>
      <c r="U37" s="76">
        <f>+R37/'סכום נכסי הקרן'!$C$42*100</f>
        <v>1.2845992749608709E-3</v>
      </c>
    </row>
    <row r="38" spans="2:21">
      <c r="B38" t="s">
        <v>472</v>
      </c>
      <c r="C38" t="s">
        <v>473</v>
      </c>
      <c r="D38" t="s">
        <v>103</v>
      </c>
      <c r="E38" s="15"/>
      <c r="F38" t="s">
        <v>470</v>
      </c>
      <c r="G38" t="s">
        <v>454</v>
      </c>
      <c r="H38" t="s">
        <v>471</v>
      </c>
      <c r="I38" t="s">
        <v>152</v>
      </c>
      <c r="J38" t="s">
        <v>334</v>
      </c>
      <c r="K38" s="76">
        <v>7.57</v>
      </c>
      <c r="L38" t="s">
        <v>105</v>
      </c>
      <c r="M38" s="76">
        <v>4</v>
      </c>
      <c r="N38" s="76">
        <v>1.51</v>
      </c>
      <c r="O38" s="76">
        <v>147799.42000000001</v>
      </c>
      <c r="P38" s="76">
        <v>119.86</v>
      </c>
      <c r="Q38" s="76">
        <v>0</v>
      </c>
      <c r="R38" s="76">
        <v>177.15238481200001</v>
      </c>
      <c r="S38" s="76">
        <v>0.06</v>
      </c>
      <c r="T38" s="76">
        <f t="shared" si="0"/>
        <v>0.24652498921965277</v>
      </c>
      <c r="U38" s="76">
        <f>+R38/'סכום נכסי הקרן'!$C$42*100</f>
        <v>5.0257675318141709E-2</v>
      </c>
    </row>
    <row r="39" spans="2:21">
      <c r="B39" t="s">
        <v>474</v>
      </c>
      <c r="C39" t="s">
        <v>475</v>
      </c>
      <c r="D39" t="s">
        <v>103</v>
      </c>
      <c r="E39" s="15"/>
      <c r="F39" t="s">
        <v>476</v>
      </c>
      <c r="G39" t="s">
        <v>454</v>
      </c>
      <c r="H39" t="s">
        <v>471</v>
      </c>
      <c r="I39" t="s">
        <v>152</v>
      </c>
      <c r="J39" t="s">
        <v>307</v>
      </c>
      <c r="K39" s="76">
        <v>0.41</v>
      </c>
      <c r="L39" t="s">
        <v>105</v>
      </c>
      <c r="M39" s="76">
        <v>3.2</v>
      </c>
      <c r="N39" s="76">
        <v>2.93</v>
      </c>
      <c r="O39" s="76">
        <v>84486.45</v>
      </c>
      <c r="P39" s="76">
        <v>104.67</v>
      </c>
      <c r="Q39" s="76">
        <v>0</v>
      </c>
      <c r="R39" s="76">
        <v>88.431967215</v>
      </c>
      <c r="S39" s="76">
        <v>0.02</v>
      </c>
      <c r="T39" s="76">
        <f t="shared" si="0"/>
        <v>0.12306179105342654</v>
      </c>
      <c r="U39" s="76">
        <f>+R39/'סכום נכסי הקרן'!$C$42*100</f>
        <v>2.5087921343833738E-2</v>
      </c>
    </row>
    <row r="40" spans="2:21">
      <c r="B40" t="s">
        <v>477</v>
      </c>
      <c r="C40" t="s">
        <v>478</v>
      </c>
      <c r="D40" t="s">
        <v>103</v>
      </c>
      <c r="E40" s="15"/>
      <c r="F40" t="s">
        <v>479</v>
      </c>
      <c r="G40" t="s">
        <v>454</v>
      </c>
      <c r="H40" t="s">
        <v>471</v>
      </c>
      <c r="I40" t="s">
        <v>152</v>
      </c>
      <c r="J40" t="s">
        <v>307</v>
      </c>
      <c r="K40" s="76">
        <v>1.68</v>
      </c>
      <c r="L40" t="s">
        <v>105</v>
      </c>
      <c r="M40" s="76">
        <v>4.9000000000000004</v>
      </c>
      <c r="N40" s="76">
        <v>0.98</v>
      </c>
      <c r="O40" s="76">
        <v>0.23</v>
      </c>
      <c r="P40" s="76">
        <v>118.42</v>
      </c>
      <c r="Q40" s="76">
        <v>0</v>
      </c>
      <c r="R40" s="76">
        <v>2.7236600000000001E-4</v>
      </c>
      <c r="S40" s="76">
        <v>0</v>
      </c>
      <c r="T40" s="76">
        <f t="shared" si="0"/>
        <v>3.7902411127604332E-7</v>
      </c>
      <c r="U40" s="76">
        <f>+R40/'סכום נכסי הקרן'!$C$42*100</f>
        <v>7.7269532725893921E-8</v>
      </c>
    </row>
    <row r="41" spans="2:21">
      <c r="B41" t="s">
        <v>480</v>
      </c>
      <c r="C41" t="s">
        <v>481</v>
      </c>
      <c r="D41" t="s">
        <v>103</v>
      </c>
      <c r="E41" s="15"/>
      <c r="F41" t="s">
        <v>479</v>
      </c>
      <c r="G41" t="s">
        <v>454</v>
      </c>
      <c r="H41" t="s">
        <v>482</v>
      </c>
      <c r="I41" t="s">
        <v>153</v>
      </c>
      <c r="J41" t="s">
        <v>307</v>
      </c>
      <c r="K41" s="76">
        <v>7.24</v>
      </c>
      <c r="L41" t="s">
        <v>105</v>
      </c>
      <c r="M41" s="76">
        <v>3.2</v>
      </c>
      <c r="N41" s="76">
        <v>1.56</v>
      </c>
      <c r="O41" s="76">
        <v>130803.53</v>
      </c>
      <c r="P41" s="76">
        <v>111.69</v>
      </c>
      <c r="Q41" s="76">
        <v>0</v>
      </c>
      <c r="R41" s="76">
        <v>146.09446265700001</v>
      </c>
      <c r="S41" s="76">
        <v>0.01</v>
      </c>
      <c r="T41" s="76">
        <f t="shared" si="0"/>
        <v>0.20330483199415689</v>
      </c>
      <c r="U41" s="76">
        <f>+R41/'סכום נכסי הקרן'!$C$42*100</f>
        <v>4.1446622791930517E-2</v>
      </c>
    </row>
    <row r="42" spans="2:21">
      <c r="B42" t="s">
        <v>483</v>
      </c>
      <c r="C42" t="s">
        <v>484</v>
      </c>
      <c r="D42" t="s">
        <v>103</v>
      </c>
      <c r="E42" s="15"/>
      <c r="F42" t="s">
        <v>479</v>
      </c>
      <c r="G42" t="s">
        <v>454</v>
      </c>
      <c r="H42" t="s">
        <v>471</v>
      </c>
      <c r="I42" t="s">
        <v>152</v>
      </c>
      <c r="J42" t="s">
        <v>307</v>
      </c>
      <c r="K42" s="76">
        <v>1.25</v>
      </c>
      <c r="L42" t="s">
        <v>105</v>
      </c>
      <c r="M42" s="76">
        <v>4.95</v>
      </c>
      <c r="N42" s="76">
        <v>0.69</v>
      </c>
      <c r="O42" s="76">
        <v>165509.60999999999</v>
      </c>
      <c r="P42" s="76">
        <v>125.44</v>
      </c>
      <c r="Q42" s="76">
        <v>0</v>
      </c>
      <c r="R42" s="76">
        <v>207.615254784</v>
      </c>
      <c r="S42" s="76">
        <v>0.06</v>
      </c>
      <c r="T42" s="76">
        <f t="shared" si="0"/>
        <v>0.28891707273248091</v>
      </c>
      <c r="U42" s="76">
        <f>+R42/'סכום נכסי הקרן'!$C$42*100</f>
        <v>5.8899913072582813E-2</v>
      </c>
    </row>
    <row r="43" spans="2:21">
      <c r="B43" t="s">
        <v>485</v>
      </c>
      <c r="C43" t="s">
        <v>486</v>
      </c>
      <c r="D43" t="s">
        <v>103</v>
      </c>
      <c r="E43" s="15"/>
      <c r="F43" t="s">
        <v>476</v>
      </c>
      <c r="G43" t="s">
        <v>454</v>
      </c>
      <c r="H43" t="s">
        <v>471</v>
      </c>
      <c r="I43" t="s">
        <v>152</v>
      </c>
      <c r="J43" t="s">
        <v>307</v>
      </c>
      <c r="K43" s="76">
        <v>2.14</v>
      </c>
      <c r="L43" t="s">
        <v>105</v>
      </c>
      <c r="M43" s="76">
        <v>1.64</v>
      </c>
      <c r="N43" s="76">
        <v>0.49</v>
      </c>
      <c r="O43" s="76">
        <v>5077.41</v>
      </c>
      <c r="P43" s="76">
        <v>101.4</v>
      </c>
      <c r="Q43" s="76">
        <v>0</v>
      </c>
      <c r="R43" s="76">
        <v>5.1484937400000002</v>
      </c>
      <c r="S43" s="76">
        <v>0</v>
      </c>
      <c r="T43" s="76">
        <f t="shared" si="0"/>
        <v>7.1646360566802484E-3</v>
      </c>
      <c r="U43" s="76">
        <f>+R43/'סכום נכסי הקרן'!$C$42*100</f>
        <v>1.4606144141779442E-3</v>
      </c>
    </row>
    <row r="44" spans="2:21">
      <c r="B44" t="s">
        <v>487</v>
      </c>
      <c r="C44" t="s">
        <v>488</v>
      </c>
      <c r="D44" t="s">
        <v>103</v>
      </c>
      <c r="E44" s="15"/>
      <c r="F44" t="s">
        <v>489</v>
      </c>
      <c r="G44" t="s">
        <v>135</v>
      </c>
      <c r="H44" t="s">
        <v>482</v>
      </c>
      <c r="I44" t="s">
        <v>153</v>
      </c>
      <c r="J44" t="s">
        <v>318</v>
      </c>
      <c r="K44" s="76">
        <v>6.48</v>
      </c>
      <c r="L44" t="s">
        <v>105</v>
      </c>
      <c r="M44" s="76">
        <v>2.2000000000000002</v>
      </c>
      <c r="N44" s="76">
        <v>1.18</v>
      </c>
      <c r="O44" s="76">
        <v>962209.47</v>
      </c>
      <c r="P44" s="76">
        <v>106.71</v>
      </c>
      <c r="Q44" s="76">
        <v>0</v>
      </c>
      <c r="R44" s="76">
        <v>1026.7737254369999</v>
      </c>
      <c r="S44" s="76">
        <v>0.11</v>
      </c>
      <c r="T44" s="76">
        <f t="shared" si="0"/>
        <v>1.4288567543869317</v>
      </c>
      <c r="U44" s="76">
        <f>+R44/'סכום נכסי הקרן'!$C$42*100</f>
        <v>0.2912930614678127</v>
      </c>
    </row>
    <row r="45" spans="2:21">
      <c r="B45" t="s">
        <v>490</v>
      </c>
      <c r="C45" t="s">
        <v>491</v>
      </c>
      <c r="D45" t="s">
        <v>103</v>
      </c>
      <c r="E45" s="15"/>
      <c r="F45" t="s">
        <v>489</v>
      </c>
      <c r="G45" t="s">
        <v>135</v>
      </c>
      <c r="H45" t="s">
        <v>482</v>
      </c>
      <c r="I45" t="s">
        <v>153</v>
      </c>
      <c r="J45" t="s">
        <v>307</v>
      </c>
      <c r="K45" s="76">
        <v>3.02</v>
      </c>
      <c r="L45" t="s">
        <v>105</v>
      </c>
      <c r="M45" s="76">
        <v>3.7</v>
      </c>
      <c r="N45" s="76">
        <v>0.61</v>
      </c>
      <c r="O45" s="76">
        <v>192506.3</v>
      </c>
      <c r="P45" s="76">
        <v>113.82</v>
      </c>
      <c r="Q45" s="76">
        <v>0</v>
      </c>
      <c r="R45" s="76">
        <v>219.11067066000001</v>
      </c>
      <c r="S45" s="76">
        <v>0.01</v>
      </c>
      <c r="T45" s="76">
        <f t="shared" si="0"/>
        <v>0.30491407597866227</v>
      </c>
      <c r="U45" s="76">
        <f>+R45/'סכום נכסי הקרן'!$C$42*100</f>
        <v>6.2161132950351486E-2</v>
      </c>
    </row>
    <row r="46" spans="2:21">
      <c r="B46" t="s">
        <v>492</v>
      </c>
      <c r="C46" t="s">
        <v>493</v>
      </c>
      <c r="D46" t="s">
        <v>103</v>
      </c>
      <c r="E46" s="15"/>
      <c r="F46" t="s">
        <v>442</v>
      </c>
      <c r="G46" t="s">
        <v>416</v>
      </c>
      <c r="H46" t="s">
        <v>471</v>
      </c>
      <c r="I46" t="s">
        <v>152</v>
      </c>
      <c r="J46" t="s">
        <v>307</v>
      </c>
      <c r="K46" s="76">
        <v>0.92</v>
      </c>
      <c r="L46" t="s">
        <v>105</v>
      </c>
      <c r="M46" s="76">
        <v>5.25</v>
      </c>
      <c r="N46" s="76">
        <v>0.81</v>
      </c>
      <c r="O46" s="76">
        <v>8155.65</v>
      </c>
      <c r="P46" s="76">
        <v>127.82</v>
      </c>
      <c r="Q46" s="76">
        <v>0</v>
      </c>
      <c r="R46" s="76">
        <v>10.42455183</v>
      </c>
      <c r="S46" s="76">
        <v>0.02</v>
      </c>
      <c r="T46" s="76">
        <f t="shared" si="0"/>
        <v>1.4506790468769236E-2</v>
      </c>
      <c r="U46" s="76">
        <f>+R46/'סכום נכסי הקרן'!$C$42*100</f>
        <v>2.9574185059110252E-3</v>
      </c>
    </row>
    <row r="47" spans="2:21">
      <c r="B47" t="s">
        <v>494</v>
      </c>
      <c r="C47" t="s">
        <v>495</v>
      </c>
      <c r="D47" t="s">
        <v>103</v>
      </c>
      <c r="E47" s="15"/>
      <c r="F47" t="s">
        <v>442</v>
      </c>
      <c r="G47" t="s">
        <v>416</v>
      </c>
      <c r="H47" t="s">
        <v>471</v>
      </c>
      <c r="I47" t="s">
        <v>152</v>
      </c>
      <c r="J47" t="s">
        <v>307</v>
      </c>
      <c r="K47" s="76">
        <v>1.78</v>
      </c>
      <c r="L47" t="s">
        <v>105</v>
      </c>
      <c r="M47" s="76">
        <v>3.1</v>
      </c>
      <c r="N47" s="76">
        <v>0.56000000000000005</v>
      </c>
      <c r="O47" s="76">
        <v>2342.9499999999998</v>
      </c>
      <c r="P47" s="76">
        <v>111.86</v>
      </c>
      <c r="Q47" s="76">
        <v>0</v>
      </c>
      <c r="R47" s="76">
        <v>2.6208238700000002</v>
      </c>
      <c r="S47" s="76">
        <v>0</v>
      </c>
      <c r="T47" s="76">
        <f t="shared" si="0"/>
        <v>3.6471345106870554E-3</v>
      </c>
      <c r="U47" s="76">
        <f>+R47/'סכום נכסי הקרן'!$C$42*100</f>
        <v>7.435209820306828E-4</v>
      </c>
    </row>
    <row r="48" spans="2:21">
      <c r="B48" t="s">
        <v>496</v>
      </c>
      <c r="C48" t="s">
        <v>497</v>
      </c>
      <c r="D48" t="s">
        <v>103</v>
      </c>
      <c r="E48" s="15"/>
      <c r="F48" t="s">
        <v>442</v>
      </c>
      <c r="G48" t="s">
        <v>416</v>
      </c>
      <c r="H48" t="s">
        <v>471</v>
      </c>
      <c r="I48" t="s">
        <v>152</v>
      </c>
      <c r="J48" t="s">
        <v>498</v>
      </c>
      <c r="K48" s="76">
        <v>1.75</v>
      </c>
      <c r="L48" t="s">
        <v>105</v>
      </c>
      <c r="M48" s="76">
        <v>2.8</v>
      </c>
      <c r="N48" s="76">
        <v>0.5</v>
      </c>
      <c r="O48" s="76">
        <v>296884.8</v>
      </c>
      <c r="P48" s="76">
        <v>105.72</v>
      </c>
      <c r="Q48" s="76">
        <v>0</v>
      </c>
      <c r="R48" s="76">
        <v>313.86661056000003</v>
      </c>
      <c r="S48" s="76">
        <v>0.03</v>
      </c>
      <c r="T48" s="76">
        <f t="shared" si="0"/>
        <v>0.43677629780048904</v>
      </c>
      <c r="U48" s="76">
        <f>+R48/'סכום נכסי הקרן'!$C$42*100</f>
        <v>8.9043149057633192E-2</v>
      </c>
    </row>
    <row r="49" spans="2:21">
      <c r="B49" t="s">
        <v>499</v>
      </c>
      <c r="C49" t="s">
        <v>500</v>
      </c>
      <c r="D49" t="s">
        <v>103</v>
      </c>
      <c r="E49" s="15"/>
      <c r="F49" t="s">
        <v>415</v>
      </c>
      <c r="G49" t="s">
        <v>416</v>
      </c>
      <c r="H49" t="s">
        <v>471</v>
      </c>
      <c r="I49" t="s">
        <v>152</v>
      </c>
      <c r="J49" t="s">
        <v>307</v>
      </c>
      <c r="K49" s="76">
        <v>3.15</v>
      </c>
      <c r="L49" t="s">
        <v>105</v>
      </c>
      <c r="M49" s="76">
        <v>4</v>
      </c>
      <c r="N49" s="76">
        <v>0.51</v>
      </c>
      <c r="O49" s="76">
        <v>95861.55</v>
      </c>
      <c r="P49" s="76">
        <v>120.32</v>
      </c>
      <c r="Q49" s="76">
        <v>0</v>
      </c>
      <c r="R49" s="76">
        <v>115.34061696000001</v>
      </c>
      <c r="S49" s="76">
        <v>0.01</v>
      </c>
      <c r="T49" s="76">
        <f t="shared" si="0"/>
        <v>0.16050782710505176</v>
      </c>
      <c r="U49" s="76">
        <f>+R49/'סכום נכסי הקרן'!$C$42*100</f>
        <v>3.2721835973710062E-2</v>
      </c>
    </row>
    <row r="50" spans="2:21">
      <c r="B50" t="s">
        <v>501</v>
      </c>
      <c r="C50" t="s">
        <v>502</v>
      </c>
      <c r="D50" t="s">
        <v>103</v>
      </c>
      <c r="E50" s="15"/>
      <c r="F50" t="s">
        <v>503</v>
      </c>
      <c r="G50" t="s">
        <v>416</v>
      </c>
      <c r="H50" t="s">
        <v>471</v>
      </c>
      <c r="I50" t="s">
        <v>152</v>
      </c>
      <c r="J50" t="s">
        <v>307</v>
      </c>
      <c r="K50" s="76">
        <v>2.44</v>
      </c>
      <c r="L50" t="s">
        <v>105</v>
      </c>
      <c r="M50" s="76">
        <v>4.75</v>
      </c>
      <c r="N50" s="76">
        <v>0.62</v>
      </c>
      <c r="O50" s="76">
        <v>8913.4599999999991</v>
      </c>
      <c r="P50" s="76">
        <v>134.34</v>
      </c>
      <c r="Q50" s="76">
        <v>0</v>
      </c>
      <c r="R50" s="76">
        <v>11.974342163999999</v>
      </c>
      <c r="S50" s="76">
        <v>0</v>
      </c>
      <c r="T50" s="76">
        <f t="shared" si="0"/>
        <v>1.6663476340018038E-2</v>
      </c>
      <c r="U50" s="76">
        <f>+R50/'סכום נכסי הקרן'!$C$42*100</f>
        <v>3.3970900322075784E-3</v>
      </c>
    </row>
    <row r="51" spans="2:21">
      <c r="B51" t="s">
        <v>504</v>
      </c>
      <c r="C51" t="s">
        <v>505</v>
      </c>
      <c r="D51" t="s">
        <v>103</v>
      </c>
      <c r="E51" s="15"/>
      <c r="F51" t="s">
        <v>503</v>
      </c>
      <c r="G51" t="s">
        <v>416</v>
      </c>
      <c r="H51" t="s">
        <v>471</v>
      </c>
      <c r="I51" t="s">
        <v>152</v>
      </c>
      <c r="J51" t="s">
        <v>307</v>
      </c>
      <c r="K51" s="76">
        <v>0.5</v>
      </c>
      <c r="L51" t="s">
        <v>105</v>
      </c>
      <c r="M51" s="76">
        <v>5.5</v>
      </c>
      <c r="N51" s="76">
        <v>2.4500000000000002</v>
      </c>
      <c r="O51" s="76">
        <v>14553.64</v>
      </c>
      <c r="P51" s="76">
        <v>129.07</v>
      </c>
      <c r="Q51" s="76">
        <v>0</v>
      </c>
      <c r="R51" s="76">
        <v>18.784383148</v>
      </c>
      <c r="S51" s="76">
        <v>0.02</v>
      </c>
      <c r="T51" s="76">
        <f t="shared" si="0"/>
        <v>2.6140319013898156E-2</v>
      </c>
      <c r="U51" s="76">
        <f>+R51/'סכום נכסי הקרן'!$C$42*100</f>
        <v>5.3290811202210114E-3</v>
      </c>
    </row>
    <row r="52" spans="2:21">
      <c r="B52" t="s">
        <v>506</v>
      </c>
      <c r="C52" t="s">
        <v>507</v>
      </c>
      <c r="D52" t="s">
        <v>103</v>
      </c>
      <c r="E52" s="15"/>
      <c r="F52" t="s">
        <v>503</v>
      </c>
      <c r="G52" t="s">
        <v>416</v>
      </c>
      <c r="H52" t="s">
        <v>471</v>
      </c>
      <c r="I52" t="s">
        <v>152</v>
      </c>
      <c r="J52" t="s">
        <v>307</v>
      </c>
      <c r="K52" s="76">
        <v>3.03</v>
      </c>
      <c r="L52" t="s">
        <v>105</v>
      </c>
      <c r="M52" s="76">
        <v>3.85</v>
      </c>
      <c r="N52" s="76">
        <v>0.6</v>
      </c>
      <c r="O52" s="76">
        <v>29102.62</v>
      </c>
      <c r="P52" s="76">
        <v>119.06</v>
      </c>
      <c r="Q52" s="76">
        <v>0</v>
      </c>
      <c r="R52" s="76">
        <v>34.649579371999998</v>
      </c>
      <c r="S52" s="76">
        <v>0.01</v>
      </c>
      <c r="T52" s="76">
        <f t="shared" si="0"/>
        <v>4.8218301945033605E-2</v>
      </c>
      <c r="U52" s="76">
        <f>+R52/'סכום נכסי הקרן'!$C$42*100</f>
        <v>9.8299964284206259E-3</v>
      </c>
    </row>
    <row r="53" spans="2:21">
      <c r="B53" t="s">
        <v>508</v>
      </c>
      <c r="C53" t="s">
        <v>509</v>
      </c>
      <c r="D53" t="s">
        <v>103</v>
      </c>
      <c r="E53" s="15"/>
      <c r="F53" t="s">
        <v>510</v>
      </c>
      <c r="G53" t="s">
        <v>416</v>
      </c>
      <c r="H53" t="s">
        <v>471</v>
      </c>
      <c r="I53" t="s">
        <v>152</v>
      </c>
      <c r="J53" t="s">
        <v>307</v>
      </c>
      <c r="K53" s="76">
        <v>6.02</v>
      </c>
      <c r="L53" t="s">
        <v>105</v>
      </c>
      <c r="M53" s="76">
        <v>1.5</v>
      </c>
      <c r="N53" s="76">
        <v>0.91</v>
      </c>
      <c r="O53" s="76">
        <v>84462.65</v>
      </c>
      <c r="P53" s="76">
        <v>103.52</v>
      </c>
      <c r="Q53" s="76">
        <v>0</v>
      </c>
      <c r="R53" s="76">
        <v>87.435735280000003</v>
      </c>
      <c r="S53" s="76">
        <v>0.01</v>
      </c>
      <c r="T53" s="76">
        <f t="shared" si="0"/>
        <v>0.12167543620815149</v>
      </c>
      <c r="U53" s="76">
        <f>+R53/'סכום נכסי הקרן'!$C$42*100</f>
        <v>2.480529290965303E-2</v>
      </c>
    </row>
    <row r="54" spans="2:21">
      <c r="B54" t="s">
        <v>511</v>
      </c>
      <c r="C54" t="s">
        <v>512</v>
      </c>
      <c r="D54" t="s">
        <v>103</v>
      </c>
      <c r="E54" s="15"/>
      <c r="F54" t="s">
        <v>510</v>
      </c>
      <c r="G54" t="s">
        <v>416</v>
      </c>
      <c r="H54" t="s">
        <v>471</v>
      </c>
      <c r="I54" t="s">
        <v>152</v>
      </c>
      <c r="J54" t="s">
        <v>307</v>
      </c>
      <c r="K54" s="76">
        <v>3.23</v>
      </c>
      <c r="L54" t="s">
        <v>105</v>
      </c>
      <c r="M54" s="76">
        <v>3.55</v>
      </c>
      <c r="N54" s="76">
        <v>0.62</v>
      </c>
      <c r="O54" s="76">
        <v>114759.52</v>
      </c>
      <c r="P54" s="76">
        <v>117.74</v>
      </c>
      <c r="Q54" s="76">
        <v>0</v>
      </c>
      <c r="R54" s="76">
        <v>135.117858848</v>
      </c>
      <c r="S54" s="76">
        <v>0.03</v>
      </c>
      <c r="T54" s="76">
        <f t="shared" si="0"/>
        <v>0.1880298068311943</v>
      </c>
      <c r="U54" s="76">
        <f>+R54/'סכום נכסי הקרן'!$C$42*100</f>
        <v>3.8332588561377889E-2</v>
      </c>
    </row>
    <row r="55" spans="2:21">
      <c r="B55" t="s">
        <v>513</v>
      </c>
      <c r="C55" t="s">
        <v>514</v>
      </c>
      <c r="D55" t="s">
        <v>103</v>
      </c>
      <c r="E55" s="15"/>
      <c r="F55" t="s">
        <v>515</v>
      </c>
      <c r="G55" t="s">
        <v>454</v>
      </c>
      <c r="H55" t="s">
        <v>471</v>
      </c>
      <c r="I55" t="s">
        <v>152</v>
      </c>
      <c r="J55" t="s">
        <v>307</v>
      </c>
      <c r="K55" s="76">
        <v>2.82</v>
      </c>
      <c r="L55" t="s">
        <v>105</v>
      </c>
      <c r="M55" s="76">
        <v>3.64</v>
      </c>
      <c r="N55" s="76">
        <v>0.88</v>
      </c>
      <c r="O55" s="76">
        <v>21668.98</v>
      </c>
      <c r="P55" s="76">
        <v>116.81</v>
      </c>
      <c r="Q55" s="76">
        <v>0</v>
      </c>
      <c r="R55" s="76">
        <v>25.311535538000001</v>
      </c>
      <c r="S55" s="76">
        <v>0.02</v>
      </c>
      <c r="T55" s="76">
        <f t="shared" si="0"/>
        <v>3.5223494350698832E-2</v>
      </c>
      <c r="U55" s="76">
        <f>+R55/'סכום נכסי הקרן'!$C$42*100</f>
        <v>7.1808174426915171E-3</v>
      </c>
    </row>
    <row r="56" spans="2:21">
      <c r="B56" t="s">
        <v>516</v>
      </c>
      <c r="C56" t="s">
        <v>517</v>
      </c>
      <c r="D56" t="s">
        <v>103</v>
      </c>
      <c r="E56" s="15"/>
      <c r="F56" t="s">
        <v>515</v>
      </c>
      <c r="G56" t="s">
        <v>454</v>
      </c>
      <c r="H56" t="s">
        <v>471</v>
      </c>
      <c r="I56" t="s">
        <v>152</v>
      </c>
      <c r="J56" t="s">
        <v>307</v>
      </c>
      <c r="K56" s="76">
        <v>0.25</v>
      </c>
      <c r="L56" t="s">
        <v>105</v>
      </c>
      <c r="M56" s="76">
        <v>4</v>
      </c>
      <c r="N56" s="76">
        <v>1.98</v>
      </c>
      <c r="O56" s="76">
        <v>16766.919999999998</v>
      </c>
      <c r="P56" s="76">
        <v>123.46</v>
      </c>
      <c r="Q56" s="76">
        <v>0</v>
      </c>
      <c r="R56" s="76">
        <v>20.700439432</v>
      </c>
      <c r="S56" s="76">
        <v>7.0000000000000007E-2</v>
      </c>
      <c r="T56" s="76">
        <f t="shared" si="0"/>
        <v>2.8806700024002124E-2</v>
      </c>
      <c r="U56" s="76">
        <f>+R56/'סכום נכסי הקרן'!$C$42*100</f>
        <v>5.8726613532206987E-3</v>
      </c>
    </row>
    <row r="57" spans="2:21">
      <c r="B57" t="s">
        <v>518</v>
      </c>
      <c r="C57" t="s">
        <v>519</v>
      </c>
      <c r="D57" t="s">
        <v>103</v>
      </c>
      <c r="E57" s="15"/>
      <c r="F57" t="s">
        <v>520</v>
      </c>
      <c r="G57" t="s">
        <v>130</v>
      </c>
      <c r="H57" t="s">
        <v>482</v>
      </c>
      <c r="I57" t="s">
        <v>153</v>
      </c>
      <c r="J57" t="s">
        <v>307</v>
      </c>
      <c r="K57" s="76">
        <v>8.68</v>
      </c>
      <c r="L57" t="s">
        <v>105</v>
      </c>
      <c r="M57" s="76">
        <v>3.85</v>
      </c>
      <c r="N57" s="76">
        <v>1.68</v>
      </c>
      <c r="O57" s="76">
        <v>3750.83</v>
      </c>
      <c r="P57" s="76">
        <v>119.69</v>
      </c>
      <c r="Q57" s="76">
        <v>7.22E-2</v>
      </c>
      <c r="R57" s="76">
        <v>4.5615684270000001</v>
      </c>
      <c r="S57" s="76">
        <v>0</v>
      </c>
      <c r="T57" s="76">
        <f t="shared" si="0"/>
        <v>6.3478716839419531E-3</v>
      </c>
      <c r="U57" s="76">
        <f>+R57/'סכום נכסי הקרן'!$C$42*100</f>
        <v>1.2941052144962327E-3</v>
      </c>
    </row>
    <row r="58" spans="2:21">
      <c r="B58" t="s">
        <v>521</v>
      </c>
      <c r="C58" t="s">
        <v>522</v>
      </c>
      <c r="D58" t="s">
        <v>103</v>
      </c>
      <c r="E58" s="15"/>
      <c r="F58" t="s">
        <v>523</v>
      </c>
      <c r="G58" t="s">
        <v>524</v>
      </c>
      <c r="H58" t="s">
        <v>471</v>
      </c>
      <c r="I58" t="s">
        <v>152</v>
      </c>
      <c r="J58" t="s">
        <v>307</v>
      </c>
      <c r="K58" s="76">
        <v>2.1</v>
      </c>
      <c r="L58" t="s">
        <v>105</v>
      </c>
      <c r="M58" s="76">
        <v>4.8899999999999997</v>
      </c>
      <c r="N58" s="76">
        <v>0.8</v>
      </c>
      <c r="O58" s="76">
        <v>258.64999999999998</v>
      </c>
      <c r="P58" s="76">
        <v>129.99</v>
      </c>
      <c r="Q58" s="76">
        <v>0</v>
      </c>
      <c r="R58" s="76">
        <v>0.336219135</v>
      </c>
      <c r="S58" s="76">
        <v>0</v>
      </c>
      <c r="T58" s="76">
        <f t="shared" si="0"/>
        <v>4.6788203680846738E-4</v>
      </c>
      <c r="U58" s="76">
        <f>+R58/'סכום נכסי הקרן'!$C$42*100</f>
        <v>9.5384502672705998E-5</v>
      </c>
    </row>
    <row r="59" spans="2:21">
      <c r="B59" t="s">
        <v>525</v>
      </c>
      <c r="C59" t="s">
        <v>526</v>
      </c>
      <c r="D59" t="s">
        <v>103</v>
      </c>
      <c r="E59" s="15"/>
      <c r="F59" t="s">
        <v>415</v>
      </c>
      <c r="G59" t="s">
        <v>416</v>
      </c>
      <c r="H59" t="s">
        <v>471</v>
      </c>
      <c r="I59" t="s">
        <v>152</v>
      </c>
      <c r="J59" t="s">
        <v>307</v>
      </c>
      <c r="K59" s="76">
        <v>2.68</v>
      </c>
      <c r="L59" t="s">
        <v>105</v>
      </c>
      <c r="M59" s="76">
        <v>5</v>
      </c>
      <c r="N59" s="76">
        <v>0.53</v>
      </c>
      <c r="O59" s="76">
        <v>36189.9</v>
      </c>
      <c r="P59" s="76">
        <v>123.73</v>
      </c>
      <c r="Q59" s="76">
        <v>0</v>
      </c>
      <c r="R59" s="76">
        <v>44.777763270000001</v>
      </c>
      <c r="S59" s="76">
        <v>0</v>
      </c>
      <c r="T59" s="76">
        <f t="shared" si="0"/>
        <v>6.2312667250467413E-2</v>
      </c>
      <c r="U59" s="76">
        <f>+R59/'סכום נכסי הקרן'!$C$42*100</f>
        <v>1.2703336115313935E-2</v>
      </c>
    </row>
    <row r="60" spans="2:21">
      <c r="B60" t="s">
        <v>527</v>
      </c>
      <c r="C60" t="s">
        <v>528</v>
      </c>
      <c r="D60" t="s">
        <v>103</v>
      </c>
      <c r="E60" s="15"/>
      <c r="F60" t="s">
        <v>503</v>
      </c>
      <c r="G60" t="s">
        <v>416</v>
      </c>
      <c r="H60" t="s">
        <v>471</v>
      </c>
      <c r="I60" t="s">
        <v>152</v>
      </c>
      <c r="J60" t="s">
        <v>307</v>
      </c>
      <c r="K60" s="76">
        <v>1.1299999999999999</v>
      </c>
      <c r="L60" t="s">
        <v>105</v>
      </c>
      <c r="M60" s="76">
        <v>5.25</v>
      </c>
      <c r="N60" s="76">
        <v>1.1200000000000001</v>
      </c>
      <c r="O60" s="76">
        <v>33477.78</v>
      </c>
      <c r="P60" s="76">
        <v>133.5</v>
      </c>
      <c r="Q60" s="76">
        <v>0</v>
      </c>
      <c r="R60" s="76">
        <v>44.692836300000003</v>
      </c>
      <c r="S60" s="76">
        <v>0.01</v>
      </c>
      <c r="T60" s="76">
        <f t="shared" si="0"/>
        <v>6.2194483008206569E-2</v>
      </c>
      <c r="U60" s="76">
        <f>+R60/'סכום נכסי הקרן'!$C$42*100</f>
        <v>1.2679242552652936E-2</v>
      </c>
    </row>
    <row r="61" spans="2:21">
      <c r="B61" t="s">
        <v>529</v>
      </c>
      <c r="C61" t="s">
        <v>530</v>
      </c>
      <c r="D61" t="s">
        <v>103</v>
      </c>
      <c r="E61" s="15"/>
      <c r="F61" t="s">
        <v>433</v>
      </c>
      <c r="G61" t="s">
        <v>416</v>
      </c>
      <c r="H61" t="s">
        <v>471</v>
      </c>
      <c r="I61" t="s">
        <v>152</v>
      </c>
      <c r="J61" t="s">
        <v>307</v>
      </c>
      <c r="K61" s="76">
        <v>2.56</v>
      </c>
      <c r="L61" t="s">
        <v>105</v>
      </c>
      <c r="M61" s="76">
        <v>6.5</v>
      </c>
      <c r="N61" s="76">
        <v>0.59</v>
      </c>
      <c r="O61" s="76">
        <v>280776.02</v>
      </c>
      <c r="P61" s="76">
        <v>127.79</v>
      </c>
      <c r="Q61" s="76">
        <v>5.0221</v>
      </c>
      <c r="R61" s="76">
        <v>363.82577595800001</v>
      </c>
      <c r="S61" s="76">
        <v>0.02</v>
      </c>
      <c r="T61" s="76">
        <f t="shared" si="0"/>
        <v>0.50629939637031718</v>
      </c>
      <c r="U61" s="76">
        <f>+R61/'סכום נכסי הקרן'!$C$42*100</f>
        <v>0.10321643561204566</v>
      </c>
    </row>
    <row r="62" spans="2:21">
      <c r="B62" t="s">
        <v>531</v>
      </c>
      <c r="C62" t="s">
        <v>532</v>
      </c>
      <c r="D62" t="s">
        <v>103</v>
      </c>
      <c r="E62" s="15"/>
      <c r="F62" t="s">
        <v>533</v>
      </c>
      <c r="G62" t="s">
        <v>534</v>
      </c>
      <c r="H62" t="s">
        <v>482</v>
      </c>
      <c r="I62" t="s">
        <v>153</v>
      </c>
      <c r="J62" t="s">
        <v>307</v>
      </c>
      <c r="K62" s="76">
        <v>0.34</v>
      </c>
      <c r="L62" t="s">
        <v>105</v>
      </c>
      <c r="M62" s="76">
        <v>4.0999999999999996</v>
      </c>
      <c r="N62" s="76">
        <v>2.12</v>
      </c>
      <c r="O62" s="76">
        <v>2901.65</v>
      </c>
      <c r="P62" s="76">
        <v>121.37</v>
      </c>
      <c r="Q62" s="76">
        <v>0</v>
      </c>
      <c r="R62" s="76">
        <v>3.521732605</v>
      </c>
      <c r="S62" s="76">
        <v>0</v>
      </c>
      <c r="T62" s="76">
        <f t="shared" si="0"/>
        <v>4.9008377358480499E-3</v>
      </c>
      <c r="U62" s="76">
        <f>+R62/'סכום נכסי הקרן'!$C$42*100</f>
        <v>9.9910646987470928E-4</v>
      </c>
    </row>
    <row r="63" spans="2:21">
      <c r="B63" t="s">
        <v>535</v>
      </c>
      <c r="C63" t="s">
        <v>536</v>
      </c>
      <c r="D63" t="s">
        <v>103</v>
      </c>
      <c r="E63" s="15"/>
      <c r="F63" t="s">
        <v>537</v>
      </c>
      <c r="G63" t="s">
        <v>524</v>
      </c>
      <c r="H63" t="s">
        <v>538</v>
      </c>
      <c r="I63" t="s">
        <v>152</v>
      </c>
      <c r="J63" t="s">
        <v>307</v>
      </c>
      <c r="K63" s="76">
        <v>5.13</v>
      </c>
      <c r="L63" t="s">
        <v>105</v>
      </c>
      <c r="M63" s="76">
        <v>3.85</v>
      </c>
      <c r="N63" s="76">
        <v>0.99</v>
      </c>
      <c r="O63" s="76">
        <v>18643.240000000002</v>
      </c>
      <c r="P63" s="76">
        <v>119.65</v>
      </c>
      <c r="Q63" s="76">
        <v>0</v>
      </c>
      <c r="R63" s="76">
        <v>22.306636659999999</v>
      </c>
      <c r="S63" s="76">
        <v>0.01</v>
      </c>
      <c r="T63" s="76">
        <f t="shared" si="0"/>
        <v>3.1041881643135E-2</v>
      </c>
      <c r="U63" s="76">
        <f>+R63/'סכום נכסי הקרן'!$C$42*100</f>
        <v>6.3283353700700328E-3</v>
      </c>
    </row>
    <row r="64" spans="2:21">
      <c r="B64" t="s">
        <v>539</v>
      </c>
      <c r="C64" t="s">
        <v>540</v>
      </c>
      <c r="D64" t="s">
        <v>103</v>
      </c>
      <c r="E64" s="15"/>
      <c r="F64" t="s">
        <v>541</v>
      </c>
      <c r="G64" t="s">
        <v>416</v>
      </c>
      <c r="H64" t="s">
        <v>542</v>
      </c>
      <c r="I64" t="s">
        <v>153</v>
      </c>
      <c r="J64" t="s">
        <v>307</v>
      </c>
      <c r="K64" s="76">
        <v>0.84</v>
      </c>
      <c r="L64" t="s">
        <v>105</v>
      </c>
      <c r="M64" s="76">
        <v>1.6</v>
      </c>
      <c r="N64" s="76">
        <v>0.88</v>
      </c>
      <c r="O64" s="76">
        <v>242408.61</v>
      </c>
      <c r="P64" s="76">
        <v>102.14</v>
      </c>
      <c r="Q64" s="76">
        <v>0</v>
      </c>
      <c r="R64" s="76">
        <v>247.596154254</v>
      </c>
      <c r="S64" s="76">
        <v>0.09</v>
      </c>
      <c r="T64" s="76">
        <f t="shared" si="0"/>
        <v>0.34455443161587163</v>
      </c>
      <c r="U64" s="76">
        <f>+R64/'סכום נכסי הקרן'!$C$42*100</f>
        <v>7.0242391282079736E-2</v>
      </c>
    </row>
    <row r="65" spans="2:21">
      <c r="B65" t="s">
        <v>543</v>
      </c>
      <c r="C65" t="s">
        <v>544</v>
      </c>
      <c r="D65" t="s">
        <v>103</v>
      </c>
      <c r="E65" s="15"/>
      <c r="F65" t="s">
        <v>541</v>
      </c>
      <c r="G65" t="s">
        <v>416</v>
      </c>
      <c r="H65" t="s">
        <v>542</v>
      </c>
      <c r="I65" t="s">
        <v>153</v>
      </c>
      <c r="J65" t="s">
        <v>307</v>
      </c>
      <c r="K65" s="76">
        <v>3.84</v>
      </c>
      <c r="L65" t="s">
        <v>105</v>
      </c>
      <c r="M65" s="76">
        <v>0.95</v>
      </c>
      <c r="N65" s="76">
        <v>0.57999999999999996</v>
      </c>
      <c r="O65" s="76">
        <v>250241.13</v>
      </c>
      <c r="P65" s="76">
        <v>101.78</v>
      </c>
      <c r="Q65" s="76">
        <v>0</v>
      </c>
      <c r="R65" s="76">
        <v>254.695422114</v>
      </c>
      <c r="S65" s="76">
        <v>0.03</v>
      </c>
      <c r="T65" s="76">
        <f t="shared" si="0"/>
        <v>0.35443376197042054</v>
      </c>
      <c r="U65" s="76">
        <f>+R65/'סכום נכסי הקרן'!$C$42*100</f>
        <v>7.2256435289915349E-2</v>
      </c>
    </row>
    <row r="66" spans="2:21">
      <c r="B66" t="s">
        <v>545</v>
      </c>
      <c r="C66" t="s">
        <v>546</v>
      </c>
      <c r="D66" t="s">
        <v>103</v>
      </c>
      <c r="E66" s="15"/>
      <c r="F66" t="s">
        <v>547</v>
      </c>
      <c r="G66" t="s">
        <v>548</v>
      </c>
      <c r="H66" t="s">
        <v>538</v>
      </c>
      <c r="I66" t="s">
        <v>152</v>
      </c>
      <c r="J66" t="s">
        <v>307</v>
      </c>
      <c r="K66" s="76">
        <v>8.81</v>
      </c>
      <c r="L66" t="s">
        <v>105</v>
      </c>
      <c r="M66" s="76">
        <v>5.15</v>
      </c>
      <c r="N66" s="76">
        <v>2.58</v>
      </c>
      <c r="O66" s="76">
        <v>832523.18</v>
      </c>
      <c r="P66" s="76">
        <v>150.5</v>
      </c>
      <c r="Q66" s="76">
        <v>0</v>
      </c>
      <c r="R66" s="76">
        <v>1252.9473859</v>
      </c>
      <c r="S66" s="76">
        <v>0.02</v>
      </c>
      <c r="T66" s="76">
        <f t="shared" si="0"/>
        <v>1.743599676231208</v>
      </c>
      <c r="U66" s="76">
        <f>+R66/'סכום נכסי הקרן'!$C$42*100</f>
        <v>0.35545794643466244</v>
      </c>
    </row>
    <row r="67" spans="2:21">
      <c r="B67" t="s">
        <v>549</v>
      </c>
      <c r="C67" t="s">
        <v>550</v>
      </c>
      <c r="D67" t="s">
        <v>103</v>
      </c>
      <c r="E67" s="15"/>
      <c r="F67" t="s">
        <v>551</v>
      </c>
      <c r="G67" t="s">
        <v>454</v>
      </c>
      <c r="H67" t="s">
        <v>542</v>
      </c>
      <c r="I67" t="s">
        <v>153</v>
      </c>
      <c r="J67" t="s">
        <v>307</v>
      </c>
      <c r="K67" s="76">
        <v>0.92</v>
      </c>
      <c r="L67" t="s">
        <v>105</v>
      </c>
      <c r="M67" s="76">
        <v>4.25</v>
      </c>
      <c r="N67" s="76">
        <v>1.45</v>
      </c>
      <c r="O67" s="76">
        <v>143703.49</v>
      </c>
      <c r="P67" s="76">
        <v>125.85</v>
      </c>
      <c r="Q67" s="76">
        <v>0</v>
      </c>
      <c r="R67" s="76">
        <v>180.85084216499999</v>
      </c>
      <c r="S67" s="76">
        <v>0.04</v>
      </c>
      <c r="T67" s="76">
        <f t="shared" si="0"/>
        <v>0.25167175684598336</v>
      </c>
      <c r="U67" s="76">
        <f>+R67/'סכום נכסי הקרן'!$C$42*100</f>
        <v>5.1306918143872365E-2</v>
      </c>
    </row>
    <row r="68" spans="2:21">
      <c r="B68" t="s">
        <v>552</v>
      </c>
      <c r="C68" t="s">
        <v>553</v>
      </c>
      <c r="D68" t="s">
        <v>103</v>
      </c>
      <c r="E68" s="15"/>
      <c r="F68" t="s">
        <v>551</v>
      </c>
      <c r="G68" t="s">
        <v>454</v>
      </c>
      <c r="H68" t="s">
        <v>538</v>
      </c>
      <c r="I68" t="s">
        <v>152</v>
      </c>
      <c r="J68" t="s">
        <v>307</v>
      </c>
      <c r="K68" s="76">
        <v>2.77</v>
      </c>
      <c r="L68" t="s">
        <v>105</v>
      </c>
      <c r="M68" s="76">
        <v>4.45</v>
      </c>
      <c r="N68" s="76">
        <v>0.72</v>
      </c>
      <c r="O68" s="76">
        <v>20417.5</v>
      </c>
      <c r="P68" s="76">
        <v>115.83</v>
      </c>
      <c r="Q68" s="76">
        <v>0</v>
      </c>
      <c r="R68" s="76">
        <v>23.649590249999999</v>
      </c>
      <c r="S68" s="76">
        <v>0</v>
      </c>
      <c r="T68" s="76">
        <f t="shared" si="0"/>
        <v>3.2910733816074067E-2</v>
      </c>
      <c r="U68" s="76">
        <f>+R68/'סכום נכסי הקרן'!$C$42*100</f>
        <v>6.7093278447983833E-3</v>
      </c>
    </row>
    <row r="69" spans="2:21">
      <c r="B69" t="s">
        <v>554</v>
      </c>
      <c r="C69" t="s">
        <v>555</v>
      </c>
      <c r="D69" t="s">
        <v>103</v>
      </c>
      <c r="E69" s="15"/>
      <c r="F69" t="s">
        <v>556</v>
      </c>
      <c r="G69" t="s">
        <v>454</v>
      </c>
      <c r="H69" t="s">
        <v>542</v>
      </c>
      <c r="I69" t="s">
        <v>153</v>
      </c>
      <c r="J69" t="s">
        <v>307</v>
      </c>
      <c r="K69" s="76">
        <v>0.5</v>
      </c>
      <c r="L69" t="s">
        <v>105</v>
      </c>
      <c r="M69" s="76">
        <v>4.55</v>
      </c>
      <c r="N69" s="76">
        <v>2.5499999999999998</v>
      </c>
      <c r="O69" s="76">
        <v>66230.42</v>
      </c>
      <c r="P69" s="76">
        <v>121.34</v>
      </c>
      <c r="Q69" s="76">
        <v>1.8101700000000001</v>
      </c>
      <c r="R69" s="76">
        <v>82.174161627999993</v>
      </c>
      <c r="S69" s="76">
        <v>0.05</v>
      </c>
      <c r="T69" s="76">
        <f t="shared" si="0"/>
        <v>0.11435343831794952</v>
      </c>
      <c r="U69" s="76">
        <f>+R69/'סכום נכסי הקרן'!$C$42*100</f>
        <v>2.3312598015676117E-2</v>
      </c>
    </row>
    <row r="70" spans="2:21">
      <c r="B70" t="s">
        <v>557</v>
      </c>
      <c r="C70" t="s">
        <v>558</v>
      </c>
      <c r="D70" t="s">
        <v>103</v>
      </c>
      <c r="E70" s="15"/>
      <c r="F70" t="s">
        <v>556</v>
      </c>
      <c r="G70" t="s">
        <v>454</v>
      </c>
      <c r="H70" t="s">
        <v>542</v>
      </c>
      <c r="I70" t="s">
        <v>153</v>
      </c>
      <c r="J70" t="s">
        <v>307</v>
      </c>
      <c r="K70" s="76">
        <v>5.4</v>
      </c>
      <c r="L70" t="s">
        <v>105</v>
      </c>
      <c r="M70" s="76">
        <v>4.75</v>
      </c>
      <c r="N70" s="76">
        <v>1.1299999999999999</v>
      </c>
      <c r="O70" s="76">
        <v>70409.13</v>
      </c>
      <c r="P70" s="76">
        <v>145.27000000000001</v>
      </c>
      <c r="Q70" s="76">
        <v>2.0089700000000001</v>
      </c>
      <c r="R70" s="76">
        <v>104.292313151</v>
      </c>
      <c r="S70" s="76">
        <v>0</v>
      </c>
      <c r="T70" s="76">
        <f t="shared" si="0"/>
        <v>0.14513302433115949</v>
      </c>
      <c r="U70" s="76">
        <f>+R70/'סכום נכסי הקרן'!$C$42*100</f>
        <v>2.9587460637819592E-2</v>
      </c>
    </row>
    <row r="71" spans="2:21">
      <c r="B71" t="s">
        <v>559</v>
      </c>
      <c r="C71" t="s">
        <v>560</v>
      </c>
      <c r="D71" t="s">
        <v>103</v>
      </c>
      <c r="E71" s="15"/>
      <c r="F71" t="s">
        <v>561</v>
      </c>
      <c r="G71" t="s">
        <v>454</v>
      </c>
      <c r="H71" t="s">
        <v>538</v>
      </c>
      <c r="I71" t="s">
        <v>152</v>
      </c>
      <c r="J71" t="s">
        <v>307</v>
      </c>
      <c r="K71" s="76">
        <v>1.88</v>
      </c>
      <c r="L71" t="s">
        <v>105</v>
      </c>
      <c r="M71" s="76">
        <v>6.5</v>
      </c>
      <c r="N71" s="76">
        <v>0.71</v>
      </c>
      <c r="O71" s="76">
        <v>59554.44</v>
      </c>
      <c r="P71" s="76">
        <v>124.69</v>
      </c>
      <c r="Q71" s="76">
        <v>2.9092899999999999</v>
      </c>
      <c r="R71" s="76">
        <v>77.167721236000006</v>
      </c>
      <c r="S71" s="76">
        <v>0.01</v>
      </c>
      <c r="T71" s="76">
        <f t="shared" si="0"/>
        <v>0.10738648348425411</v>
      </c>
      <c r="U71" s="76">
        <f>+R71/'סכום נכסי הקרן'!$C$42*100</f>
        <v>2.1892283770469739E-2</v>
      </c>
    </row>
    <row r="72" spans="2:21">
      <c r="B72" t="s">
        <v>562</v>
      </c>
      <c r="C72" t="s">
        <v>563</v>
      </c>
      <c r="D72" t="s">
        <v>103</v>
      </c>
      <c r="E72" s="15"/>
      <c r="F72" t="s">
        <v>561</v>
      </c>
      <c r="G72" t="s">
        <v>454</v>
      </c>
      <c r="H72" t="s">
        <v>538</v>
      </c>
      <c r="I72" t="s">
        <v>152</v>
      </c>
      <c r="J72" t="s">
        <v>307</v>
      </c>
      <c r="K72" s="76">
        <v>4.57</v>
      </c>
      <c r="L72" t="s">
        <v>105</v>
      </c>
      <c r="M72" s="76">
        <v>5.35</v>
      </c>
      <c r="N72" s="76">
        <v>1.81</v>
      </c>
      <c r="O72" s="76">
        <v>439730.24</v>
      </c>
      <c r="P72" s="76">
        <v>119.91</v>
      </c>
      <c r="Q72" s="76">
        <v>12.061780000000001</v>
      </c>
      <c r="R72" s="76">
        <v>539.34231078400001</v>
      </c>
      <c r="S72" s="76">
        <v>0.02</v>
      </c>
      <c r="T72" s="76">
        <f t="shared" si="0"/>
        <v>0.75054793923791208</v>
      </c>
      <c r="U72" s="76">
        <f>+R72/'סכום נכסי הקרן'!$C$42*100</f>
        <v>0.15301002450226361</v>
      </c>
    </row>
    <row r="73" spans="2:21">
      <c r="B73" t="s">
        <v>564</v>
      </c>
      <c r="C73" t="s">
        <v>565</v>
      </c>
      <c r="D73" t="s">
        <v>103</v>
      </c>
      <c r="E73" s="15"/>
      <c r="F73" t="s">
        <v>561</v>
      </c>
      <c r="G73" t="s">
        <v>454</v>
      </c>
      <c r="H73" t="s">
        <v>538</v>
      </c>
      <c r="I73" t="s">
        <v>152</v>
      </c>
      <c r="J73" t="s">
        <v>307</v>
      </c>
      <c r="K73" s="76">
        <v>7.14</v>
      </c>
      <c r="L73" t="s">
        <v>105</v>
      </c>
      <c r="M73" s="76">
        <v>4</v>
      </c>
      <c r="N73" s="76">
        <v>2.63</v>
      </c>
      <c r="O73" s="76">
        <v>679697.64</v>
      </c>
      <c r="P73" s="76">
        <v>109.9</v>
      </c>
      <c r="Q73" s="76">
        <v>0</v>
      </c>
      <c r="R73" s="76">
        <v>746.98770635999995</v>
      </c>
      <c r="S73" s="76">
        <v>0.02</v>
      </c>
      <c r="T73" s="76">
        <f t="shared" si="0"/>
        <v>1.0395069558506898</v>
      </c>
      <c r="U73" s="76">
        <f>+R73/'סכום נכסי הקרן'!$C$42*100</f>
        <v>0.21191848843990971</v>
      </c>
    </row>
    <row r="74" spans="2:21">
      <c r="B74" t="s">
        <v>566</v>
      </c>
      <c r="C74" t="s">
        <v>567</v>
      </c>
      <c r="D74" t="s">
        <v>103</v>
      </c>
      <c r="E74" s="15"/>
      <c r="F74" t="s">
        <v>561</v>
      </c>
      <c r="G74" t="s">
        <v>454</v>
      </c>
      <c r="H74" t="s">
        <v>538</v>
      </c>
      <c r="I74" t="s">
        <v>152</v>
      </c>
      <c r="J74" t="s">
        <v>307</v>
      </c>
      <c r="K74" s="76">
        <v>2.46</v>
      </c>
      <c r="L74" t="s">
        <v>105</v>
      </c>
      <c r="M74" s="76">
        <v>5.0999999999999996</v>
      </c>
      <c r="N74" s="76">
        <v>1.35</v>
      </c>
      <c r="O74" s="76">
        <v>550642.92000000004</v>
      </c>
      <c r="P74" s="76">
        <v>131.72</v>
      </c>
      <c r="Q74" s="76">
        <v>0</v>
      </c>
      <c r="R74" s="76">
        <v>725.30685422399995</v>
      </c>
      <c r="S74" s="76">
        <v>0.03</v>
      </c>
      <c r="T74" s="76">
        <f t="shared" si="0"/>
        <v>1.0093359149992081</v>
      </c>
      <c r="U74" s="76">
        <f>+R74/'סכום נכסי הקרן'!$C$42*100</f>
        <v>0.20576768652760086</v>
      </c>
    </row>
    <row r="75" spans="2:21">
      <c r="B75" t="s">
        <v>568</v>
      </c>
      <c r="C75" t="s">
        <v>569</v>
      </c>
      <c r="D75" t="s">
        <v>103</v>
      </c>
      <c r="E75" s="15"/>
      <c r="F75" t="s">
        <v>561</v>
      </c>
      <c r="G75" t="s">
        <v>454</v>
      </c>
      <c r="H75" t="s">
        <v>538</v>
      </c>
      <c r="I75" t="s">
        <v>152</v>
      </c>
      <c r="J75" t="s">
        <v>307</v>
      </c>
      <c r="K75" s="76">
        <v>0.73</v>
      </c>
      <c r="L75" t="s">
        <v>105</v>
      </c>
      <c r="M75" s="76">
        <v>5.3</v>
      </c>
      <c r="N75" s="76">
        <v>1.1499999999999999</v>
      </c>
      <c r="O75" s="76">
        <v>19775.52</v>
      </c>
      <c r="P75" s="76">
        <v>121.51</v>
      </c>
      <c r="Q75" s="76">
        <v>0</v>
      </c>
      <c r="R75" s="76">
        <v>24.029234352</v>
      </c>
      <c r="S75" s="76">
        <v>0</v>
      </c>
      <c r="T75" s="76">
        <f t="shared" si="0"/>
        <v>3.3439045970901547E-2</v>
      </c>
      <c r="U75" s="76">
        <f>+R75/'סכום נכסי הקרן'!$C$42*100</f>
        <v>6.8170318987687091E-3</v>
      </c>
    </row>
    <row r="76" spans="2:21">
      <c r="B76" t="s">
        <v>570</v>
      </c>
      <c r="C76" t="s">
        <v>571</v>
      </c>
      <c r="D76" t="s">
        <v>103</v>
      </c>
      <c r="E76" s="15"/>
      <c r="F76" t="s">
        <v>561</v>
      </c>
      <c r="G76" t="s">
        <v>454</v>
      </c>
      <c r="H76" t="s">
        <v>538</v>
      </c>
      <c r="I76" t="s">
        <v>152</v>
      </c>
      <c r="J76" t="s">
        <v>307</v>
      </c>
      <c r="K76" s="76">
        <v>0.74</v>
      </c>
      <c r="L76" t="s">
        <v>105</v>
      </c>
      <c r="M76" s="76">
        <v>4.95</v>
      </c>
      <c r="N76" s="76">
        <v>1.06</v>
      </c>
      <c r="O76" s="76">
        <v>35224.21</v>
      </c>
      <c r="P76" s="76">
        <v>128.18</v>
      </c>
      <c r="Q76" s="76">
        <v>0</v>
      </c>
      <c r="R76" s="76">
        <v>45.150392377999999</v>
      </c>
      <c r="S76" s="76">
        <v>0.01</v>
      </c>
      <c r="T76" s="76">
        <f t="shared" si="0"/>
        <v>6.2831217350315716E-2</v>
      </c>
      <c r="U76" s="76">
        <f>+R76/'סכום נכסי הקרן'!$C$42*100</f>
        <v>1.2809050033553461E-2</v>
      </c>
    </row>
    <row r="77" spans="2:21">
      <c r="B77" t="s">
        <v>572</v>
      </c>
      <c r="C77" t="s">
        <v>573</v>
      </c>
      <c r="D77" t="s">
        <v>103</v>
      </c>
      <c r="E77" s="15"/>
      <c r="F77" t="s">
        <v>574</v>
      </c>
      <c r="G77" t="s">
        <v>454</v>
      </c>
      <c r="H77" t="s">
        <v>538</v>
      </c>
      <c r="I77" t="s">
        <v>152</v>
      </c>
      <c r="J77" t="s">
        <v>307</v>
      </c>
      <c r="K77" s="76">
        <v>2.3199999999999998</v>
      </c>
      <c r="L77" t="s">
        <v>105</v>
      </c>
      <c r="M77" s="76">
        <v>4.95</v>
      </c>
      <c r="N77" s="76">
        <v>1.39</v>
      </c>
      <c r="O77" s="76">
        <v>9640.89</v>
      </c>
      <c r="P77" s="76">
        <v>109.66</v>
      </c>
      <c r="Q77" s="76">
        <v>0</v>
      </c>
      <c r="R77" s="76">
        <v>10.572199974</v>
      </c>
      <c r="S77" s="76">
        <v>0</v>
      </c>
      <c r="T77" s="76">
        <f t="shared" si="0"/>
        <v>1.4712257401356845E-2</v>
      </c>
      <c r="U77" s="76">
        <f>+R77/'סכום נכסי הקרן'!$C$42*100</f>
        <v>2.9993059040984843E-3</v>
      </c>
    </row>
    <row r="78" spans="2:21">
      <c r="B78" t="s">
        <v>575</v>
      </c>
      <c r="C78" t="s">
        <v>576</v>
      </c>
      <c r="D78" t="s">
        <v>103</v>
      </c>
      <c r="E78" s="15"/>
      <c r="F78" t="s">
        <v>577</v>
      </c>
      <c r="G78" t="s">
        <v>416</v>
      </c>
      <c r="H78" t="s">
        <v>538</v>
      </c>
      <c r="I78" t="s">
        <v>152</v>
      </c>
      <c r="J78" t="s">
        <v>428</v>
      </c>
      <c r="K78" s="76">
        <v>2.93</v>
      </c>
      <c r="L78" t="s">
        <v>105</v>
      </c>
      <c r="M78" s="76">
        <v>2.4500000000000002</v>
      </c>
      <c r="N78" s="76">
        <v>0.52</v>
      </c>
      <c r="O78" s="76">
        <v>42696</v>
      </c>
      <c r="P78" s="76">
        <v>104.66</v>
      </c>
      <c r="Q78" s="76">
        <v>1.0460499999999999</v>
      </c>
      <c r="R78" s="76">
        <v>45.731683599999997</v>
      </c>
      <c r="S78" s="76">
        <v>0.04</v>
      </c>
      <c r="T78" s="76">
        <f t="shared" si="0"/>
        <v>6.3640141330588998E-2</v>
      </c>
      <c r="U78" s="76">
        <f>+R78/'סכום נכסי הקרן'!$C$42*100</f>
        <v>1.297396085612898E-2</v>
      </c>
    </row>
    <row r="79" spans="2:21">
      <c r="B79" t="s">
        <v>578</v>
      </c>
      <c r="C79" t="s">
        <v>579</v>
      </c>
      <c r="D79" t="s">
        <v>103</v>
      </c>
      <c r="E79" s="15"/>
      <c r="F79" t="s">
        <v>537</v>
      </c>
      <c r="G79" t="s">
        <v>524</v>
      </c>
      <c r="H79" t="s">
        <v>538</v>
      </c>
      <c r="I79" t="s">
        <v>152</v>
      </c>
      <c r="J79" t="s">
        <v>307</v>
      </c>
      <c r="K79" s="76">
        <v>8.35</v>
      </c>
      <c r="L79" t="s">
        <v>105</v>
      </c>
      <c r="M79" s="76">
        <v>2.4</v>
      </c>
      <c r="N79" s="76">
        <v>1.39</v>
      </c>
      <c r="O79" s="76">
        <v>106740.01</v>
      </c>
      <c r="P79" s="76">
        <v>108.29</v>
      </c>
      <c r="Q79" s="76">
        <v>0</v>
      </c>
      <c r="R79" s="76">
        <v>115.588756829</v>
      </c>
      <c r="S79" s="76">
        <v>0.04</v>
      </c>
      <c r="T79" s="76">
        <f t="shared" ref="T79:T142" si="1">+R79/$R$11*100</f>
        <v>0.1608531381692811</v>
      </c>
      <c r="U79" s="76">
        <f>+R79/'סכום נכסי הקרן'!$C$42*100</f>
        <v>3.2792232615465253E-2</v>
      </c>
    </row>
    <row r="80" spans="2:21">
      <c r="B80" t="s">
        <v>580</v>
      </c>
      <c r="C80" t="s">
        <v>581</v>
      </c>
      <c r="D80" t="s">
        <v>103</v>
      </c>
      <c r="E80" s="15"/>
      <c r="F80" t="s">
        <v>537</v>
      </c>
      <c r="G80" t="s">
        <v>524</v>
      </c>
      <c r="H80" t="s">
        <v>538</v>
      </c>
      <c r="I80" t="s">
        <v>152</v>
      </c>
      <c r="J80" t="s">
        <v>307</v>
      </c>
      <c r="K80" s="76">
        <v>4.38</v>
      </c>
      <c r="L80" t="s">
        <v>105</v>
      </c>
      <c r="M80" s="76">
        <v>2.8</v>
      </c>
      <c r="N80" s="76">
        <v>0.89</v>
      </c>
      <c r="O80" s="76">
        <v>148324.54999999999</v>
      </c>
      <c r="P80" s="76">
        <v>109.76</v>
      </c>
      <c r="Q80" s="76">
        <v>0</v>
      </c>
      <c r="R80" s="76">
        <v>162.80102608000001</v>
      </c>
      <c r="S80" s="76">
        <v>7.0000000000000007E-2</v>
      </c>
      <c r="T80" s="76">
        <f t="shared" si="1"/>
        <v>0.2265536602395305</v>
      </c>
      <c r="U80" s="76">
        <f>+R80/'סכום נכסי הקרן'!$C$42*100</f>
        <v>4.6186231807559201E-2</v>
      </c>
    </row>
    <row r="81" spans="2:21">
      <c r="B81" t="s">
        <v>582</v>
      </c>
      <c r="C81" t="s">
        <v>583</v>
      </c>
      <c r="D81" t="s">
        <v>103</v>
      </c>
      <c r="E81" s="15"/>
      <c r="F81" t="s">
        <v>537</v>
      </c>
      <c r="G81" t="s">
        <v>524</v>
      </c>
      <c r="H81" t="s">
        <v>538</v>
      </c>
      <c r="I81" t="s">
        <v>152</v>
      </c>
      <c r="J81" t="s">
        <v>307</v>
      </c>
      <c r="K81" s="76">
        <v>2.5299999999999998</v>
      </c>
      <c r="L81" t="s">
        <v>105</v>
      </c>
      <c r="M81" s="76">
        <v>3.9</v>
      </c>
      <c r="N81" s="76">
        <v>0.81</v>
      </c>
      <c r="O81" s="76">
        <v>58968.73</v>
      </c>
      <c r="P81" s="76">
        <v>117.38</v>
      </c>
      <c r="Q81" s="76">
        <v>0</v>
      </c>
      <c r="R81" s="76">
        <v>69.217495274000001</v>
      </c>
      <c r="S81" s="76">
        <v>0.03</v>
      </c>
      <c r="T81" s="76">
        <f t="shared" si="1"/>
        <v>9.6322961129441928E-2</v>
      </c>
      <c r="U81" s="76">
        <f>+R81/'סכום נכסי הקרן'!$C$42*100</f>
        <v>1.9636825140725164E-2</v>
      </c>
    </row>
    <row r="82" spans="2:21">
      <c r="B82" t="s">
        <v>584</v>
      </c>
      <c r="C82" t="s">
        <v>585</v>
      </c>
      <c r="D82" t="s">
        <v>103</v>
      </c>
      <c r="E82" s="15"/>
      <c r="F82" t="s">
        <v>537</v>
      </c>
      <c r="G82" t="s">
        <v>524</v>
      </c>
      <c r="H82" t="s">
        <v>538</v>
      </c>
      <c r="I82" t="s">
        <v>152</v>
      </c>
      <c r="J82" t="s">
        <v>307</v>
      </c>
      <c r="K82" s="76">
        <v>3.43</v>
      </c>
      <c r="L82" t="s">
        <v>105</v>
      </c>
      <c r="M82" s="76">
        <v>3.9</v>
      </c>
      <c r="N82" s="76">
        <v>0.7</v>
      </c>
      <c r="O82" s="76">
        <v>48192.17</v>
      </c>
      <c r="P82" s="76">
        <v>121.04</v>
      </c>
      <c r="Q82" s="76">
        <v>0</v>
      </c>
      <c r="R82" s="76">
        <v>58.331802568000001</v>
      </c>
      <c r="S82" s="76">
        <v>0.01</v>
      </c>
      <c r="T82" s="76">
        <f t="shared" si="1"/>
        <v>8.1174447719119941E-2</v>
      </c>
      <c r="U82" s="76">
        <f>+R82/'סכום נכסי הקרן'!$C$42*100</f>
        <v>1.65485821559536E-2</v>
      </c>
    </row>
    <row r="83" spans="2:21">
      <c r="B83" t="s">
        <v>586</v>
      </c>
      <c r="C83" t="s">
        <v>587</v>
      </c>
      <c r="D83" t="s">
        <v>103</v>
      </c>
      <c r="E83" s="15"/>
      <c r="F83" t="s">
        <v>523</v>
      </c>
      <c r="G83" t="s">
        <v>524</v>
      </c>
      <c r="H83" t="s">
        <v>538</v>
      </c>
      <c r="I83" t="s">
        <v>152</v>
      </c>
      <c r="J83" t="s">
        <v>307</v>
      </c>
      <c r="K83" s="76">
        <v>3.6</v>
      </c>
      <c r="L83" t="s">
        <v>105</v>
      </c>
      <c r="M83" s="76">
        <v>3.75</v>
      </c>
      <c r="N83" s="76">
        <v>0.82</v>
      </c>
      <c r="O83" s="76">
        <v>106740.01</v>
      </c>
      <c r="P83" s="76">
        <v>118.95</v>
      </c>
      <c r="Q83" s="76">
        <v>0</v>
      </c>
      <c r="R83" s="76">
        <v>126.967241895</v>
      </c>
      <c r="S83" s="76">
        <v>0.01</v>
      </c>
      <c r="T83" s="76">
        <f t="shared" si="1"/>
        <v>0.17668742067814189</v>
      </c>
      <c r="U83" s="76">
        <f>+R83/'סכום נכסי הקרן'!$C$42*100</f>
        <v>3.6020279523590285E-2</v>
      </c>
    </row>
    <row r="84" spans="2:21">
      <c r="B84" t="s">
        <v>588</v>
      </c>
      <c r="C84" t="s">
        <v>589</v>
      </c>
      <c r="D84" t="s">
        <v>103</v>
      </c>
      <c r="E84" s="15"/>
      <c r="F84" t="s">
        <v>523</v>
      </c>
      <c r="G84" t="s">
        <v>524</v>
      </c>
      <c r="H84" t="s">
        <v>538</v>
      </c>
      <c r="I84" t="s">
        <v>152</v>
      </c>
      <c r="J84" t="s">
        <v>307</v>
      </c>
      <c r="K84" s="76">
        <v>5.84</v>
      </c>
      <c r="L84" t="s">
        <v>105</v>
      </c>
      <c r="M84" s="76">
        <v>2.3199999999999998</v>
      </c>
      <c r="N84" s="76">
        <v>0.98</v>
      </c>
      <c r="O84" s="76">
        <v>207579.43</v>
      </c>
      <c r="P84" s="76">
        <v>107.7</v>
      </c>
      <c r="Q84" s="76">
        <v>0</v>
      </c>
      <c r="R84" s="76">
        <v>223.56304610999999</v>
      </c>
      <c r="S84" s="76">
        <v>0.06</v>
      </c>
      <c r="T84" s="76">
        <f t="shared" si="1"/>
        <v>0.31110999488191565</v>
      </c>
      <c r="U84" s="76">
        <f>+R84/'סכום נכסי הקרן'!$C$42*100</f>
        <v>6.3424260398497509E-2</v>
      </c>
    </row>
    <row r="85" spans="2:21">
      <c r="B85" t="s">
        <v>590</v>
      </c>
      <c r="C85" t="s">
        <v>591</v>
      </c>
      <c r="D85" t="s">
        <v>103</v>
      </c>
      <c r="E85" s="15"/>
      <c r="F85" t="s">
        <v>523</v>
      </c>
      <c r="G85" t="s">
        <v>524</v>
      </c>
      <c r="H85" t="s">
        <v>542</v>
      </c>
      <c r="I85" t="s">
        <v>153</v>
      </c>
      <c r="J85" t="s">
        <v>307</v>
      </c>
      <c r="K85" s="76">
        <v>7.18</v>
      </c>
      <c r="L85" t="s">
        <v>105</v>
      </c>
      <c r="M85" s="76">
        <v>2.48</v>
      </c>
      <c r="N85" s="76">
        <v>1.1599999999999999</v>
      </c>
      <c r="O85" s="76">
        <v>87817.14</v>
      </c>
      <c r="P85" s="76">
        <v>109.42</v>
      </c>
      <c r="Q85" s="76">
        <v>0</v>
      </c>
      <c r="R85" s="76">
        <v>96.089514588</v>
      </c>
      <c r="S85" s="76">
        <v>0.02</v>
      </c>
      <c r="T85" s="76">
        <f t="shared" si="1"/>
        <v>0.13371802232900987</v>
      </c>
      <c r="U85" s="76">
        <f>+R85/'סכום נכסי הקרן'!$C$42*100</f>
        <v>2.7260347811667852E-2</v>
      </c>
    </row>
    <row r="86" spans="2:21">
      <c r="B86" t="s">
        <v>592</v>
      </c>
      <c r="C86" t="s">
        <v>593</v>
      </c>
      <c r="D86" t="s">
        <v>103</v>
      </c>
      <c r="E86" s="15"/>
      <c r="F86" t="s">
        <v>594</v>
      </c>
      <c r="G86" t="s">
        <v>454</v>
      </c>
      <c r="H86" t="s">
        <v>538</v>
      </c>
      <c r="I86" t="s">
        <v>152</v>
      </c>
      <c r="J86" t="s">
        <v>307</v>
      </c>
      <c r="K86" s="76">
        <v>3.34</v>
      </c>
      <c r="L86" t="s">
        <v>105</v>
      </c>
      <c r="M86" s="76">
        <v>4.9000000000000004</v>
      </c>
      <c r="N86" s="76">
        <v>1.04</v>
      </c>
      <c r="O86" s="76">
        <v>88027.199999999997</v>
      </c>
      <c r="P86" s="76">
        <v>115.49</v>
      </c>
      <c r="Q86" s="76">
        <v>18.306789999999999</v>
      </c>
      <c r="R86" s="76">
        <v>119.96940327999999</v>
      </c>
      <c r="S86" s="76">
        <v>0.01</v>
      </c>
      <c r="T86" s="76">
        <f t="shared" si="1"/>
        <v>0.16694923910664045</v>
      </c>
      <c r="U86" s="76">
        <f>+R86/'סכום נכסי הקרן'!$C$42*100</f>
        <v>3.4035010731331826E-2</v>
      </c>
    </row>
    <row r="87" spans="2:21">
      <c r="B87" t="s">
        <v>595</v>
      </c>
      <c r="C87" t="s">
        <v>596</v>
      </c>
      <c r="D87" t="s">
        <v>103</v>
      </c>
      <c r="E87" s="15"/>
      <c r="F87" t="s">
        <v>594</v>
      </c>
      <c r="G87" t="s">
        <v>454</v>
      </c>
      <c r="H87" t="s">
        <v>538</v>
      </c>
      <c r="I87" t="s">
        <v>152</v>
      </c>
      <c r="J87" t="s">
        <v>307</v>
      </c>
      <c r="K87" s="76">
        <v>6.72</v>
      </c>
      <c r="L87" t="s">
        <v>105</v>
      </c>
      <c r="M87" s="76">
        <v>1.76</v>
      </c>
      <c r="N87" s="76">
        <v>1.43</v>
      </c>
      <c r="O87" s="76">
        <v>76518.28</v>
      </c>
      <c r="P87" s="76">
        <v>103.29</v>
      </c>
      <c r="Q87" s="76">
        <v>0</v>
      </c>
      <c r="R87" s="76">
        <v>79.035731412000004</v>
      </c>
      <c r="S87" s="76">
        <v>0.01</v>
      </c>
      <c r="T87" s="76">
        <f t="shared" si="1"/>
        <v>0.10998600360355318</v>
      </c>
      <c r="U87" s="76">
        <f>+R87/'סכום נכסי הקרן'!$C$42*100</f>
        <v>2.242223344637178E-2</v>
      </c>
    </row>
    <row r="88" spans="2:21">
      <c r="B88" t="s">
        <v>597</v>
      </c>
      <c r="C88" t="s">
        <v>598</v>
      </c>
      <c r="D88" t="s">
        <v>103</v>
      </c>
      <c r="E88" s="15"/>
      <c r="F88" t="s">
        <v>594</v>
      </c>
      <c r="G88" t="s">
        <v>454</v>
      </c>
      <c r="H88" t="s">
        <v>538</v>
      </c>
      <c r="I88" t="s">
        <v>152</v>
      </c>
      <c r="J88" t="s">
        <v>307</v>
      </c>
      <c r="K88" s="76">
        <v>7.86</v>
      </c>
      <c r="L88" t="s">
        <v>105</v>
      </c>
      <c r="M88" s="76">
        <v>2.35</v>
      </c>
      <c r="N88" s="76">
        <v>1.78</v>
      </c>
      <c r="O88" s="76">
        <v>207141.78</v>
      </c>
      <c r="P88" s="76">
        <v>104.77</v>
      </c>
      <c r="Q88" s="76">
        <v>4.5815900000000003</v>
      </c>
      <c r="R88" s="76">
        <v>221.60403290599999</v>
      </c>
      <c r="S88" s="76">
        <v>0.08</v>
      </c>
      <c r="T88" s="76">
        <f t="shared" si="1"/>
        <v>0.3083838350872859</v>
      </c>
      <c r="U88" s="76">
        <f>+R88/'סכום נכסי הקרן'!$C$42*100</f>
        <v>6.286849339792866E-2</v>
      </c>
    </row>
    <row r="89" spans="2:21">
      <c r="B89" t="s">
        <v>599</v>
      </c>
      <c r="C89" t="s">
        <v>600</v>
      </c>
      <c r="D89" t="s">
        <v>103</v>
      </c>
      <c r="E89" s="15"/>
      <c r="F89" t="s">
        <v>594</v>
      </c>
      <c r="G89" t="s">
        <v>454</v>
      </c>
      <c r="H89" t="s">
        <v>538</v>
      </c>
      <c r="I89" t="s">
        <v>152</v>
      </c>
      <c r="J89" t="s">
        <v>307</v>
      </c>
      <c r="K89" s="76">
        <v>7.15</v>
      </c>
      <c r="L89" t="s">
        <v>105</v>
      </c>
      <c r="M89" s="76">
        <v>2.15</v>
      </c>
      <c r="N89" s="76">
        <v>1.7</v>
      </c>
      <c r="O89" s="76">
        <v>435969.37</v>
      </c>
      <c r="P89" s="76">
        <v>105.07</v>
      </c>
      <c r="Q89" s="76">
        <v>0</v>
      </c>
      <c r="R89" s="76">
        <v>458.07301705899999</v>
      </c>
      <c r="S89" s="76">
        <v>0.08</v>
      </c>
      <c r="T89" s="76">
        <f t="shared" si="1"/>
        <v>0.63745371371728965</v>
      </c>
      <c r="U89" s="76">
        <f>+R89/'סכום נכסי הקרן'!$C$42*100</f>
        <v>0.12995413518019633</v>
      </c>
    </row>
    <row r="90" spans="2:21">
      <c r="B90" t="s">
        <v>601</v>
      </c>
      <c r="C90" t="s">
        <v>602</v>
      </c>
      <c r="D90" t="s">
        <v>103</v>
      </c>
      <c r="E90" s="15"/>
      <c r="F90" t="s">
        <v>594</v>
      </c>
      <c r="G90" t="s">
        <v>454</v>
      </c>
      <c r="H90" t="s">
        <v>538</v>
      </c>
      <c r="I90" t="s">
        <v>152</v>
      </c>
      <c r="J90" t="s">
        <v>307</v>
      </c>
      <c r="K90" s="76">
        <v>2.5299999999999998</v>
      </c>
      <c r="L90" t="s">
        <v>105</v>
      </c>
      <c r="M90" s="76">
        <v>5.0999999999999996</v>
      </c>
      <c r="N90" s="76">
        <v>0.62</v>
      </c>
      <c r="O90" s="76">
        <v>102685.45</v>
      </c>
      <c r="P90" s="76">
        <v>124.44</v>
      </c>
      <c r="Q90" s="76">
        <v>0</v>
      </c>
      <c r="R90" s="76">
        <v>127.78177398</v>
      </c>
      <c r="S90" s="76">
        <v>0.01</v>
      </c>
      <c r="T90" s="76">
        <f t="shared" si="1"/>
        <v>0.17782092228855928</v>
      </c>
      <c r="U90" s="76">
        <f>+R90/'סכום נכסי הקרן'!$C$42*100</f>
        <v>3.6251360178290934E-2</v>
      </c>
    </row>
    <row r="91" spans="2:21">
      <c r="B91" t="s">
        <v>603</v>
      </c>
      <c r="C91" t="s">
        <v>604</v>
      </c>
      <c r="D91" t="s">
        <v>103</v>
      </c>
      <c r="E91" s="15"/>
      <c r="F91" t="s">
        <v>594</v>
      </c>
      <c r="G91" t="s">
        <v>454</v>
      </c>
      <c r="H91" t="s">
        <v>538</v>
      </c>
      <c r="I91" t="s">
        <v>152</v>
      </c>
      <c r="J91" t="s">
        <v>307</v>
      </c>
      <c r="K91" s="76">
        <v>2.57</v>
      </c>
      <c r="L91" t="s">
        <v>105</v>
      </c>
      <c r="M91" s="76">
        <v>2.29</v>
      </c>
      <c r="N91" s="76">
        <v>0.87</v>
      </c>
      <c r="O91" s="76">
        <v>181921.95</v>
      </c>
      <c r="P91" s="76">
        <v>102.67</v>
      </c>
      <c r="Q91" s="76">
        <v>2.6008499999999999</v>
      </c>
      <c r="R91" s="76">
        <v>189.38011606500001</v>
      </c>
      <c r="S91" s="76">
        <v>0.03</v>
      </c>
      <c r="T91" s="76">
        <f t="shared" si="1"/>
        <v>0.26354108143046695</v>
      </c>
      <c r="U91" s="76">
        <f>+R91/'סכום נכסי הקרן'!$C$42*100</f>
        <v>5.3726651182299211E-2</v>
      </c>
    </row>
    <row r="92" spans="2:21">
      <c r="B92" t="s">
        <v>605</v>
      </c>
      <c r="C92" t="s">
        <v>606</v>
      </c>
      <c r="D92" t="s">
        <v>103</v>
      </c>
      <c r="E92" s="15"/>
      <c r="F92" t="s">
        <v>594</v>
      </c>
      <c r="G92" t="s">
        <v>454</v>
      </c>
      <c r="H92" t="s">
        <v>538</v>
      </c>
      <c r="I92" t="s">
        <v>152</v>
      </c>
      <c r="J92" t="s">
        <v>307</v>
      </c>
      <c r="K92" s="76">
        <v>3.87</v>
      </c>
      <c r="L92" t="s">
        <v>105</v>
      </c>
      <c r="M92" s="76">
        <v>2.5499999999999998</v>
      </c>
      <c r="N92" s="76">
        <v>1.01</v>
      </c>
      <c r="O92" s="76">
        <v>532611.71</v>
      </c>
      <c r="P92" s="76">
        <v>106.93</v>
      </c>
      <c r="Q92" s="76">
        <v>0</v>
      </c>
      <c r="R92" s="76">
        <v>569.52170150300003</v>
      </c>
      <c r="S92" s="76">
        <v>0.06</v>
      </c>
      <c r="T92" s="76">
        <f t="shared" si="1"/>
        <v>0.79254553345349499</v>
      </c>
      <c r="U92" s="76">
        <f>+R92/'סכום נכסי הקרן'!$C$42*100</f>
        <v>0.16157183992272472</v>
      </c>
    </row>
    <row r="93" spans="2:21">
      <c r="B93" t="s">
        <v>607</v>
      </c>
      <c r="C93" t="s">
        <v>608</v>
      </c>
      <c r="D93" t="s">
        <v>103</v>
      </c>
      <c r="E93" s="15"/>
      <c r="F93" t="s">
        <v>594</v>
      </c>
      <c r="G93" t="s">
        <v>454</v>
      </c>
      <c r="H93" t="s">
        <v>538</v>
      </c>
      <c r="I93" t="s">
        <v>152</v>
      </c>
      <c r="J93" t="s">
        <v>307</v>
      </c>
      <c r="K93" s="76">
        <v>6.6</v>
      </c>
      <c r="L93" t="s">
        <v>105</v>
      </c>
      <c r="M93" s="76">
        <v>2.2999999999999998</v>
      </c>
      <c r="N93" s="76">
        <v>1.82</v>
      </c>
      <c r="O93" s="76">
        <v>45057.72</v>
      </c>
      <c r="P93" s="76">
        <v>104.36</v>
      </c>
      <c r="Q93" s="76">
        <v>0</v>
      </c>
      <c r="R93" s="76">
        <v>47.022236591999999</v>
      </c>
      <c r="S93" s="76">
        <v>0</v>
      </c>
      <c r="T93" s="76">
        <f t="shared" si="1"/>
        <v>6.5436072911063223E-2</v>
      </c>
      <c r="U93" s="76">
        <f>+R93/'סכום נכסי הקרן'!$C$42*100</f>
        <v>1.3340087416161599E-2</v>
      </c>
    </row>
    <row r="94" spans="2:21">
      <c r="B94" t="s">
        <v>609</v>
      </c>
      <c r="C94" t="s">
        <v>610</v>
      </c>
      <c r="D94" t="s">
        <v>103</v>
      </c>
      <c r="E94" s="15"/>
      <c r="F94" t="s">
        <v>594</v>
      </c>
      <c r="G94" t="s">
        <v>454</v>
      </c>
      <c r="H94" t="s">
        <v>538</v>
      </c>
      <c r="I94" t="s">
        <v>152</v>
      </c>
      <c r="J94" t="s">
        <v>307</v>
      </c>
      <c r="K94" s="76">
        <v>2.74</v>
      </c>
      <c r="L94" t="s">
        <v>105</v>
      </c>
      <c r="M94" s="76">
        <v>5.85</v>
      </c>
      <c r="N94" s="76">
        <v>1.05</v>
      </c>
      <c r="O94" s="76">
        <v>224137.13</v>
      </c>
      <c r="P94" s="76">
        <v>124.05</v>
      </c>
      <c r="Q94" s="76">
        <v>0</v>
      </c>
      <c r="R94" s="76">
        <v>278.04210976500002</v>
      </c>
      <c r="S94" s="76">
        <v>0.02</v>
      </c>
      <c r="T94" s="76">
        <f t="shared" si="1"/>
        <v>0.38692297699050254</v>
      </c>
      <c r="U94" s="76">
        <f>+R94/'סכום נכסי הקרן'!$C$42*100</f>
        <v>7.8879830447498051E-2</v>
      </c>
    </row>
    <row r="95" spans="2:21">
      <c r="B95" t="s">
        <v>611</v>
      </c>
      <c r="C95" t="s">
        <v>612</v>
      </c>
      <c r="D95" t="s">
        <v>103</v>
      </c>
      <c r="E95" s="15"/>
      <c r="F95" t="s">
        <v>594</v>
      </c>
      <c r="G95" t="s">
        <v>454</v>
      </c>
      <c r="H95" t="s">
        <v>538</v>
      </c>
      <c r="I95" t="s">
        <v>152</v>
      </c>
      <c r="J95" t="s">
        <v>307</v>
      </c>
      <c r="K95" s="76">
        <v>2.81</v>
      </c>
      <c r="L95" t="s">
        <v>105</v>
      </c>
      <c r="M95" s="76">
        <v>3.4</v>
      </c>
      <c r="N95" s="76">
        <v>0.97</v>
      </c>
      <c r="O95" s="76">
        <v>192242.18</v>
      </c>
      <c r="P95" s="76">
        <v>109.81</v>
      </c>
      <c r="Q95" s="76">
        <v>0</v>
      </c>
      <c r="R95" s="76">
        <v>211.10113785799999</v>
      </c>
      <c r="S95" s="76">
        <v>0.06</v>
      </c>
      <c r="T95" s="76">
        <f t="shared" si="1"/>
        <v>0.29376802231552379</v>
      </c>
      <c r="U95" s="76">
        <f>+R95/'סכום נכסי הקרן'!$C$42*100</f>
        <v>5.9888849122842688E-2</v>
      </c>
    </row>
    <row r="96" spans="2:21">
      <c r="B96" t="s">
        <v>613</v>
      </c>
      <c r="C96" t="s">
        <v>614</v>
      </c>
      <c r="D96" t="s">
        <v>103</v>
      </c>
      <c r="E96" s="15"/>
      <c r="F96" t="s">
        <v>615</v>
      </c>
      <c r="G96" t="s">
        <v>524</v>
      </c>
      <c r="H96" t="s">
        <v>542</v>
      </c>
      <c r="I96" t="s">
        <v>153</v>
      </c>
      <c r="J96" t="s">
        <v>307</v>
      </c>
      <c r="K96" s="76">
        <v>1.27</v>
      </c>
      <c r="L96" t="s">
        <v>105</v>
      </c>
      <c r="M96" s="76">
        <v>4.28</v>
      </c>
      <c r="N96" s="76">
        <v>1.03</v>
      </c>
      <c r="O96" s="76">
        <v>24899.02</v>
      </c>
      <c r="P96" s="76">
        <v>125.31</v>
      </c>
      <c r="Q96" s="76">
        <v>0</v>
      </c>
      <c r="R96" s="76">
        <v>31.200961962000001</v>
      </c>
      <c r="S96" s="76">
        <v>0.02</v>
      </c>
      <c r="T96" s="76">
        <f t="shared" si="1"/>
        <v>4.3419211203324509E-2</v>
      </c>
      <c r="U96" s="76">
        <f>+R96/'סכום נכסי הקרן'!$C$42*100</f>
        <v>8.8516325510604489E-3</v>
      </c>
    </row>
    <row r="97" spans="2:21">
      <c r="B97" t="s">
        <v>616</v>
      </c>
      <c r="C97" t="s">
        <v>617</v>
      </c>
      <c r="D97" t="s">
        <v>103</v>
      </c>
      <c r="E97" s="15"/>
      <c r="F97" t="s">
        <v>618</v>
      </c>
      <c r="G97" t="s">
        <v>454</v>
      </c>
      <c r="H97" t="s">
        <v>542</v>
      </c>
      <c r="I97" t="s">
        <v>153</v>
      </c>
      <c r="J97" t="s">
        <v>307</v>
      </c>
      <c r="K97" s="76">
        <v>2.92</v>
      </c>
      <c r="L97" t="s">
        <v>105</v>
      </c>
      <c r="M97" s="76">
        <v>2.75</v>
      </c>
      <c r="N97" s="76">
        <v>1</v>
      </c>
      <c r="O97" s="76">
        <v>14345.86</v>
      </c>
      <c r="P97" s="76">
        <v>106</v>
      </c>
      <c r="Q97" s="76">
        <v>0</v>
      </c>
      <c r="R97" s="76">
        <v>15.2066116</v>
      </c>
      <c r="S97" s="76">
        <v>0.01</v>
      </c>
      <c r="T97" s="76">
        <f t="shared" si="1"/>
        <v>2.1161497570217912E-2</v>
      </c>
      <c r="U97" s="76">
        <f>+R97/'סכום נכסי הקרן'!$C$42*100</f>
        <v>4.3140765465445683E-3</v>
      </c>
    </row>
    <row r="98" spans="2:21">
      <c r="B98" t="s">
        <v>619</v>
      </c>
      <c r="C98" t="s">
        <v>620</v>
      </c>
      <c r="D98" t="s">
        <v>103</v>
      </c>
      <c r="E98" s="15"/>
      <c r="F98" t="s">
        <v>618</v>
      </c>
      <c r="G98" t="s">
        <v>454</v>
      </c>
      <c r="H98" t="s">
        <v>542</v>
      </c>
      <c r="I98" t="s">
        <v>153</v>
      </c>
      <c r="J98" t="s">
        <v>307</v>
      </c>
      <c r="K98" s="76">
        <v>4.79</v>
      </c>
      <c r="L98" t="s">
        <v>105</v>
      </c>
      <c r="M98" s="76">
        <v>2.75</v>
      </c>
      <c r="N98" s="76">
        <v>1.23</v>
      </c>
      <c r="O98" s="76">
        <v>39748.07</v>
      </c>
      <c r="P98" s="76">
        <v>106.76</v>
      </c>
      <c r="Q98" s="76">
        <v>0</v>
      </c>
      <c r="R98" s="76">
        <v>42.435039531999998</v>
      </c>
      <c r="S98" s="76">
        <v>0.01</v>
      </c>
      <c r="T98" s="76">
        <f t="shared" si="1"/>
        <v>5.9052536460424812E-2</v>
      </c>
      <c r="U98" s="76">
        <f>+R98/'סכום נכסי הקרן'!$C$42*100</f>
        <v>1.2038711424489385E-2</v>
      </c>
    </row>
    <row r="99" spans="2:21">
      <c r="B99" t="s">
        <v>621</v>
      </c>
      <c r="C99" t="s">
        <v>622</v>
      </c>
      <c r="D99" t="s">
        <v>103</v>
      </c>
      <c r="E99" s="15"/>
      <c r="F99" t="s">
        <v>618</v>
      </c>
      <c r="G99" t="s">
        <v>454</v>
      </c>
      <c r="H99" t="s">
        <v>542</v>
      </c>
      <c r="I99" t="s">
        <v>153</v>
      </c>
      <c r="J99" t="s">
        <v>307</v>
      </c>
      <c r="K99" s="76">
        <v>6.7</v>
      </c>
      <c r="L99" t="s">
        <v>105</v>
      </c>
      <c r="M99" s="76">
        <v>1.96</v>
      </c>
      <c r="N99" s="76">
        <v>1.73</v>
      </c>
      <c r="O99" s="76">
        <v>245116.83</v>
      </c>
      <c r="P99" s="76">
        <v>102.1</v>
      </c>
      <c r="Q99" s="76">
        <v>0</v>
      </c>
      <c r="R99" s="76">
        <v>250.26428343000001</v>
      </c>
      <c r="S99" s="76">
        <v>0.05</v>
      </c>
      <c r="T99" s="76">
        <f t="shared" si="1"/>
        <v>0.34826739611842733</v>
      </c>
      <c r="U99" s="76">
        <f>+R99/'סכום נכסי הקרן'!$C$42*100</f>
        <v>7.0999332657588593E-2</v>
      </c>
    </row>
    <row r="100" spans="2:21">
      <c r="B100" t="s">
        <v>623</v>
      </c>
      <c r="C100" t="s">
        <v>624</v>
      </c>
      <c r="D100" t="s">
        <v>103</v>
      </c>
      <c r="E100" s="15"/>
      <c r="F100" t="s">
        <v>541</v>
      </c>
      <c r="G100" t="s">
        <v>416</v>
      </c>
      <c r="H100" t="s">
        <v>625</v>
      </c>
      <c r="I100" t="s">
        <v>153</v>
      </c>
      <c r="J100" t="s">
        <v>307</v>
      </c>
      <c r="K100" s="76">
        <v>2.66</v>
      </c>
      <c r="L100" t="s">
        <v>105</v>
      </c>
      <c r="M100" s="76">
        <v>4.1500000000000004</v>
      </c>
      <c r="N100" s="76">
        <v>0.54</v>
      </c>
      <c r="O100" s="76">
        <v>135372.04</v>
      </c>
      <c r="P100" s="76">
        <v>113.78</v>
      </c>
      <c r="Q100" s="76">
        <v>0</v>
      </c>
      <c r="R100" s="76">
        <v>154.02630711200001</v>
      </c>
      <c r="S100" s="76">
        <v>0.04</v>
      </c>
      <c r="T100" s="76">
        <f t="shared" si="1"/>
        <v>0.21434277467178986</v>
      </c>
      <c r="U100" s="76">
        <f>+R100/'סכום נכסי הקרן'!$C$42*100</f>
        <v>4.3696866635480461E-2</v>
      </c>
    </row>
    <row r="101" spans="2:21">
      <c r="B101" t="s">
        <v>626</v>
      </c>
      <c r="C101" t="s">
        <v>627</v>
      </c>
      <c r="D101" t="s">
        <v>103</v>
      </c>
      <c r="E101" s="15"/>
      <c r="F101" t="s">
        <v>628</v>
      </c>
      <c r="G101" t="s">
        <v>126</v>
      </c>
      <c r="H101" t="s">
        <v>625</v>
      </c>
      <c r="I101" t="s">
        <v>153</v>
      </c>
      <c r="J101" t="s">
        <v>307</v>
      </c>
      <c r="K101" s="76">
        <v>1.97</v>
      </c>
      <c r="L101" t="s">
        <v>105</v>
      </c>
      <c r="M101" s="76">
        <v>4.7</v>
      </c>
      <c r="N101" s="76">
        <v>0.93</v>
      </c>
      <c r="O101" s="76">
        <v>2985.07</v>
      </c>
      <c r="P101" s="76">
        <v>131.57</v>
      </c>
      <c r="Q101" s="76">
        <v>0</v>
      </c>
      <c r="R101" s="76">
        <v>3.9274565990000001</v>
      </c>
      <c r="S101" s="76">
        <v>0</v>
      </c>
      <c r="T101" s="76">
        <f t="shared" si="1"/>
        <v>5.4654426287099227E-3</v>
      </c>
      <c r="U101" s="76">
        <f>+R101/'סכום נכסי הקרן'!$C$42*100</f>
        <v>1.1142093220371063E-3</v>
      </c>
    </row>
    <row r="102" spans="2:21">
      <c r="B102" t="s">
        <v>629</v>
      </c>
      <c r="C102" t="s">
        <v>630</v>
      </c>
      <c r="D102" t="s">
        <v>103</v>
      </c>
      <c r="E102" s="15"/>
      <c r="F102" t="s">
        <v>631</v>
      </c>
      <c r="G102" t="s">
        <v>454</v>
      </c>
      <c r="H102" t="s">
        <v>625</v>
      </c>
      <c r="I102" t="s">
        <v>153</v>
      </c>
      <c r="J102" t="s">
        <v>307</v>
      </c>
      <c r="K102" s="76">
        <v>6.28</v>
      </c>
      <c r="L102" t="s">
        <v>105</v>
      </c>
      <c r="M102" s="76">
        <v>1.34</v>
      </c>
      <c r="N102" s="76">
        <v>1.41</v>
      </c>
      <c r="O102" s="76">
        <v>23343.53</v>
      </c>
      <c r="P102" s="76">
        <v>100.21</v>
      </c>
      <c r="Q102" s="76">
        <v>0</v>
      </c>
      <c r="R102" s="76">
        <v>23.392551413</v>
      </c>
      <c r="S102" s="76">
        <v>0.01</v>
      </c>
      <c r="T102" s="76">
        <f t="shared" si="1"/>
        <v>3.2553038961513098E-2</v>
      </c>
      <c r="U102" s="76">
        <f>+R102/'סכום נכסי הקרן'!$C$42*100</f>
        <v>6.6364065887407359E-3</v>
      </c>
    </row>
    <row r="103" spans="2:21">
      <c r="B103" t="s">
        <v>632</v>
      </c>
      <c r="C103" t="s">
        <v>633</v>
      </c>
      <c r="D103" t="s">
        <v>103</v>
      </c>
      <c r="E103" s="15"/>
      <c r="F103" t="s">
        <v>631</v>
      </c>
      <c r="G103" t="s">
        <v>454</v>
      </c>
      <c r="H103" t="s">
        <v>625</v>
      </c>
      <c r="I103" t="s">
        <v>153</v>
      </c>
      <c r="J103" t="s">
        <v>307</v>
      </c>
      <c r="K103" s="76">
        <v>2.04</v>
      </c>
      <c r="L103" t="s">
        <v>105</v>
      </c>
      <c r="M103" s="76">
        <v>3.77</v>
      </c>
      <c r="N103" s="76">
        <v>0.78</v>
      </c>
      <c r="O103" s="76">
        <v>196437.79</v>
      </c>
      <c r="P103" s="76">
        <v>115.61</v>
      </c>
      <c r="Q103" s="76">
        <v>0</v>
      </c>
      <c r="R103" s="76">
        <v>227.101729019</v>
      </c>
      <c r="S103" s="76">
        <v>0.05</v>
      </c>
      <c r="T103" s="76">
        <f t="shared" si="1"/>
        <v>0.31603442063502529</v>
      </c>
      <c r="U103" s="76">
        <f>+R103/'סכום נכסי הקרן'!$C$42*100</f>
        <v>6.44281756259618E-2</v>
      </c>
    </row>
    <row r="104" spans="2:21">
      <c r="B104" t="s">
        <v>634</v>
      </c>
      <c r="C104" t="s">
        <v>635</v>
      </c>
      <c r="D104" t="s">
        <v>103</v>
      </c>
      <c r="E104" s="15"/>
      <c r="F104" t="s">
        <v>631</v>
      </c>
      <c r="G104" t="s">
        <v>454</v>
      </c>
      <c r="H104" t="s">
        <v>625</v>
      </c>
      <c r="I104" t="s">
        <v>153</v>
      </c>
      <c r="J104" t="s">
        <v>307</v>
      </c>
      <c r="K104" s="76">
        <v>5.55</v>
      </c>
      <c r="L104" t="s">
        <v>105</v>
      </c>
      <c r="M104" s="76">
        <v>2.5</v>
      </c>
      <c r="N104" s="76">
        <v>1.33</v>
      </c>
      <c r="O104" s="76">
        <v>112528.75</v>
      </c>
      <c r="P104" s="76">
        <v>106.81</v>
      </c>
      <c r="Q104" s="76">
        <v>0</v>
      </c>
      <c r="R104" s="76">
        <v>120.191957875</v>
      </c>
      <c r="S104" s="76">
        <v>0.02</v>
      </c>
      <c r="T104" s="76">
        <f t="shared" si="1"/>
        <v>0.16725894574249178</v>
      </c>
      <c r="U104" s="76">
        <f>+R104/'סכום נכסי הקרן'!$C$42*100</f>
        <v>3.4098148896747664E-2</v>
      </c>
    </row>
    <row r="105" spans="2:21">
      <c r="B105" t="s">
        <v>636</v>
      </c>
      <c r="C105" t="s">
        <v>637</v>
      </c>
      <c r="D105" t="s">
        <v>103</v>
      </c>
      <c r="E105" s="15"/>
      <c r="F105" t="s">
        <v>631</v>
      </c>
      <c r="G105" t="s">
        <v>454</v>
      </c>
      <c r="H105" t="s">
        <v>638</v>
      </c>
      <c r="I105" t="s">
        <v>152</v>
      </c>
      <c r="J105" t="s">
        <v>307</v>
      </c>
      <c r="K105" s="76">
        <v>0.99</v>
      </c>
      <c r="L105" t="s">
        <v>105</v>
      </c>
      <c r="M105" s="76">
        <v>4.8499999999999996</v>
      </c>
      <c r="N105" s="76">
        <v>1.36</v>
      </c>
      <c r="O105" s="76">
        <v>13377.95</v>
      </c>
      <c r="P105" s="76">
        <v>124.3</v>
      </c>
      <c r="Q105" s="76">
        <v>0.38974999999999999</v>
      </c>
      <c r="R105" s="76">
        <v>17.018541849999998</v>
      </c>
      <c r="S105" s="76">
        <v>0.01</v>
      </c>
      <c r="T105" s="76">
        <f t="shared" si="1"/>
        <v>2.3682976949804306E-2</v>
      </c>
      <c r="U105" s="76">
        <f>+R105/'סכום נכסי הקרן'!$C$42*100</f>
        <v>4.8281164918733245E-3</v>
      </c>
    </row>
    <row r="106" spans="2:21">
      <c r="B106" t="s">
        <v>639</v>
      </c>
      <c r="C106" t="s">
        <v>640</v>
      </c>
      <c r="D106" t="s">
        <v>103</v>
      </c>
      <c r="E106" s="15"/>
      <c r="F106" t="s">
        <v>503</v>
      </c>
      <c r="G106" t="s">
        <v>416</v>
      </c>
      <c r="H106" t="s">
        <v>638</v>
      </c>
      <c r="I106" t="s">
        <v>152</v>
      </c>
      <c r="J106" t="s">
        <v>307</v>
      </c>
      <c r="K106" s="76">
        <v>2.36</v>
      </c>
      <c r="L106" t="s">
        <v>105</v>
      </c>
      <c r="M106" s="76">
        <v>6.4</v>
      </c>
      <c r="N106" s="76">
        <v>0.48</v>
      </c>
      <c r="O106" s="76">
        <v>127343.35</v>
      </c>
      <c r="P106" s="76">
        <v>130.4</v>
      </c>
      <c r="Q106" s="76">
        <v>0</v>
      </c>
      <c r="R106" s="76">
        <v>166.05572839999999</v>
      </c>
      <c r="S106" s="76">
        <v>0.01</v>
      </c>
      <c r="T106" s="76">
        <f t="shared" si="1"/>
        <v>0.23108289903697976</v>
      </c>
      <c r="U106" s="76">
        <f>+R106/'סכום נכסי הקרן'!$C$42*100</f>
        <v>4.7109582473311463E-2</v>
      </c>
    </row>
    <row r="107" spans="2:21">
      <c r="B107" t="s">
        <v>641</v>
      </c>
      <c r="C107" t="s">
        <v>642</v>
      </c>
      <c r="D107" t="s">
        <v>103</v>
      </c>
      <c r="E107" s="15"/>
      <c r="F107" t="s">
        <v>643</v>
      </c>
      <c r="G107" t="s">
        <v>135</v>
      </c>
      <c r="H107" t="s">
        <v>625</v>
      </c>
      <c r="I107" t="s">
        <v>153</v>
      </c>
      <c r="J107" t="s">
        <v>307</v>
      </c>
      <c r="K107" s="76">
        <v>0.95</v>
      </c>
      <c r="L107" t="s">
        <v>105</v>
      </c>
      <c r="M107" s="76">
        <v>3.9</v>
      </c>
      <c r="N107" s="76">
        <v>1.43</v>
      </c>
      <c r="O107" s="76">
        <v>4912.67</v>
      </c>
      <c r="P107" s="76">
        <v>106.4</v>
      </c>
      <c r="Q107" s="76">
        <v>0.49886000000000003</v>
      </c>
      <c r="R107" s="76">
        <v>5.7259408799999996</v>
      </c>
      <c r="S107" s="76">
        <v>0</v>
      </c>
      <c r="T107" s="76">
        <f t="shared" si="1"/>
        <v>7.9682106182899677E-3</v>
      </c>
      <c r="U107" s="76">
        <f>+R107/'סכום נכסי הקרן'!$C$42*100</f>
        <v>1.6244346805904327E-3</v>
      </c>
    </row>
    <row r="108" spans="2:21">
      <c r="B108" t="s">
        <v>644</v>
      </c>
      <c r="C108" t="s">
        <v>645</v>
      </c>
      <c r="D108" t="s">
        <v>103</v>
      </c>
      <c r="E108" s="15"/>
      <c r="F108" t="s">
        <v>646</v>
      </c>
      <c r="G108" t="s">
        <v>126</v>
      </c>
      <c r="H108" t="s">
        <v>638</v>
      </c>
      <c r="I108" t="s">
        <v>152</v>
      </c>
      <c r="J108" t="s">
        <v>307</v>
      </c>
      <c r="K108" s="76">
        <v>0.77</v>
      </c>
      <c r="L108" t="s">
        <v>105</v>
      </c>
      <c r="M108" s="76">
        <v>4.6500000000000004</v>
      </c>
      <c r="N108" s="76">
        <v>1.23</v>
      </c>
      <c r="O108" s="76">
        <v>23013.21</v>
      </c>
      <c r="P108" s="76">
        <v>117.3</v>
      </c>
      <c r="Q108" s="76">
        <v>0</v>
      </c>
      <c r="R108" s="76">
        <v>26.994495329999999</v>
      </c>
      <c r="S108" s="76">
        <v>0.11</v>
      </c>
      <c r="T108" s="76">
        <f t="shared" si="1"/>
        <v>3.756549863712267E-2</v>
      </c>
      <c r="U108" s="76">
        <f>+R108/'סכום נכסי הקרן'!$C$42*100</f>
        <v>7.6582688012469449E-3</v>
      </c>
    </row>
    <row r="109" spans="2:21">
      <c r="B109" t="s">
        <v>647</v>
      </c>
      <c r="C109" t="s">
        <v>648</v>
      </c>
      <c r="D109" t="s">
        <v>103</v>
      </c>
      <c r="E109" s="15"/>
      <c r="F109" t="s">
        <v>649</v>
      </c>
      <c r="G109" t="s">
        <v>416</v>
      </c>
      <c r="H109" t="s">
        <v>638</v>
      </c>
      <c r="I109" t="s">
        <v>152</v>
      </c>
      <c r="J109" t="s">
        <v>307</v>
      </c>
      <c r="K109" s="76">
        <v>2.2000000000000002</v>
      </c>
      <c r="L109" t="s">
        <v>105</v>
      </c>
      <c r="M109" s="76">
        <v>2</v>
      </c>
      <c r="N109" s="76">
        <v>0.69</v>
      </c>
      <c r="O109" s="76">
        <v>200462.46</v>
      </c>
      <c r="P109" s="76">
        <v>105.24</v>
      </c>
      <c r="Q109" s="76">
        <v>0</v>
      </c>
      <c r="R109" s="76">
        <v>210.96669290400001</v>
      </c>
      <c r="S109" s="76">
        <v>0.03</v>
      </c>
      <c r="T109" s="76">
        <f t="shared" si="1"/>
        <v>0.29358092892205545</v>
      </c>
      <c r="U109" s="76">
        <f>+R109/'סכום נכסי הקרן'!$C$42*100</f>
        <v>5.9850707435653641E-2</v>
      </c>
    </row>
    <row r="110" spans="2:21">
      <c r="B110" t="s">
        <v>650</v>
      </c>
      <c r="C110" t="s">
        <v>651</v>
      </c>
      <c r="D110" t="s">
        <v>103</v>
      </c>
      <c r="E110" s="15"/>
      <c r="F110" t="s">
        <v>652</v>
      </c>
      <c r="G110" t="s">
        <v>454</v>
      </c>
      <c r="H110" t="s">
        <v>625</v>
      </c>
      <c r="I110" t="s">
        <v>153</v>
      </c>
      <c r="J110" t="s">
        <v>307</v>
      </c>
      <c r="K110" s="76">
        <v>6.79</v>
      </c>
      <c r="L110" t="s">
        <v>105</v>
      </c>
      <c r="M110" s="76">
        <v>1.58</v>
      </c>
      <c r="N110" s="76">
        <v>1.48</v>
      </c>
      <c r="O110" s="76">
        <v>82404.14</v>
      </c>
      <c r="P110" s="76">
        <v>101.28</v>
      </c>
      <c r="Q110" s="76">
        <v>0</v>
      </c>
      <c r="R110" s="76">
        <v>83.458912991999995</v>
      </c>
      <c r="S110" s="76">
        <v>0.02</v>
      </c>
      <c r="T110" s="76">
        <f t="shared" si="1"/>
        <v>0.11614129636172438</v>
      </c>
      <c r="U110" s="76">
        <f>+R110/'סכום נכסי הקרן'!$C$42*100</f>
        <v>2.3677078668787131E-2</v>
      </c>
    </row>
    <row r="111" spans="2:21">
      <c r="B111" t="s">
        <v>653</v>
      </c>
      <c r="C111" t="s">
        <v>654</v>
      </c>
      <c r="D111" t="s">
        <v>103</v>
      </c>
      <c r="E111" s="15"/>
      <c r="F111" t="s">
        <v>652</v>
      </c>
      <c r="G111" t="s">
        <v>454</v>
      </c>
      <c r="H111" t="s">
        <v>625</v>
      </c>
      <c r="I111" t="s">
        <v>153</v>
      </c>
      <c r="J111" t="s">
        <v>307</v>
      </c>
      <c r="K111" s="76">
        <v>3.71</v>
      </c>
      <c r="L111" t="s">
        <v>105</v>
      </c>
      <c r="M111" s="76">
        <v>3.48</v>
      </c>
      <c r="N111" s="76">
        <v>1.1000000000000001</v>
      </c>
      <c r="O111" s="76">
        <v>8011.76</v>
      </c>
      <c r="P111" s="76">
        <v>108.31</v>
      </c>
      <c r="Q111" s="76">
        <v>0</v>
      </c>
      <c r="R111" s="76">
        <v>8.6775372560000008</v>
      </c>
      <c r="S111" s="76">
        <v>0</v>
      </c>
      <c r="T111" s="76">
        <f t="shared" si="1"/>
        <v>1.207564764515452E-2</v>
      </c>
      <c r="U111" s="76">
        <f>+R111/'סכום נכסי הקרן'!$C$42*100</f>
        <v>2.4617949706742239E-3</v>
      </c>
    </row>
    <row r="112" spans="2:21">
      <c r="B112" t="s">
        <v>655</v>
      </c>
      <c r="C112" t="s">
        <v>656</v>
      </c>
      <c r="D112" t="s">
        <v>103</v>
      </c>
      <c r="E112" s="15"/>
      <c r="F112" t="s">
        <v>657</v>
      </c>
      <c r="G112" t="s">
        <v>131</v>
      </c>
      <c r="H112" t="s">
        <v>625</v>
      </c>
      <c r="I112" t="s">
        <v>153</v>
      </c>
      <c r="J112" t="s">
        <v>307</v>
      </c>
      <c r="K112" s="76">
        <v>3.92</v>
      </c>
      <c r="L112" t="s">
        <v>105</v>
      </c>
      <c r="M112" s="76">
        <v>3.95</v>
      </c>
      <c r="N112" s="76">
        <v>1.24</v>
      </c>
      <c r="O112" s="76">
        <v>136.94999999999999</v>
      </c>
      <c r="P112" s="76">
        <v>117.6</v>
      </c>
      <c r="Q112" s="76">
        <v>0</v>
      </c>
      <c r="R112" s="76">
        <v>0.16105320000000001</v>
      </c>
      <c r="S112" s="76">
        <v>0</v>
      </c>
      <c r="T112" s="76">
        <f t="shared" si="1"/>
        <v>2.2412138812540061E-4</v>
      </c>
      <c r="U112" s="76">
        <f>+R112/'סכום נכסי הקרן'!$C$42*100</f>
        <v>4.5690378050160219E-5</v>
      </c>
    </row>
    <row r="113" spans="2:21">
      <c r="B113" t="s">
        <v>658</v>
      </c>
      <c r="C113" t="s">
        <v>659</v>
      </c>
      <c r="D113" t="s">
        <v>103</v>
      </c>
      <c r="E113" s="15"/>
      <c r="F113" t="s">
        <v>660</v>
      </c>
      <c r="G113" t="s">
        <v>454</v>
      </c>
      <c r="H113" t="s">
        <v>638</v>
      </c>
      <c r="I113" t="s">
        <v>152</v>
      </c>
      <c r="J113" t="s">
        <v>307</v>
      </c>
      <c r="K113" s="76">
        <v>0.01</v>
      </c>
      <c r="L113" t="s">
        <v>105</v>
      </c>
      <c r="M113" s="76">
        <v>4.95</v>
      </c>
      <c r="N113" s="76">
        <v>24.65</v>
      </c>
      <c r="O113" s="76">
        <v>-0.01</v>
      </c>
      <c r="P113" s="76">
        <v>124.8</v>
      </c>
      <c r="Q113" s="76">
        <v>0</v>
      </c>
      <c r="R113" s="76">
        <v>-1.2480000000000001E-5</v>
      </c>
      <c r="S113" s="76">
        <v>0</v>
      </c>
      <c r="T113" s="76">
        <f t="shared" si="1"/>
        <v>-1.7367149015387462E-8</v>
      </c>
      <c r="U113" s="76">
        <f>+R113/'סכום נכסי הקרן'!$C$42*100</f>
        <v>-3.5405438579674267E-9</v>
      </c>
    </row>
    <row r="114" spans="2:21">
      <c r="B114" t="s">
        <v>661</v>
      </c>
      <c r="C114" t="s">
        <v>662</v>
      </c>
      <c r="D114" t="s">
        <v>103</v>
      </c>
      <c r="E114" s="15"/>
      <c r="F114" t="s">
        <v>663</v>
      </c>
      <c r="G114" t="s">
        <v>454</v>
      </c>
      <c r="H114" t="s">
        <v>625</v>
      </c>
      <c r="I114" t="s">
        <v>153</v>
      </c>
      <c r="J114" t="s">
        <v>307</v>
      </c>
      <c r="K114" s="76">
        <v>3.07</v>
      </c>
      <c r="L114" t="s">
        <v>105</v>
      </c>
      <c r="M114" s="76">
        <v>4.95</v>
      </c>
      <c r="N114" s="76">
        <v>1.07</v>
      </c>
      <c r="O114" s="76">
        <v>1313.01</v>
      </c>
      <c r="P114" s="76">
        <v>114.43</v>
      </c>
      <c r="Q114" s="76">
        <v>0</v>
      </c>
      <c r="R114" s="76">
        <v>1.502477343</v>
      </c>
      <c r="S114" s="76">
        <v>0</v>
      </c>
      <c r="T114" s="76">
        <f t="shared" si="1"/>
        <v>2.0908451849458668E-3</v>
      </c>
      <c r="U114" s="76">
        <f>+R114/'סכום נכסי הקרן'!$C$42*100</f>
        <v>4.2624895260367536E-4</v>
      </c>
    </row>
    <row r="115" spans="2:21">
      <c r="B115" t="s">
        <v>664</v>
      </c>
      <c r="C115" t="s">
        <v>665</v>
      </c>
      <c r="D115" t="s">
        <v>103</v>
      </c>
      <c r="E115" s="15"/>
      <c r="F115" t="s">
        <v>666</v>
      </c>
      <c r="G115" t="s">
        <v>135</v>
      </c>
      <c r="H115" t="s">
        <v>638</v>
      </c>
      <c r="I115" t="s">
        <v>152</v>
      </c>
      <c r="J115" t="s">
        <v>307</v>
      </c>
      <c r="K115" s="76">
        <v>1.24</v>
      </c>
      <c r="L115" t="s">
        <v>105</v>
      </c>
      <c r="M115" s="76">
        <v>4.5999999999999996</v>
      </c>
      <c r="N115" s="76">
        <v>0.97</v>
      </c>
      <c r="O115" s="76">
        <v>28065.96</v>
      </c>
      <c r="P115" s="76">
        <v>108</v>
      </c>
      <c r="Q115" s="76">
        <v>0</v>
      </c>
      <c r="R115" s="76">
        <v>30.3112368</v>
      </c>
      <c r="S115" s="76">
        <v>0</v>
      </c>
      <c r="T115" s="76">
        <f t="shared" si="1"/>
        <v>4.2181071021337828E-2</v>
      </c>
      <c r="U115" s="76">
        <f>+R115/'סכום נכסי הקרן'!$C$42*100</f>
        <v>8.5992198140734145E-3</v>
      </c>
    </row>
    <row r="116" spans="2:21">
      <c r="B116" t="s">
        <v>667</v>
      </c>
      <c r="C116" t="s">
        <v>668</v>
      </c>
      <c r="D116" t="s">
        <v>103</v>
      </c>
      <c r="E116" s="15"/>
      <c r="F116" t="s">
        <v>666</v>
      </c>
      <c r="G116" t="s">
        <v>135</v>
      </c>
      <c r="H116" t="s">
        <v>638</v>
      </c>
      <c r="I116" t="s">
        <v>152</v>
      </c>
      <c r="J116" t="s">
        <v>307</v>
      </c>
      <c r="K116" s="76">
        <v>3.85</v>
      </c>
      <c r="L116" t="s">
        <v>105</v>
      </c>
      <c r="M116" s="76">
        <v>1.98</v>
      </c>
      <c r="N116" s="76">
        <v>0.98</v>
      </c>
      <c r="O116" s="76">
        <v>0.01</v>
      </c>
      <c r="P116" s="76">
        <v>103.44</v>
      </c>
      <c r="Q116" s="76">
        <v>0</v>
      </c>
      <c r="R116" s="76">
        <v>1.0344E-5</v>
      </c>
      <c r="S116" s="76">
        <v>0</v>
      </c>
      <c r="T116" s="76">
        <f t="shared" si="1"/>
        <v>1.4394694664676912E-8</v>
      </c>
      <c r="U116" s="76">
        <f>+R116/'סכום נכסי הקרן'!$C$42*100</f>
        <v>2.934566159199924E-9</v>
      </c>
    </row>
    <row r="117" spans="2:21">
      <c r="B117" t="s">
        <v>669</v>
      </c>
      <c r="C117" t="s">
        <v>670</v>
      </c>
      <c r="D117" t="s">
        <v>103</v>
      </c>
      <c r="E117" s="15"/>
      <c r="F117" t="s">
        <v>671</v>
      </c>
      <c r="G117" t="s">
        <v>135</v>
      </c>
      <c r="H117" t="s">
        <v>638</v>
      </c>
      <c r="I117" t="s">
        <v>152</v>
      </c>
      <c r="J117" t="s">
        <v>307</v>
      </c>
      <c r="K117" s="76">
        <v>0.74</v>
      </c>
      <c r="L117" t="s">
        <v>105</v>
      </c>
      <c r="M117" s="76">
        <v>3.35</v>
      </c>
      <c r="N117" s="76">
        <v>1.3</v>
      </c>
      <c r="O117" s="76">
        <v>30587.43</v>
      </c>
      <c r="P117" s="76">
        <v>110.73</v>
      </c>
      <c r="Q117" s="76">
        <v>0</v>
      </c>
      <c r="R117" s="76">
        <v>33.869461239000003</v>
      </c>
      <c r="S117" s="76">
        <v>0.01</v>
      </c>
      <c r="T117" s="76">
        <f t="shared" si="1"/>
        <v>4.7132690737868799E-2</v>
      </c>
      <c r="U117" s="76">
        <f>+R117/'סכום נכסי הקרן'!$C$42*100</f>
        <v>9.6086789232698137E-3</v>
      </c>
    </row>
    <row r="118" spans="2:21">
      <c r="B118" t="s">
        <v>672</v>
      </c>
      <c r="C118" t="s">
        <v>673</v>
      </c>
      <c r="D118" t="s">
        <v>103</v>
      </c>
      <c r="E118" s="15"/>
      <c r="F118" t="s">
        <v>674</v>
      </c>
      <c r="G118" t="s">
        <v>454</v>
      </c>
      <c r="H118" t="s">
        <v>638</v>
      </c>
      <c r="I118" t="s">
        <v>152</v>
      </c>
      <c r="J118" t="s">
        <v>307</v>
      </c>
      <c r="K118" s="76">
        <v>0.56999999999999995</v>
      </c>
      <c r="L118" t="s">
        <v>105</v>
      </c>
      <c r="M118" s="76">
        <v>4.2</v>
      </c>
      <c r="N118" s="76">
        <v>1.74</v>
      </c>
      <c r="O118" s="76">
        <v>250088.32000000001</v>
      </c>
      <c r="P118" s="76">
        <v>110.86</v>
      </c>
      <c r="Q118" s="76">
        <v>0</v>
      </c>
      <c r="R118" s="76">
        <v>277.24791155200001</v>
      </c>
      <c r="S118" s="76">
        <v>0.15</v>
      </c>
      <c r="T118" s="76">
        <f t="shared" si="1"/>
        <v>0.38581777196542838</v>
      </c>
      <c r="U118" s="76">
        <f>+R118/'סכום נכסי הקרן'!$C$42*100</f>
        <v>7.8654518459914252E-2</v>
      </c>
    </row>
    <row r="119" spans="2:21">
      <c r="B119" t="s">
        <v>675</v>
      </c>
      <c r="C119" t="s">
        <v>676</v>
      </c>
      <c r="D119" t="s">
        <v>103</v>
      </c>
      <c r="E119" s="15"/>
      <c r="F119" t="s">
        <v>674</v>
      </c>
      <c r="G119" t="s">
        <v>454</v>
      </c>
      <c r="H119" t="s">
        <v>638</v>
      </c>
      <c r="I119" t="s">
        <v>152</v>
      </c>
      <c r="J119" t="s">
        <v>307</v>
      </c>
      <c r="K119" s="76">
        <v>1.69</v>
      </c>
      <c r="L119" t="s">
        <v>105</v>
      </c>
      <c r="M119" s="76">
        <v>4.5</v>
      </c>
      <c r="N119" s="76">
        <v>1.28</v>
      </c>
      <c r="O119" s="76">
        <v>116075.81</v>
      </c>
      <c r="P119" s="76">
        <v>113.98</v>
      </c>
      <c r="Q119" s="76">
        <v>0</v>
      </c>
      <c r="R119" s="76">
        <v>132.303208238</v>
      </c>
      <c r="S119" s="76">
        <v>0.02</v>
      </c>
      <c r="T119" s="76">
        <f t="shared" si="1"/>
        <v>0.18411294332397304</v>
      </c>
      <c r="U119" s="76">
        <f>+R119/'סכום נכסי הקרן'!$C$42*100</f>
        <v>3.7534079432406747E-2</v>
      </c>
    </row>
    <row r="120" spans="2:21">
      <c r="B120" t="s">
        <v>677</v>
      </c>
      <c r="C120" t="s">
        <v>678</v>
      </c>
      <c r="D120" t="s">
        <v>103</v>
      </c>
      <c r="E120" s="15"/>
      <c r="F120" t="s">
        <v>674</v>
      </c>
      <c r="G120" t="s">
        <v>454</v>
      </c>
      <c r="H120" t="s">
        <v>638</v>
      </c>
      <c r="I120" t="s">
        <v>152</v>
      </c>
      <c r="J120" t="s">
        <v>307</v>
      </c>
      <c r="K120" s="76">
        <v>3.99</v>
      </c>
      <c r="L120" t="s">
        <v>105</v>
      </c>
      <c r="M120" s="76">
        <v>3.3</v>
      </c>
      <c r="N120" s="76">
        <v>1.33</v>
      </c>
      <c r="O120" s="76">
        <v>0.01</v>
      </c>
      <c r="P120" s="76">
        <v>107.95</v>
      </c>
      <c r="Q120" s="76">
        <v>0</v>
      </c>
      <c r="R120" s="76">
        <v>1.0795000000000001E-5</v>
      </c>
      <c r="S120" s="76">
        <v>0</v>
      </c>
      <c r="T120" s="76">
        <f t="shared" si="1"/>
        <v>1.5022305578614392E-8</v>
      </c>
      <c r="U120" s="76">
        <f>+R120/'סכום נכסי הקרן'!$C$42*100</f>
        <v>3.0625136976569203E-9</v>
      </c>
    </row>
    <row r="121" spans="2:21">
      <c r="B121" t="s">
        <v>679</v>
      </c>
      <c r="C121" t="s">
        <v>680</v>
      </c>
      <c r="D121" t="s">
        <v>103</v>
      </c>
      <c r="E121" s="15"/>
      <c r="F121" t="s">
        <v>419</v>
      </c>
      <c r="G121" t="s">
        <v>416</v>
      </c>
      <c r="H121" t="s">
        <v>638</v>
      </c>
      <c r="I121" t="s">
        <v>152</v>
      </c>
      <c r="J121" t="s">
        <v>307</v>
      </c>
      <c r="K121" s="76">
        <v>3.93</v>
      </c>
      <c r="L121" t="s">
        <v>105</v>
      </c>
      <c r="M121" s="76">
        <v>4.5</v>
      </c>
      <c r="N121" s="76">
        <v>1.01</v>
      </c>
      <c r="O121" s="76">
        <v>14832.16</v>
      </c>
      <c r="P121" s="76">
        <v>136.72999999999999</v>
      </c>
      <c r="Q121" s="76">
        <v>0.19919999999999999</v>
      </c>
      <c r="R121" s="76">
        <v>20.479212367999999</v>
      </c>
      <c r="S121" s="76">
        <v>0</v>
      </c>
      <c r="T121" s="76">
        <f t="shared" si="1"/>
        <v>2.8498840778270987E-2</v>
      </c>
      <c r="U121" s="76">
        <f>+R121/'סכום נכסי הקרן'!$C$42*100</f>
        <v>5.8098998049305245E-3</v>
      </c>
    </row>
    <row r="122" spans="2:21">
      <c r="B122" t="s">
        <v>681</v>
      </c>
      <c r="C122" t="s">
        <v>682</v>
      </c>
      <c r="D122" t="s">
        <v>103</v>
      </c>
      <c r="E122" s="15"/>
      <c r="F122" t="s">
        <v>683</v>
      </c>
      <c r="G122" t="s">
        <v>684</v>
      </c>
      <c r="H122" t="s">
        <v>638</v>
      </c>
      <c r="I122" t="s">
        <v>152</v>
      </c>
      <c r="J122" t="s">
        <v>307</v>
      </c>
      <c r="K122" s="76">
        <v>6.06</v>
      </c>
      <c r="L122" t="s">
        <v>105</v>
      </c>
      <c r="M122" s="76">
        <v>2.99</v>
      </c>
      <c r="N122" s="76">
        <v>1.38</v>
      </c>
      <c r="O122" s="76">
        <v>0.01</v>
      </c>
      <c r="P122" s="76">
        <v>108.45</v>
      </c>
      <c r="Q122" s="76">
        <v>0</v>
      </c>
      <c r="R122" s="76">
        <v>1.0845E-5</v>
      </c>
      <c r="S122" s="76">
        <v>0</v>
      </c>
      <c r="T122" s="76">
        <f t="shared" si="1"/>
        <v>1.509188550255425E-8</v>
      </c>
      <c r="U122" s="76">
        <f>+R122/'סכום נכסי הקרן'!$C$42*100</f>
        <v>3.0766985688827511E-9</v>
      </c>
    </row>
    <row r="123" spans="2:21">
      <c r="B123" t="s">
        <v>685</v>
      </c>
      <c r="C123" t="s">
        <v>686</v>
      </c>
      <c r="D123" t="s">
        <v>103</v>
      </c>
      <c r="E123" s="15"/>
      <c r="F123" t="s">
        <v>687</v>
      </c>
      <c r="G123" t="s">
        <v>130</v>
      </c>
      <c r="H123" t="s">
        <v>638</v>
      </c>
      <c r="I123" t="s">
        <v>152</v>
      </c>
      <c r="J123" t="s">
        <v>307</v>
      </c>
      <c r="K123" s="76">
        <v>2.82</v>
      </c>
      <c r="L123" t="s">
        <v>105</v>
      </c>
      <c r="M123" s="76">
        <v>2.15</v>
      </c>
      <c r="N123" s="76">
        <v>1.24</v>
      </c>
      <c r="O123" s="76">
        <v>2442.21</v>
      </c>
      <c r="P123" s="76">
        <v>102.12</v>
      </c>
      <c r="Q123" s="76">
        <v>0.12472999999999999</v>
      </c>
      <c r="R123" s="76">
        <v>2.6187148520000001</v>
      </c>
      <c r="S123" s="76">
        <v>0</v>
      </c>
      <c r="T123" s="76">
        <f t="shared" si="1"/>
        <v>3.6441996044464997E-3</v>
      </c>
      <c r="U123" s="76">
        <f>+R123/'סכום נכסי הקרן'!$C$42*100</f>
        <v>7.4292265905582351E-4</v>
      </c>
    </row>
    <row r="124" spans="2:21">
      <c r="B124" t="s">
        <v>688</v>
      </c>
      <c r="C124" t="s">
        <v>689</v>
      </c>
      <c r="D124" t="s">
        <v>103</v>
      </c>
      <c r="E124" s="15"/>
      <c r="F124" t="s">
        <v>541</v>
      </c>
      <c r="G124" t="s">
        <v>416</v>
      </c>
      <c r="H124" t="s">
        <v>690</v>
      </c>
      <c r="I124" t="s">
        <v>153</v>
      </c>
      <c r="J124" t="s">
        <v>307</v>
      </c>
      <c r="K124" s="76">
        <v>2.75</v>
      </c>
      <c r="L124" t="s">
        <v>105</v>
      </c>
      <c r="M124" s="76">
        <v>5.3</v>
      </c>
      <c r="N124" s="76">
        <v>0.88</v>
      </c>
      <c r="O124" s="76">
        <v>82257.740000000005</v>
      </c>
      <c r="P124" s="76">
        <v>122.14</v>
      </c>
      <c r="Q124" s="76">
        <v>0</v>
      </c>
      <c r="R124" s="76">
        <v>100.469603636</v>
      </c>
      <c r="S124" s="76">
        <v>0.03</v>
      </c>
      <c r="T124" s="76">
        <f t="shared" si="1"/>
        <v>0.13981334758520236</v>
      </c>
      <c r="U124" s="76">
        <f>+R124/'סכום נכסי הקרן'!$C$42*100</f>
        <v>2.8502967793738909E-2</v>
      </c>
    </row>
    <row r="125" spans="2:21">
      <c r="B125" t="s">
        <v>691</v>
      </c>
      <c r="C125" t="s">
        <v>692</v>
      </c>
      <c r="D125" t="s">
        <v>103</v>
      </c>
      <c r="E125" s="15"/>
      <c r="F125" t="s">
        <v>693</v>
      </c>
      <c r="G125" t="s">
        <v>454</v>
      </c>
      <c r="H125" t="s">
        <v>690</v>
      </c>
      <c r="I125" t="s">
        <v>153</v>
      </c>
      <c r="J125" t="s">
        <v>307</v>
      </c>
      <c r="K125" s="76">
        <v>2.15</v>
      </c>
      <c r="L125" t="s">
        <v>105</v>
      </c>
      <c r="M125" s="76">
        <v>5.35</v>
      </c>
      <c r="N125" s="76">
        <v>1.45</v>
      </c>
      <c r="O125" s="76">
        <v>74552.070000000007</v>
      </c>
      <c r="P125" s="76">
        <v>110.75</v>
      </c>
      <c r="Q125" s="76">
        <v>0</v>
      </c>
      <c r="R125" s="76">
        <v>82.566417525000006</v>
      </c>
      <c r="S125" s="76">
        <v>0.03</v>
      </c>
      <c r="T125" s="76">
        <f t="shared" si="1"/>
        <v>0.11489930102751393</v>
      </c>
      <c r="U125" s="76">
        <f>+R125/'סכום נכסי הקרן'!$C$42*100</f>
        <v>2.3423880003406478E-2</v>
      </c>
    </row>
    <row r="126" spans="2:21">
      <c r="B126" t="s">
        <v>694</v>
      </c>
      <c r="C126" t="s">
        <v>695</v>
      </c>
      <c r="D126" t="s">
        <v>103</v>
      </c>
      <c r="E126" s="15"/>
      <c r="F126" t="s">
        <v>696</v>
      </c>
      <c r="G126" t="s">
        <v>454</v>
      </c>
      <c r="H126" t="s">
        <v>697</v>
      </c>
      <c r="I126" t="s">
        <v>152</v>
      </c>
      <c r="J126" t="s">
        <v>307</v>
      </c>
      <c r="K126" s="76">
        <v>3.94</v>
      </c>
      <c r="L126" t="s">
        <v>105</v>
      </c>
      <c r="M126" s="76">
        <v>4.05</v>
      </c>
      <c r="N126" s="76">
        <v>1.17</v>
      </c>
      <c r="O126" s="76">
        <v>133818.17000000001</v>
      </c>
      <c r="P126" s="76">
        <v>111.8</v>
      </c>
      <c r="Q126" s="76">
        <v>0</v>
      </c>
      <c r="R126" s="76">
        <v>149.60871406000001</v>
      </c>
      <c r="S126" s="76">
        <v>0.02</v>
      </c>
      <c r="T126" s="76">
        <f t="shared" si="1"/>
        <v>0.20819525890068213</v>
      </c>
      <c r="U126" s="76">
        <f>+R126/'סכום נכסי הקרן'!$C$42*100</f>
        <v>4.2443606864065543E-2</v>
      </c>
    </row>
    <row r="127" spans="2:21">
      <c r="B127" t="s">
        <v>698</v>
      </c>
      <c r="C127" t="s">
        <v>699</v>
      </c>
      <c r="D127" t="s">
        <v>103</v>
      </c>
      <c r="E127" s="15"/>
      <c r="F127" t="s">
        <v>700</v>
      </c>
      <c r="G127" t="s">
        <v>454</v>
      </c>
      <c r="H127" t="s">
        <v>690</v>
      </c>
      <c r="I127" t="s">
        <v>153</v>
      </c>
      <c r="J127" t="s">
        <v>307</v>
      </c>
      <c r="K127" s="76">
        <v>1.77</v>
      </c>
      <c r="L127" t="s">
        <v>105</v>
      </c>
      <c r="M127" s="76">
        <v>4.8</v>
      </c>
      <c r="N127" s="76">
        <v>1.39</v>
      </c>
      <c r="O127" s="76">
        <v>145101.32999999999</v>
      </c>
      <c r="P127" s="76">
        <v>108.31</v>
      </c>
      <c r="Q127" s="76">
        <v>0</v>
      </c>
      <c r="R127" s="76">
        <v>157.159250523</v>
      </c>
      <c r="S127" s="76">
        <v>0.05</v>
      </c>
      <c r="T127" s="76">
        <f t="shared" si="1"/>
        <v>0.21870257395669476</v>
      </c>
      <c r="U127" s="76">
        <f>+R127/'סכום נכסי הקרן'!$C$42*100</f>
        <v>4.4585674612337471E-2</v>
      </c>
    </row>
    <row r="128" spans="2:21">
      <c r="B128" t="s">
        <v>701</v>
      </c>
      <c r="C128" t="s">
        <v>702</v>
      </c>
      <c r="D128" t="s">
        <v>103</v>
      </c>
      <c r="E128" s="15"/>
      <c r="F128" t="s">
        <v>700</v>
      </c>
      <c r="G128" t="s">
        <v>454</v>
      </c>
      <c r="H128" t="s">
        <v>690</v>
      </c>
      <c r="I128" t="s">
        <v>153</v>
      </c>
      <c r="J128" t="s">
        <v>307</v>
      </c>
      <c r="K128" s="76">
        <v>0.25</v>
      </c>
      <c r="L128" t="s">
        <v>105</v>
      </c>
      <c r="M128" s="76">
        <v>4.8</v>
      </c>
      <c r="N128" s="76">
        <v>1.65</v>
      </c>
      <c r="O128" s="76">
        <v>18311.12</v>
      </c>
      <c r="P128" s="76">
        <v>123.64</v>
      </c>
      <c r="Q128" s="76">
        <v>0</v>
      </c>
      <c r="R128" s="76">
        <v>22.639868767999999</v>
      </c>
      <c r="S128" s="76">
        <v>0.05</v>
      </c>
      <c r="T128" s="76">
        <f t="shared" si="1"/>
        <v>3.1505606937714141E-2</v>
      </c>
      <c r="U128" s="76">
        <f>+R128/'סכום נכסי הקרן'!$C$42*100</f>
        <v>6.422872460875877E-3</v>
      </c>
    </row>
    <row r="129" spans="2:21">
      <c r="B129" t="s">
        <v>703</v>
      </c>
      <c r="C129" t="s">
        <v>704</v>
      </c>
      <c r="D129" t="s">
        <v>103</v>
      </c>
      <c r="E129" s="15"/>
      <c r="F129" t="s">
        <v>705</v>
      </c>
      <c r="G129" t="s">
        <v>454</v>
      </c>
      <c r="H129" t="s">
        <v>690</v>
      </c>
      <c r="I129" t="s">
        <v>153</v>
      </c>
      <c r="J129" t="s">
        <v>307</v>
      </c>
      <c r="K129" s="76">
        <v>1.25</v>
      </c>
      <c r="L129" t="s">
        <v>105</v>
      </c>
      <c r="M129" s="76">
        <v>4.7</v>
      </c>
      <c r="N129" s="76">
        <v>1.78</v>
      </c>
      <c r="O129" s="76">
        <v>46187.27</v>
      </c>
      <c r="P129" s="76">
        <v>106</v>
      </c>
      <c r="Q129" s="76">
        <v>1.10978</v>
      </c>
      <c r="R129" s="76">
        <v>50.068286200000003</v>
      </c>
      <c r="S129" s="76">
        <v>0.03</v>
      </c>
      <c r="T129" s="76">
        <f t="shared" si="1"/>
        <v>6.9674950911896447E-2</v>
      </c>
      <c r="U129" s="76">
        <f>+R129/'סכום נכסי הקרן'!$C$42*100</f>
        <v>1.4204243844901062E-2</v>
      </c>
    </row>
    <row r="130" spans="2:21">
      <c r="B130" t="s">
        <v>706</v>
      </c>
      <c r="C130" t="s">
        <v>707</v>
      </c>
      <c r="D130" t="s">
        <v>103</v>
      </c>
      <c r="E130" s="15"/>
      <c r="F130" t="s">
        <v>708</v>
      </c>
      <c r="G130" t="s">
        <v>454</v>
      </c>
      <c r="H130" t="s">
        <v>697</v>
      </c>
      <c r="I130" t="s">
        <v>152</v>
      </c>
      <c r="J130" t="s">
        <v>307</v>
      </c>
      <c r="K130" s="76">
        <v>6.07</v>
      </c>
      <c r="L130" t="s">
        <v>105</v>
      </c>
      <c r="M130" s="76">
        <v>3.06</v>
      </c>
      <c r="N130" s="76">
        <v>1.88</v>
      </c>
      <c r="O130" s="76">
        <v>22087.77</v>
      </c>
      <c r="P130" s="76">
        <v>108</v>
      </c>
      <c r="Q130" s="76">
        <v>0</v>
      </c>
      <c r="R130" s="76">
        <v>23.854791599999999</v>
      </c>
      <c r="S130" s="76">
        <v>0.01</v>
      </c>
      <c r="T130" s="76">
        <f t="shared" si="1"/>
        <v>3.319629170258117E-2</v>
      </c>
      <c r="U130" s="76">
        <f>+R130/'סכום נכסי הקרן'!$C$42*100</f>
        <v>6.7675429393007176E-3</v>
      </c>
    </row>
    <row r="131" spans="2:21">
      <c r="B131" t="s">
        <v>709</v>
      </c>
      <c r="C131" t="s">
        <v>710</v>
      </c>
      <c r="D131" t="s">
        <v>103</v>
      </c>
      <c r="E131" s="15"/>
      <c r="F131" t="s">
        <v>708</v>
      </c>
      <c r="G131" t="s">
        <v>454</v>
      </c>
      <c r="H131" t="s">
        <v>697</v>
      </c>
      <c r="I131" t="s">
        <v>152</v>
      </c>
      <c r="J131" t="s">
        <v>307</v>
      </c>
      <c r="K131" s="76">
        <v>1.93</v>
      </c>
      <c r="L131" t="s">
        <v>105</v>
      </c>
      <c r="M131" s="76">
        <v>4.25</v>
      </c>
      <c r="N131" s="76">
        <v>1.18</v>
      </c>
      <c r="O131" s="76">
        <v>149656.85999999999</v>
      </c>
      <c r="P131" s="76">
        <v>114.09</v>
      </c>
      <c r="Q131" s="76">
        <v>0</v>
      </c>
      <c r="R131" s="76">
        <v>170.743511574</v>
      </c>
      <c r="S131" s="76">
        <v>7.0000000000000007E-2</v>
      </c>
      <c r="T131" s="76">
        <f t="shared" si="1"/>
        <v>0.2376064109708487</v>
      </c>
      <c r="U131" s="76">
        <f>+R131/'סכום נכסי הקרן'!$C$42*100</f>
        <v>4.8439494486467616E-2</v>
      </c>
    </row>
    <row r="132" spans="2:21">
      <c r="B132" t="s">
        <v>711</v>
      </c>
      <c r="C132" t="s">
        <v>712</v>
      </c>
      <c r="D132" t="s">
        <v>103</v>
      </c>
      <c r="E132" s="15"/>
      <c r="F132" t="s">
        <v>708</v>
      </c>
      <c r="G132" t="s">
        <v>454</v>
      </c>
      <c r="H132" t="s">
        <v>697</v>
      </c>
      <c r="I132" t="s">
        <v>152</v>
      </c>
      <c r="J132" t="s">
        <v>307</v>
      </c>
      <c r="K132" s="76">
        <v>2.54</v>
      </c>
      <c r="L132" t="s">
        <v>105</v>
      </c>
      <c r="M132" s="76">
        <v>4.5999999999999996</v>
      </c>
      <c r="N132" s="76">
        <v>1.1299999999999999</v>
      </c>
      <c r="O132" s="76">
        <v>36127.39</v>
      </c>
      <c r="P132" s="76">
        <v>110.94</v>
      </c>
      <c r="Q132" s="76">
        <v>0</v>
      </c>
      <c r="R132" s="76">
        <v>40.079726465999997</v>
      </c>
      <c r="S132" s="76">
        <v>0.01</v>
      </c>
      <c r="T132" s="76">
        <f t="shared" si="1"/>
        <v>5.5774886380688352E-2</v>
      </c>
      <c r="U132" s="76">
        <f>+R132/'סכום נכסי הקרן'!$C$42*100</f>
        <v>1.1370515173734838E-2</v>
      </c>
    </row>
    <row r="133" spans="2:21">
      <c r="B133" t="s">
        <v>713</v>
      </c>
      <c r="C133" t="s">
        <v>714</v>
      </c>
      <c r="D133" t="s">
        <v>103</v>
      </c>
      <c r="E133" s="15"/>
      <c r="F133" t="s">
        <v>715</v>
      </c>
      <c r="G133" t="s">
        <v>454</v>
      </c>
      <c r="H133" t="s">
        <v>697</v>
      </c>
      <c r="I133" t="s">
        <v>152</v>
      </c>
      <c r="J133" t="s">
        <v>307</v>
      </c>
      <c r="K133" s="76">
        <v>3.89</v>
      </c>
      <c r="L133" t="s">
        <v>105</v>
      </c>
      <c r="M133" s="76">
        <v>2.4</v>
      </c>
      <c r="N133" s="76">
        <v>1.55</v>
      </c>
      <c r="O133" s="76">
        <v>102610.53</v>
      </c>
      <c r="P133" s="76">
        <v>103.45</v>
      </c>
      <c r="Q133" s="76">
        <v>0</v>
      </c>
      <c r="R133" s="76">
        <v>106.150593285</v>
      </c>
      <c r="S133" s="76">
        <v>0.02</v>
      </c>
      <c r="T133" s="76">
        <f t="shared" si="1"/>
        <v>0.14771900413881267</v>
      </c>
      <c r="U133" s="76">
        <f>+R133/'סכום נכסי הקרן'!$C$42*100</f>
        <v>3.0114649925865787E-2</v>
      </c>
    </row>
    <row r="134" spans="2:21">
      <c r="B134" t="s">
        <v>716</v>
      </c>
      <c r="C134" t="s">
        <v>717</v>
      </c>
      <c r="D134" t="s">
        <v>103</v>
      </c>
      <c r="E134" s="15"/>
      <c r="F134" t="s">
        <v>718</v>
      </c>
      <c r="G134" t="s">
        <v>454</v>
      </c>
      <c r="H134" t="s">
        <v>690</v>
      </c>
      <c r="I134" t="s">
        <v>153</v>
      </c>
      <c r="J134" t="s">
        <v>307</v>
      </c>
      <c r="K134" s="76">
        <v>3.99</v>
      </c>
      <c r="L134" t="s">
        <v>105</v>
      </c>
      <c r="M134" s="76">
        <v>3.25</v>
      </c>
      <c r="N134" s="76">
        <v>1.54</v>
      </c>
      <c r="O134" s="76">
        <v>27646.2</v>
      </c>
      <c r="P134" s="76">
        <v>106.21</v>
      </c>
      <c r="Q134" s="76">
        <v>0</v>
      </c>
      <c r="R134" s="76">
        <v>29.363029019999999</v>
      </c>
      <c r="S134" s="76">
        <v>0.02</v>
      </c>
      <c r="T134" s="76">
        <f t="shared" si="1"/>
        <v>4.086154651710628E-2</v>
      </c>
      <c r="U134" s="76">
        <f>+R134/'סכום נכסי הקרן'!$C$42*100</f>
        <v>8.3302157089807927E-3</v>
      </c>
    </row>
    <row r="135" spans="2:21">
      <c r="B135" t="s">
        <v>719</v>
      </c>
      <c r="C135" t="s">
        <v>720</v>
      </c>
      <c r="D135" t="s">
        <v>103</v>
      </c>
      <c r="E135" s="15"/>
      <c r="F135" t="s">
        <v>718</v>
      </c>
      <c r="G135" t="s">
        <v>454</v>
      </c>
      <c r="H135" t="s">
        <v>690</v>
      </c>
      <c r="I135" t="s">
        <v>153</v>
      </c>
      <c r="J135" t="s">
        <v>307</v>
      </c>
      <c r="K135" s="76">
        <v>5.95</v>
      </c>
      <c r="L135" t="s">
        <v>105</v>
      </c>
      <c r="M135" s="76">
        <v>2.5</v>
      </c>
      <c r="N135" s="76">
        <v>1.77</v>
      </c>
      <c r="O135" s="76">
        <v>17078.400000000001</v>
      </c>
      <c r="P135" s="76">
        <v>105.29</v>
      </c>
      <c r="Q135" s="76">
        <v>0</v>
      </c>
      <c r="R135" s="76">
        <v>17.98184736</v>
      </c>
      <c r="S135" s="76">
        <v>0.01</v>
      </c>
      <c r="T135" s="76">
        <f t="shared" si="1"/>
        <v>2.5023511432137144E-2</v>
      </c>
      <c r="U135" s="76">
        <f>+R135/'סכום נכסי הקרן'!$C$42*100</f>
        <v>5.1014037840829947E-3</v>
      </c>
    </row>
    <row r="136" spans="2:21">
      <c r="B136" t="s">
        <v>721</v>
      </c>
      <c r="C136" t="s">
        <v>722</v>
      </c>
      <c r="D136" t="s">
        <v>103</v>
      </c>
      <c r="E136" s="15"/>
      <c r="F136" t="s">
        <v>503</v>
      </c>
      <c r="G136" t="s">
        <v>416</v>
      </c>
      <c r="H136" t="s">
        <v>697</v>
      </c>
      <c r="I136" t="s">
        <v>152</v>
      </c>
      <c r="J136" t="s">
        <v>307</v>
      </c>
      <c r="K136" s="76">
        <v>3.89</v>
      </c>
      <c r="L136" t="s">
        <v>105</v>
      </c>
      <c r="M136" s="76">
        <v>5.0999999999999996</v>
      </c>
      <c r="N136" s="76">
        <v>1.1200000000000001</v>
      </c>
      <c r="O136" s="76">
        <v>109138.09</v>
      </c>
      <c r="P136" s="76">
        <v>139.35</v>
      </c>
      <c r="Q136" s="76">
        <v>1.6644399999999999</v>
      </c>
      <c r="R136" s="76">
        <v>153.74836841499999</v>
      </c>
      <c r="S136" s="76">
        <v>0.01</v>
      </c>
      <c r="T136" s="76">
        <f t="shared" si="1"/>
        <v>0.21395599560384576</v>
      </c>
      <c r="U136" s="76">
        <f>+R136/'סכום נכסי הקרן'!$C$42*100</f>
        <v>4.361801614296805E-2</v>
      </c>
    </row>
    <row r="137" spans="2:21">
      <c r="B137" t="s">
        <v>723</v>
      </c>
      <c r="C137" t="s">
        <v>724</v>
      </c>
      <c r="D137" t="s">
        <v>103</v>
      </c>
      <c r="E137" s="15"/>
      <c r="F137" t="s">
        <v>725</v>
      </c>
      <c r="G137" t="s">
        <v>115</v>
      </c>
      <c r="H137" t="s">
        <v>697</v>
      </c>
      <c r="I137" t="s">
        <v>152</v>
      </c>
      <c r="J137" t="s">
        <v>307</v>
      </c>
      <c r="K137" s="76">
        <v>1.89</v>
      </c>
      <c r="L137" t="s">
        <v>105</v>
      </c>
      <c r="M137" s="76">
        <v>4.95</v>
      </c>
      <c r="N137" s="76">
        <v>1.17</v>
      </c>
      <c r="O137" s="76">
        <v>323818.07</v>
      </c>
      <c r="P137" s="76">
        <v>128.75</v>
      </c>
      <c r="Q137" s="76">
        <v>0</v>
      </c>
      <c r="R137" s="76">
        <v>416.91576512500001</v>
      </c>
      <c r="S137" s="76">
        <v>0.02</v>
      </c>
      <c r="T137" s="76">
        <f t="shared" si="1"/>
        <v>0.5801793445344674</v>
      </c>
      <c r="U137" s="76">
        <f>+R137/'סכום נכסי הקרן'!$C$42*100</f>
        <v>0.11827792880633886</v>
      </c>
    </row>
    <row r="138" spans="2:21">
      <c r="B138" t="s">
        <v>726</v>
      </c>
      <c r="C138" t="s">
        <v>727</v>
      </c>
      <c r="D138" t="s">
        <v>103</v>
      </c>
      <c r="E138" s="15"/>
      <c r="F138" t="s">
        <v>728</v>
      </c>
      <c r="G138" t="s">
        <v>454</v>
      </c>
      <c r="H138" t="s">
        <v>697</v>
      </c>
      <c r="I138" t="s">
        <v>152</v>
      </c>
      <c r="J138" t="s">
        <v>307</v>
      </c>
      <c r="K138" s="76">
        <v>1.71</v>
      </c>
      <c r="L138" t="s">
        <v>105</v>
      </c>
      <c r="M138" s="76">
        <v>5.4</v>
      </c>
      <c r="N138" s="76">
        <v>0.97</v>
      </c>
      <c r="O138" s="76">
        <v>2.95</v>
      </c>
      <c r="P138" s="76">
        <v>129.97</v>
      </c>
      <c r="Q138" s="76">
        <v>0</v>
      </c>
      <c r="R138" s="76">
        <v>3.8341149999999999E-3</v>
      </c>
      <c r="S138" s="76">
        <v>0</v>
      </c>
      <c r="T138" s="76">
        <f t="shared" si="1"/>
        <v>5.3355486015330357E-6</v>
      </c>
      <c r="U138" s="76">
        <f>+R138/'סכום נכסי הקרן'!$C$42*100</f>
        <v>1.0877285508005431E-6</v>
      </c>
    </row>
    <row r="139" spans="2:21">
      <c r="B139" t="s">
        <v>729</v>
      </c>
      <c r="C139" t="s">
        <v>730</v>
      </c>
      <c r="D139" t="s">
        <v>103</v>
      </c>
      <c r="E139" s="15"/>
      <c r="F139" t="s">
        <v>731</v>
      </c>
      <c r="G139" t="s">
        <v>454</v>
      </c>
      <c r="H139" t="s">
        <v>697</v>
      </c>
      <c r="I139" t="s">
        <v>152</v>
      </c>
      <c r="J139" t="s">
        <v>334</v>
      </c>
      <c r="K139" s="76">
        <v>7.83</v>
      </c>
      <c r="L139" t="s">
        <v>105</v>
      </c>
      <c r="M139" s="76">
        <v>5.2</v>
      </c>
      <c r="N139" s="76">
        <v>2.73</v>
      </c>
      <c r="O139" s="76">
        <v>44830.8</v>
      </c>
      <c r="P139" s="76">
        <v>101.43</v>
      </c>
      <c r="Q139" s="76">
        <v>0</v>
      </c>
      <c r="R139" s="76">
        <v>45.47188044</v>
      </c>
      <c r="S139" s="76">
        <v>0.01</v>
      </c>
      <c r="T139" s="76">
        <f t="shared" si="1"/>
        <v>6.3278599648346326E-2</v>
      </c>
      <c r="U139" s="76">
        <f>+R139/'סכום נכסי הקרן'!$C$42*100</f>
        <v>1.2900255368755701E-2</v>
      </c>
    </row>
    <row r="140" spans="2:21">
      <c r="B140" t="s">
        <v>732</v>
      </c>
      <c r="C140" t="s">
        <v>733</v>
      </c>
      <c r="D140" t="s">
        <v>103</v>
      </c>
      <c r="E140" s="15"/>
      <c r="F140" t="s">
        <v>731</v>
      </c>
      <c r="G140" t="s">
        <v>454</v>
      </c>
      <c r="H140" t="s">
        <v>697</v>
      </c>
      <c r="I140" t="s">
        <v>152</v>
      </c>
      <c r="J140" t="s">
        <v>307</v>
      </c>
      <c r="K140" s="76">
        <v>5.74</v>
      </c>
      <c r="L140" t="s">
        <v>105</v>
      </c>
      <c r="M140" s="76">
        <v>2.85</v>
      </c>
      <c r="N140" s="76">
        <v>1.22</v>
      </c>
      <c r="O140" s="76">
        <v>39070.449999999997</v>
      </c>
      <c r="P140" s="76">
        <v>112.1</v>
      </c>
      <c r="Q140" s="76">
        <v>0</v>
      </c>
      <c r="R140" s="76">
        <v>43.797974449999998</v>
      </c>
      <c r="S140" s="76">
        <v>0.01</v>
      </c>
      <c r="T140" s="76">
        <f t="shared" si="1"/>
        <v>6.0949194619013027E-2</v>
      </c>
      <c r="U140" s="76">
        <f>+R140/'סכום נכסי הקרן'!$C$42*100</f>
        <v>1.2425372550509756E-2</v>
      </c>
    </row>
    <row r="141" spans="2:21">
      <c r="B141" t="s">
        <v>734</v>
      </c>
      <c r="C141" t="s">
        <v>735</v>
      </c>
      <c r="D141" t="s">
        <v>103</v>
      </c>
      <c r="E141" s="15"/>
      <c r="F141" t="s">
        <v>731</v>
      </c>
      <c r="G141" t="s">
        <v>454</v>
      </c>
      <c r="H141" t="s">
        <v>697</v>
      </c>
      <c r="I141" t="s">
        <v>152</v>
      </c>
      <c r="J141" t="s">
        <v>307</v>
      </c>
      <c r="K141" s="76">
        <v>7.38</v>
      </c>
      <c r="L141" t="s">
        <v>105</v>
      </c>
      <c r="M141" s="76">
        <v>2.6</v>
      </c>
      <c r="N141" s="76">
        <v>1.69</v>
      </c>
      <c r="O141" s="76">
        <v>638099.01</v>
      </c>
      <c r="P141" s="76">
        <v>106.77</v>
      </c>
      <c r="Q141" s="76">
        <v>8.2952899999999996</v>
      </c>
      <c r="R141" s="76">
        <v>689.59360297700005</v>
      </c>
      <c r="S141" s="76">
        <v>0.15</v>
      </c>
      <c r="T141" s="76">
        <f t="shared" si="1"/>
        <v>0.95963740889098526</v>
      </c>
      <c r="U141" s="76">
        <f>+R141/'סכום נכסי הקרן'!$C$42*100</f>
        <v>0.19563592912771197</v>
      </c>
    </row>
    <row r="142" spans="2:21">
      <c r="B142" t="s">
        <v>736</v>
      </c>
      <c r="C142" t="s">
        <v>737</v>
      </c>
      <c r="D142" t="s">
        <v>103</v>
      </c>
      <c r="E142" s="15"/>
      <c r="F142" t="s">
        <v>738</v>
      </c>
      <c r="G142" t="s">
        <v>454</v>
      </c>
      <c r="H142" t="s">
        <v>697</v>
      </c>
      <c r="I142" t="s">
        <v>152</v>
      </c>
      <c r="J142" t="s">
        <v>307</v>
      </c>
      <c r="K142" s="76">
        <v>2.09</v>
      </c>
      <c r="L142" t="s">
        <v>105</v>
      </c>
      <c r="M142" s="76">
        <v>4.75</v>
      </c>
      <c r="N142" s="76">
        <v>1.07</v>
      </c>
      <c r="O142" s="76">
        <v>191648.39</v>
      </c>
      <c r="P142" s="76">
        <v>109.44</v>
      </c>
      <c r="Q142" s="76">
        <v>0</v>
      </c>
      <c r="R142" s="76">
        <v>209.73999801599999</v>
      </c>
      <c r="S142" s="76">
        <v>0.11</v>
      </c>
      <c r="T142" s="76">
        <f t="shared" si="1"/>
        <v>0.29187386218196648</v>
      </c>
      <c r="U142" s="76">
        <f>+R142/'סכום נכסי הקרן'!$C$42*100</f>
        <v>5.9502697255260327E-2</v>
      </c>
    </row>
    <row r="143" spans="2:21">
      <c r="B143" t="s">
        <v>739</v>
      </c>
      <c r="C143" t="s">
        <v>740</v>
      </c>
      <c r="D143" t="s">
        <v>103</v>
      </c>
      <c r="E143" s="15"/>
      <c r="F143" t="s">
        <v>738</v>
      </c>
      <c r="G143" t="s">
        <v>454</v>
      </c>
      <c r="H143" t="s">
        <v>697</v>
      </c>
      <c r="I143" t="s">
        <v>152</v>
      </c>
      <c r="J143" t="s">
        <v>307</v>
      </c>
      <c r="K143" s="76">
        <v>3.44</v>
      </c>
      <c r="L143" t="s">
        <v>105</v>
      </c>
      <c r="M143" s="76">
        <v>3.35</v>
      </c>
      <c r="N143" s="76">
        <v>1.05</v>
      </c>
      <c r="O143" s="76">
        <v>36062.230000000003</v>
      </c>
      <c r="P143" s="76">
        <v>107.87</v>
      </c>
      <c r="Q143" s="76">
        <v>0</v>
      </c>
      <c r="R143" s="76">
        <v>38.900327501</v>
      </c>
      <c r="S143" s="76">
        <v>0.01</v>
      </c>
      <c r="T143" s="76">
        <f t="shared" ref="T143:T202" si="2">+R143/$R$11*100</f>
        <v>5.4133636575099502E-2</v>
      </c>
      <c r="U143" s="76">
        <f>+R143/'סכום נכסי הקרן'!$C$42*100</f>
        <v>1.1035922724886772E-2</v>
      </c>
    </row>
    <row r="144" spans="2:21">
      <c r="B144" t="s">
        <v>741</v>
      </c>
      <c r="C144" t="s">
        <v>742</v>
      </c>
      <c r="D144" t="s">
        <v>103</v>
      </c>
      <c r="E144" s="15"/>
      <c r="F144" t="s">
        <v>738</v>
      </c>
      <c r="G144" t="s">
        <v>454</v>
      </c>
      <c r="H144" t="s">
        <v>697</v>
      </c>
      <c r="I144" t="s">
        <v>152</v>
      </c>
      <c r="J144" t="s">
        <v>318</v>
      </c>
      <c r="L144" t="s">
        <v>105</v>
      </c>
      <c r="M144" s="76">
        <v>2.0499999999999998</v>
      </c>
      <c r="N144" s="76">
        <v>0</v>
      </c>
      <c r="O144" s="76">
        <v>256176.02</v>
      </c>
      <c r="P144" s="76">
        <v>102.36</v>
      </c>
      <c r="Q144" s="76">
        <v>0</v>
      </c>
      <c r="R144" s="76">
        <v>262.22177407200002</v>
      </c>
      <c r="S144" s="76">
        <v>0</v>
      </c>
      <c r="T144" s="76">
        <f t="shared" si="2"/>
        <v>0.36490742190606473</v>
      </c>
      <c r="U144" s="76">
        <f>+R144/'סכום נכסי הקרן'!$C$42*100</f>
        <v>7.4391641956405588E-2</v>
      </c>
    </row>
    <row r="145" spans="2:21">
      <c r="B145" t="s">
        <v>743</v>
      </c>
      <c r="C145" t="s">
        <v>744</v>
      </c>
      <c r="D145" t="s">
        <v>103</v>
      </c>
      <c r="E145" s="15"/>
      <c r="F145" t="s">
        <v>663</v>
      </c>
      <c r="G145" t="s">
        <v>454</v>
      </c>
      <c r="H145" t="s">
        <v>697</v>
      </c>
      <c r="I145" t="s">
        <v>152</v>
      </c>
      <c r="J145" t="s">
        <v>307</v>
      </c>
      <c r="K145" s="76">
        <v>0.15</v>
      </c>
      <c r="L145" t="s">
        <v>105</v>
      </c>
      <c r="M145" s="76">
        <v>5</v>
      </c>
      <c r="N145" s="76">
        <v>1.9</v>
      </c>
      <c r="O145" s="76">
        <v>98551.67</v>
      </c>
      <c r="P145" s="76">
        <v>124.76</v>
      </c>
      <c r="Q145" s="76">
        <v>0</v>
      </c>
      <c r="R145" s="76">
        <v>122.953063492</v>
      </c>
      <c r="S145" s="76">
        <v>0.04</v>
      </c>
      <c r="T145" s="76">
        <f t="shared" si="2"/>
        <v>0.17110129611890701</v>
      </c>
      <c r="U145" s="76">
        <f>+R145/'סכום נכסי הקרן'!$C$42*100</f>
        <v>3.4881467449108944E-2</v>
      </c>
    </row>
    <row r="146" spans="2:21">
      <c r="B146" t="s">
        <v>745</v>
      </c>
      <c r="C146" t="s">
        <v>746</v>
      </c>
      <c r="D146" t="s">
        <v>103</v>
      </c>
      <c r="E146" s="15"/>
      <c r="F146" t="s">
        <v>747</v>
      </c>
      <c r="G146" t="s">
        <v>454</v>
      </c>
      <c r="H146" t="s">
        <v>697</v>
      </c>
      <c r="I146" t="s">
        <v>152</v>
      </c>
      <c r="J146" t="s">
        <v>307</v>
      </c>
      <c r="K146" s="76">
        <v>6.79</v>
      </c>
      <c r="L146" t="s">
        <v>105</v>
      </c>
      <c r="M146" s="76">
        <v>3.9</v>
      </c>
      <c r="N146" s="76">
        <v>2.54</v>
      </c>
      <c r="O146" s="76">
        <v>190835.77</v>
      </c>
      <c r="P146" s="76">
        <v>110.65</v>
      </c>
      <c r="Q146" s="76">
        <v>0</v>
      </c>
      <c r="R146" s="76">
        <v>211.15977950499999</v>
      </c>
      <c r="S146" s="76">
        <v>0.01</v>
      </c>
      <c r="T146" s="76">
        <f t="shared" si="2"/>
        <v>0.29384962794228314</v>
      </c>
      <c r="U146" s="76">
        <f>+R146/'סכום נכסי הקרן'!$C$42*100</f>
        <v>5.9905485607066003E-2</v>
      </c>
    </row>
    <row r="147" spans="2:21">
      <c r="B147" t="s">
        <v>748</v>
      </c>
      <c r="C147" t="s">
        <v>749</v>
      </c>
      <c r="D147" t="s">
        <v>103</v>
      </c>
      <c r="E147" s="15"/>
      <c r="F147" t="s">
        <v>687</v>
      </c>
      <c r="G147" t="s">
        <v>130</v>
      </c>
      <c r="H147" t="s">
        <v>690</v>
      </c>
      <c r="I147" t="s">
        <v>153</v>
      </c>
      <c r="J147" t="s">
        <v>307</v>
      </c>
      <c r="K147" s="76">
        <v>0.25</v>
      </c>
      <c r="L147" t="s">
        <v>105</v>
      </c>
      <c r="M147" s="76">
        <v>2.2999999999999998</v>
      </c>
      <c r="N147" s="76">
        <v>2.78</v>
      </c>
      <c r="O147" s="76">
        <v>2419.27</v>
      </c>
      <c r="P147" s="76">
        <v>104.35</v>
      </c>
      <c r="Q147" s="76">
        <v>2.5282</v>
      </c>
      <c r="R147" s="76">
        <v>5.0527082449999998</v>
      </c>
      <c r="S147" s="76">
        <v>0.01</v>
      </c>
      <c r="T147" s="76">
        <f t="shared" si="2"/>
        <v>7.0313411075474241E-3</v>
      </c>
      <c r="U147" s="76">
        <f>+R147/'סכום נכסי הקרן'!$C$42*100</f>
        <v>1.4334403159403945E-3</v>
      </c>
    </row>
    <row r="148" spans="2:21">
      <c r="B148" t="s">
        <v>750</v>
      </c>
      <c r="C148" t="s">
        <v>751</v>
      </c>
      <c r="D148" t="s">
        <v>103</v>
      </c>
      <c r="E148" s="15"/>
      <c r="F148" t="s">
        <v>541</v>
      </c>
      <c r="G148" t="s">
        <v>416</v>
      </c>
      <c r="H148" t="s">
        <v>396</v>
      </c>
      <c r="I148" t="s">
        <v>153</v>
      </c>
      <c r="J148" t="s">
        <v>307</v>
      </c>
      <c r="K148" s="76">
        <v>3.79</v>
      </c>
      <c r="L148" t="s">
        <v>105</v>
      </c>
      <c r="M148" s="76">
        <v>2.85</v>
      </c>
      <c r="N148" s="76">
        <v>1.6</v>
      </c>
      <c r="O148" s="76">
        <v>4.17</v>
      </c>
      <c r="P148" s="76">
        <v>5223600</v>
      </c>
      <c r="Q148" s="76">
        <v>0</v>
      </c>
      <c r="R148" s="76">
        <v>217.82411999999999</v>
      </c>
      <c r="S148" s="76">
        <v>0.09</v>
      </c>
      <c r="T148" s="76">
        <f t="shared" si="2"/>
        <v>0.30312371403731092</v>
      </c>
      <c r="U148" s="76">
        <f>+R148/'סכום נכסי הקרן'!$C$42*100</f>
        <v>6.1796141841599324E-2</v>
      </c>
    </row>
    <row r="149" spans="2:21">
      <c r="B149" t="s">
        <v>752</v>
      </c>
      <c r="C149" t="s">
        <v>753</v>
      </c>
      <c r="D149" t="s">
        <v>103</v>
      </c>
      <c r="E149" s="15"/>
      <c r="F149" t="s">
        <v>754</v>
      </c>
      <c r="G149" t="s">
        <v>454</v>
      </c>
      <c r="H149" t="s">
        <v>396</v>
      </c>
      <c r="I149" t="s">
        <v>153</v>
      </c>
      <c r="J149" t="s">
        <v>307</v>
      </c>
      <c r="K149" s="76">
        <v>3.09</v>
      </c>
      <c r="L149" t="s">
        <v>105</v>
      </c>
      <c r="M149" s="76">
        <v>3.5</v>
      </c>
      <c r="N149" s="76">
        <v>1.24</v>
      </c>
      <c r="O149" s="76">
        <v>6473.4</v>
      </c>
      <c r="P149" s="76">
        <v>106.42</v>
      </c>
      <c r="Q149" s="76">
        <v>0</v>
      </c>
      <c r="R149" s="76">
        <v>6.8889922800000001</v>
      </c>
      <c r="S149" s="76">
        <v>0</v>
      </c>
      <c r="T149" s="76">
        <f t="shared" si="2"/>
        <v>9.586711177292772E-3</v>
      </c>
      <c r="U149" s="76">
        <f>+R149/'סכום נכסי הקרן'!$C$42*100</f>
        <v>1.9543893673508827E-3</v>
      </c>
    </row>
    <row r="150" spans="2:21">
      <c r="B150" t="s">
        <v>755</v>
      </c>
      <c r="C150" t="s">
        <v>756</v>
      </c>
      <c r="D150" t="s">
        <v>103</v>
      </c>
      <c r="E150" s="15"/>
      <c r="F150" t="s">
        <v>754</v>
      </c>
      <c r="G150" t="s">
        <v>454</v>
      </c>
      <c r="H150" t="s">
        <v>396</v>
      </c>
      <c r="I150" t="s">
        <v>153</v>
      </c>
      <c r="J150" t="s">
        <v>307</v>
      </c>
      <c r="K150" s="76">
        <v>1.22</v>
      </c>
      <c r="L150" t="s">
        <v>105</v>
      </c>
      <c r="M150" s="76">
        <v>5.6</v>
      </c>
      <c r="N150" s="76">
        <v>1.56</v>
      </c>
      <c r="O150" s="76">
        <v>1600.46</v>
      </c>
      <c r="P150" s="76">
        <v>111.53</v>
      </c>
      <c r="Q150" s="76">
        <v>0</v>
      </c>
      <c r="R150" s="76">
        <v>1.7849930380000001</v>
      </c>
      <c r="S150" s="76">
        <v>0</v>
      </c>
      <c r="T150" s="76">
        <f t="shared" si="2"/>
        <v>2.4839935963441645E-3</v>
      </c>
      <c r="U150" s="76">
        <f>+R150/'סכום נכסי הקרן'!$C$42*100</f>
        <v>5.0639792766069848E-4</v>
      </c>
    </row>
    <row r="151" spans="2:21">
      <c r="B151" t="s">
        <v>757</v>
      </c>
      <c r="C151" t="s">
        <v>758</v>
      </c>
      <c r="D151" t="s">
        <v>103</v>
      </c>
      <c r="E151" s="15"/>
      <c r="F151" t="s">
        <v>754</v>
      </c>
      <c r="G151" t="s">
        <v>454</v>
      </c>
      <c r="H151" t="s">
        <v>396</v>
      </c>
      <c r="I151" t="s">
        <v>153</v>
      </c>
      <c r="J151" t="s">
        <v>307</v>
      </c>
      <c r="K151" s="76">
        <v>5.1100000000000003</v>
      </c>
      <c r="L151" t="s">
        <v>105</v>
      </c>
      <c r="M151" s="76">
        <v>4.6500000000000004</v>
      </c>
      <c r="N151" s="76">
        <v>2.2200000000000002</v>
      </c>
      <c r="O151" s="76">
        <v>68440.87</v>
      </c>
      <c r="P151" s="76">
        <v>113.65</v>
      </c>
      <c r="Q151" s="76">
        <v>0</v>
      </c>
      <c r="R151" s="76">
        <v>77.783048754999996</v>
      </c>
      <c r="S151" s="76">
        <v>0.01</v>
      </c>
      <c r="T151" s="76">
        <f t="shared" si="2"/>
        <v>0.10824277232365648</v>
      </c>
      <c r="U151" s="76">
        <f>+R151/'סכום נכסי הקרן'!$C$42*100</f>
        <v>2.2066850602844239E-2</v>
      </c>
    </row>
    <row r="152" spans="2:21">
      <c r="B152" t="s">
        <v>759</v>
      </c>
      <c r="C152" t="s">
        <v>760</v>
      </c>
      <c r="D152" t="s">
        <v>103</v>
      </c>
      <c r="E152" s="15"/>
      <c r="F152" t="s">
        <v>693</v>
      </c>
      <c r="G152" t="s">
        <v>454</v>
      </c>
      <c r="H152" t="s">
        <v>761</v>
      </c>
      <c r="I152" t="s">
        <v>152</v>
      </c>
      <c r="J152" t="s">
        <v>307</v>
      </c>
      <c r="K152" s="76">
        <v>0.25</v>
      </c>
      <c r="L152" t="s">
        <v>105</v>
      </c>
      <c r="M152" s="76">
        <v>5.5</v>
      </c>
      <c r="N152" s="76">
        <v>2.54</v>
      </c>
      <c r="O152" s="76">
        <v>6625.99</v>
      </c>
      <c r="P152" s="76">
        <v>121.81</v>
      </c>
      <c r="Q152" s="76">
        <v>0</v>
      </c>
      <c r="R152" s="76">
        <v>8.0711184189999994</v>
      </c>
      <c r="S152" s="76">
        <v>0.01</v>
      </c>
      <c r="T152" s="76">
        <f t="shared" si="2"/>
        <v>1.1231756114071428E-2</v>
      </c>
      <c r="U152" s="76">
        <f>+R152/'סכום נכסי הקרן'!$C$42*100</f>
        <v>2.2897555084389594E-3</v>
      </c>
    </row>
    <row r="153" spans="2:21">
      <c r="B153" t="s">
        <v>762</v>
      </c>
      <c r="C153" t="s">
        <v>763</v>
      </c>
      <c r="D153" t="s">
        <v>103</v>
      </c>
      <c r="E153" s="15"/>
      <c r="F153" t="s">
        <v>764</v>
      </c>
      <c r="G153" t="s">
        <v>130</v>
      </c>
      <c r="H153" t="s">
        <v>396</v>
      </c>
      <c r="I153" t="s">
        <v>153</v>
      </c>
      <c r="J153" t="s">
        <v>307</v>
      </c>
      <c r="K153" s="76">
        <v>0.77</v>
      </c>
      <c r="L153" t="s">
        <v>105</v>
      </c>
      <c r="M153" s="76">
        <v>4.2</v>
      </c>
      <c r="N153" s="76">
        <v>2.1</v>
      </c>
      <c r="O153" s="76">
        <v>38829.24</v>
      </c>
      <c r="P153" s="76">
        <v>103.16</v>
      </c>
      <c r="Q153" s="76">
        <v>6.9918899999999997</v>
      </c>
      <c r="R153" s="76">
        <v>47.048133984000003</v>
      </c>
      <c r="S153" s="76">
        <v>0.01</v>
      </c>
      <c r="T153" s="76">
        <f t="shared" si="2"/>
        <v>6.5472111682375225E-2</v>
      </c>
      <c r="U153" s="76">
        <f>+R153/'סכום נכסי הקרן'!$C$42*100</f>
        <v>1.3347434439573697E-2</v>
      </c>
    </row>
    <row r="154" spans="2:21">
      <c r="B154" t="s">
        <v>765</v>
      </c>
      <c r="C154" t="s">
        <v>766</v>
      </c>
      <c r="D154" t="s">
        <v>103</v>
      </c>
      <c r="E154" s="15"/>
      <c r="F154" t="s">
        <v>767</v>
      </c>
      <c r="G154" t="s">
        <v>454</v>
      </c>
      <c r="H154" t="s">
        <v>396</v>
      </c>
      <c r="I154" t="s">
        <v>153</v>
      </c>
      <c r="J154" t="s">
        <v>307</v>
      </c>
      <c r="K154" s="76">
        <v>1.0900000000000001</v>
      </c>
      <c r="L154" t="s">
        <v>105</v>
      </c>
      <c r="M154" s="76">
        <v>5.9</v>
      </c>
      <c r="N154" s="76">
        <v>1.19</v>
      </c>
      <c r="O154" s="76">
        <v>3771.46</v>
      </c>
      <c r="P154" s="76">
        <v>111.65</v>
      </c>
      <c r="Q154" s="76">
        <v>0</v>
      </c>
      <c r="R154" s="76">
        <v>4.2108350899999998</v>
      </c>
      <c r="S154" s="76">
        <v>0</v>
      </c>
      <c r="T154" s="76">
        <f t="shared" si="2"/>
        <v>5.8597917057093317E-3</v>
      </c>
      <c r="U154" s="76">
        <f>+R154/'סכום נכסי הקרן'!$C$42*100</f>
        <v>1.1946030700972126E-3</v>
      </c>
    </row>
    <row r="155" spans="2:21">
      <c r="B155" t="s">
        <v>768</v>
      </c>
      <c r="C155" t="s">
        <v>769</v>
      </c>
      <c r="D155" t="s">
        <v>103</v>
      </c>
      <c r="E155" s="15"/>
      <c r="F155" t="s">
        <v>767</v>
      </c>
      <c r="G155" t="s">
        <v>454</v>
      </c>
      <c r="H155" t="s">
        <v>396</v>
      </c>
      <c r="I155" t="s">
        <v>153</v>
      </c>
      <c r="J155" t="s">
        <v>307</v>
      </c>
      <c r="K155" s="76">
        <v>1.79</v>
      </c>
      <c r="L155" t="s">
        <v>105</v>
      </c>
      <c r="M155" s="76">
        <v>4.8</v>
      </c>
      <c r="N155" s="76">
        <v>1.2</v>
      </c>
      <c r="O155" s="76">
        <v>11093.97</v>
      </c>
      <c r="P155" s="76">
        <v>106.61</v>
      </c>
      <c r="Q155" s="76">
        <v>0</v>
      </c>
      <c r="R155" s="76">
        <v>11.827281417</v>
      </c>
      <c r="S155" s="76">
        <v>0</v>
      </c>
      <c r="T155" s="76">
        <f t="shared" si="2"/>
        <v>1.6458826828202079E-2</v>
      </c>
      <c r="U155" s="76">
        <f>+R155/'סכום נכסי הקרן'!$C$42*100</f>
        <v>3.3553692770361878E-3</v>
      </c>
    </row>
    <row r="156" spans="2:21">
      <c r="B156" t="s">
        <v>770</v>
      </c>
      <c r="C156" t="s">
        <v>771</v>
      </c>
      <c r="D156" t="s">
        <v>103</v>
      </c>
      <c r="E156" s="15"/>
      <c r="F156" t="s">
        <v>767</v>
      </c>
      <c r="G156" t="s">
        <v>454</v>
      </c>
      <c r="H156" t="s">
        <v>396</v>
      </c>
      <c r="I156" t="s">
        <v>153</v>
      </c>
      <c r="J156" t="s">
        <v>307</v>
      </c>
      <c r="K156" s="76">
        <v>4.22</v>
      </c>
      <c r="L156" t="s">
        <v>105</v>
      </c>
      <c r="M156" s="76">
        <v>3.7</v>
      </c>
      <c r="N156" s="76">
        <v>1.94</v>
      </c>
      <c r="O156" s="76">
        <v>182366.62</v>
      </c>
      <c r="P156" s="76">
        <v>108.51</v>
      </c>
      <c r="Q156" s="76">
        <v>0</v>
      </c>
      <c r="R156" s="76">
        <v>197.88601936200001</v>
      </c>
      <c r="S156" s="76">
        <v>0.02</v>
      </c>
      <c r="T156" s="76">
        <f t="shared" si="2"/>
        <v>0.27537788351936715</v>
      </c>
      <c r="U156" s="76">
        <f>+R156/'סכום נכסי הקרן'!$C$42*100</f>
        <v>5.6139754040845535E-2</v>
      </c>
    </row>
    <row r="157" spans="2:21">
      <c r="B157" t="s">
        <v>772</v>
      </c>
      <c r="C157" t="s">
        <v>773</v>
      </c>
      <c r="D157" t="s">
        <v>103</v>
      </c>
      <c r="E157" s="15"/>
      <c r="F157" t="s">
        <v>774</v>
      </c>
      <c r="G157" t="s">
        <v>454</v>
      </c>
      <c r="H157" t="s">
        <v>761</v>
      </c>
      <c r="I157" t="s">
        <v>152</v>
      </c>
      <c r="J157" t="s">
        <v>307</v>
      </c>
      <c r="K157" s="76">
        <v>1.69</v>
      </c>
      <c r="L157" t="s">
        <v>105</v>
      </c>
      <c r="M157" s="76">
        <v>5.5</v>
      </c>
      <c r="N157" s="76">
        <v>1.72</v>
      </c>
      <c r="O157" s="76">
        <v>25281.360000000001</v>
      </c>
      <c r="P157" s="76">
        <v>111.21</v>
      </c>
      <c r="Q157" s="76">
        <v>0</v>
      </c>
      <c r="R157" s="76">
        <v>28.115400456</v>
      </c>
      <c r="S157" s="76">
        <v>0.06</v>
      </c>
      <c r="T157" s="76">
        <f t="shared" si="2"/>
        <v>3.9125348505340107E-2</v>
      </c>
      <c r="U157" s="76">
        <f>+R157/'סכום נכסי הקרן'!$C$42*100</f>
        <v>7.9762666986206224E-3</v>
      </c>
    </row>
    <row r="158" spans="2:21">
      <c r="B158" t="s">
        <v>775</v>
      </c>
      <c r="C158" t="s">
        <v>776</v>
      </c>
      <c r="D158" t="s">
        <v>103</v>
      </c>
      <c r="E158" s="15"/>
      <c r="F158" t="s">
        <v>774</v>
      </c>
      <c r="G158" t="s">
        <v>454</v>
      </c>
      <c r="H158" t="s">
        <v>396</v>
      </c>
      <c r="I158" t="s">
        <v>153</v>
      </c>
      <c r="J158" t="s">
        <v>307</v>
      </c>
      <c r="K158" s="76">
        <v>1.6</v>
      </c>
      <c r="L158" t="s">
        <v>105</v>
      </c>
      <c r="M158" s="76">
        <v>4.8499999999999996</v>
      </c>
      <c r="N158" s="76">
        <v>1.5</v>
      </c>
      <c r="O158" s="76">
        <v>101549.74</v>
      </c>
      <c r="P158" s="76">
        <v>128.41</v>
      </c>
      <c r="Q158" s="76">
        <v>0</v>
      </c>
      <c r="R158" s="76">
        <v>130.40002113400001</v>
      </c>
      <c r="S158" s="76">
        <v>0.05</v>
      </c>
      <c r="T158" s="76">
        <f t="shared" si="2"/>
        <v>0.18146447104518046</v>
      </c>
      <c r="U158" s="76">
        <f>+R158/'סכום נכסי הקרן'!$C$42*100</f>
        <v>3.6994150152628712E-2</v>
      </c>
    </row>
    <row r="159" spans="2:21">
      <c r="B159" t="s">
        <v>777</v>
      </c>
      <c r="C159" t="s">
        <v>778</v>
      </c>
      <c r="D159" t="s">
        <v>103</v>
      </c>
      <c r="E159" s="15"/>
      <c r="F159" t="s">
        <v>779</v>
      </c>
      <c r="G159" t="s">
        <v>548</v>
      </c>
      <c r="H159" t="s">
        <v>761</v>
      </c>
      <c r="I159" t="s">
        <v>152</v>
      </c>
      <c r="J159" t="s">
        <v>307</v>
      </c>
      <c r="K159" s="76">
        <v>1.46</v>
      </c>
      <c r="L159" t="s">
        <v>105</v>
      </c>
      <c r="M159" s="76">
        <v>4.8</v>
      </c>
      <c r="N159" s="76">
        <v>1.41</v>
      </c>
      <c r="O159" s="76">
        <v>56261.23</v>
      </c>
      <c r="P159" s="76">
        <v>124.08</v>
      </c>
      <c r="Q159" s="76">
        <v>0</v>
      </c>
      <c r="R159" s="76">
        <v>69.808934183999995</v>
      </c>
      <c r="S159" s="76">
        <v>0.01</v>
      </c>
      <c r="T159" s="76">
        <f t="shared" si="2"/>
        <v>9.7146006616899316E-2</v>
      </c>
      <c r="U159" s="76">
        <f>+R159/'סכום נכסי הקרן'!$C$42*100</f>
        <v>1.980461483625108E-2</v>
      </c>
    </row>
    <row r="160" spans="2:21">
      <c r="B160" t="s">
        <v>780</v>
      </c>
      <c r="C160" t="s">
        <v>781</v>
      </c>
      <c r="D160" t="s">
        <v>103</v>
      </c>
      <c r="E160" s="15"/>
      <c r="F160" t="s">
        <v>779</v>
      </c>
      <c r="G160" t="s">
        <v>548</v>
      </c>
      <c r="H160" t="s">
        <v>761</v>
      </c>
      <c r="I160" t="s">
        <v>152</v>
      </c>
      <c r="J160" t="s">
        <v>307</v>
      </c>
      <c r="K160" s="76">
        <v>1.47</v>
      </c>
      <c r="L160" t="s">
        <v>105</v>
      </c>
      <c r="M160" s="76">
        <v>5.69</v>
      </c>
      <c r="N160" s="76">
        <v>1.44</v>
      </c>
      <c r="O160" s="76">
        <v>38728.1</v>
      </c>
      <c r="P160" s="76">
        <v>127.68</v>
      </c>
      <c r="Q160" s="76">
        <v>1.3237000000000001</v>
      </c>
      <c r="R160" s="76">
        <v>50.771738079999999</v>
      </c>
      <c r="S160" s="76">
        <v>0.01</v>
      </c>
      <c r="T160" s="76">
        <f t="shared" si="2"/>
        <v>7.0653873478011373E-2</v>
      </c>
      <c r="U160" s="76">
        <f>+R160/'סכום נכסי הקרן'!$C$42*100</f>
        <v>1.4403811331528436E-2</v>
      </c>
    </row>
    <row r="161" spans="2:21">
      <c r="B161" t="s">
        <v>782</v>
      </c>
      <c r="C161" t="s">
        <v>783</v>
      </c>
      <c r="D161" t="s">
        <v>103</v>
      </c>
      <c r="E161" s="15"/>
      <c r="F161" t="s">
        <v>784</v>
      </c>
      <c r="G161" t="s">
        <v>454</v>
      </c>
      <c r="H161" t="s">
        <v>396</v>
      </c>
      <c r="I161" t="s">
        <v>153</v>
      </c>
      <c r="J161" t="s">
        <v>307</v>
      </c>
      <c r="K161" s="76">
        <v>1.73</v>
      </c>
      <c r="L161" t="s">
        <v>105</v>
      </c>
      <c r="M161" s="76">
        <v>4.8</v>
      </c>
      <c r="N161" s="76">
        <v>0.78</v>
      </c>
      <c r="O161" s="76">
        <v>46099.040000000001</v>
      </c>
      <c r="P161" s="76">
        <v>112.74</v>
      </c>
      <c r="Q161" s="76">
        <v>0</v>
      </c>
      <c r="R161" s="76">
        <v>51.972057696</v>
      </c>
      <c r="S161" s="76">
        <v>0.03</v>
      </c>
      <c r="T161" s="76">
        <f t="shared" si="2"/>
        <v>7.232423642970727E-2</v>
      </c>
      <c r="U161" s="76">
        <f>+R161/'סכום נכסי הקרן'!$C$42*100</f>
        <v>1.4744338915184417E-2</v>
      </c>
    </row>
    <row r="162" spans="2:21">
      <c r="B162" t="s">
        <v>785</v>
      </c>
      <c r="C162" t="s">
        <v>786</v>
      </c>
      <c r="D162" t="s">
        <v>103</v>
      </c>
      <c r="E162" s="15"/>
      <c r="F162" t="s">
        <v>784</v>
      </c>
      <c r="G162" t="s">
        <v>454</v>
      </c>
      <c r="H162" t="s">
        <v>396</v>
      </c>
      <c r="I162" t="s">
        <v>153</v>
      </c>
      <c r="J162" t="s">
        <v>307</v>
      </c>
      <c r="K162" s="76">
        <v>4.38</v>
      </c>
      <c r="L162" t="s">
        <v>105</v>
      </c>
      <c r="M162" s="76">
        <v>3.29</v>
      </c>
      <c r="N162" s="76">
        <v>1.1399999999999999</v>
      </c>
      <c r="O162" s="76">
        <v>0.01</v>
      </c>
      <c r="P162" s="76">
        <v>110.77</v>
      </c>
      <c r="Q162" s="76">
        <v>0</v>
      </c>
      <c r="R162" s="76">
        <v>1.1077000000000001E-5</v>
      </c>
      <c r="S162" s="76">
        <v>0</v>
      </c>
      <c r="T162" s="76">
        <f t="shared" si="2"/>
        <v>1.5414736349635168E-8</v>
      </c>
      <c r="U162" s="76">
        <f>+R162/'סכום נכסי הקרן'!$C$42*100</f>
        <v>3.1425163713706079E-9</v>
      </c>
    </row>
    <row r="163" spans="2:21">
      <c r="B163" t="s">
        <v>787</v>
      </c>
      <c r="C163" t="s">
        <v>788</v>
      </c>
      <c r="D163" t="s">
        <v>103</v>
      </c>
      <c r="E163" s="15"/>
      <c r="F163" t="s">
        <v>789</v>
      </c>
      <c r="G163" t="s">
        <v>454</v>
      </c>
      <c r="H163" t="s">
        <v>761</v>
      </c>
      <c r="I163" t="s">
        <v>152</v>
      </c>
      <c r="J163" t="s">
        <v>307</v>
      </c>
      <c r="K163" s="76">
        <v>1.1299999999999999</v>
      </c>
      <c r="L163" t="s">
        <v>105</v>
      </c>
      <c r="M163" s="76">
        <v>6.4</v>
      </c>
      <c r="N163" s="76">
        <v>2.8</v>
      </c>
      <c r="O163" s="76">
        <v>45.83</v>
      </c>
      <c r="P163" s="76">
        <v>115</v>
      </c>
      <c r="Q163" s="76">
        <v>0</v>
      </c>
      <c r="R163" s="76">
        <v>5.2704500000000001E-2</v>
      </c>
      <c r="S163" s="76">
        <v>0</v>
      </c>
      <c r="T163" s="76">
        <f t="shared" si="2"/>
        <v>7.3343502025760283E-5</v>
      </c>
      <c r="U163" s="76">
        <f>+R163/'סכום נכסי הקרן'!$C$42*100</f>
        <v>1.4952130910436236E-5</v>
      </c>
    </row>
    <row r="164" spans="2:21">
      <c r="B164" t="s">
        <v>790</v>
      </c>
      <c r="C164" t="s">
        <v>791</v>
      </c>
      <c r="D164" t="s">
        <v>103</v>
      </c>
      <c r="E164" s="15"/>
      <c r="F164" t="s">
        <v>792</v>
      </c>
      <c r="G164" t="s">
        <v>115</v>
      </c>
      <c r="H164" t="s">
        <v>761</v>
      </c>
      <c r="I164" t="s">
        <v>152</v>
      </c>
      <c r="J164" t="s">
        <v>307</v>
      </c>
      <c r="K164" s="76">
        <v>1.93</v>
      </c>
      <c r="L164" t="s">
        <v>105</v>
      </c>
      <c r="M164" s="76">
        <v>5</v>
      </c>
      <c r="N164" s="76">
        <v>1.25</v>
      </c>
      <c r="O164" s="76">
        <v>162041.25</v>
      </c>
      <c r="P164" s="76">
        <v>106.2</v>
      </c>
      <c r="Q164" s="76">
        <v>2.0255200000000002</v>
      </c>
      <c r="R164" s="76">
        <v>174.1133275</v>
      </c>
      <c r="S164" s="76">
        <v>0.08</v>
      </c>
      <c r="T164" s="76">
        <f t="shared" si="2"/>
        <v>0.24229584168729643</v>
      </c>
      <c r="U164" s="76">
        <f>+R164/'סכום נכסי הקרן'!$C$42*100</f>
        <v>4.9395502585768906E-2</v>
      </c>
    </row>
    <row r="165" spans="2:21">
      <c r="B165" t="s">
        <v>793</v>
      </c>
      <c r="C165" t="s">
        <v>794</v>
      </c>
      <c r="D165" t="s">
        <v>103</v>
      </c>
      <c r="E165" s="15"/>
      <c r="F165" t="s">
        <v>649</v>
      </c>
      <c r="G165" t="s">
        <v>416</v>
      </c>
      <c r="H165" t="s">
        <v>761</v>
      </c>
      <c r="I165" t="s">
        <v>152</v>
      </c>
      <c r="J165" t="s">
        <v>307</v>
      </c>
      <c r="K165" s="76">
        <v>2.66</v>
      </c>
      <c r="L165" t="s">
        <v>105</v>
      </c>
      <c r="M165" s="76">
        <v>2.4</v>
      </c>
      <c r="N165" s="76">
        <v>1.08</v>
      </c>
      <c r="O165" s="76">
        <v>12202.24</v>
      </c>
      <c r="P165" s="76">
        <v>105</v>
      </c>
      <c r="Q165" s="76">
        <v>0</v>
      </c>
      <c r="R165" s="76">
        <v>12.812352000000001</v>
      </c>
      <c r="S165" s="76">
        <v>0.01</v>
      </c>
      <c r="T165" s="76">
        <f t="shared" si="2"/>
        <v>1.7829649553012625E-2</v>
      </c>
      <c r="U165" s="76">
        <f>+R165/'סכום נכסי הקרן'!$C$42*100</f>
        <v>3.6348312644003743E-3</v>
      </c>
    </row>
    <row r="166" spans="2:21">
      <c r="B166" t="s">
        <v>795</v>
      </c>
      <c r="C166" t="s">
        <v>796</v>
      </c>
      <c r="D166" t="s">
        <v>103</v>
      </c>
      <c r="E166" s="15"/>
      <c r="F166" t="s">
        <v>797</v>
      </c>
      <c r="G166" t="s">
        <v>454</v>
      </c>
      <c r="H166" t="s">
        <v>761</v>
      </c>
      <c r="I166" t="s">
        <v>152</v>
      </c>
      <c r="J166" t="s">
        <v>389</v>
      </c>
      <c r="K166" s="76">
        <v>7.83</v>
      </c>
      <c r="L166" t="s">
        <v>105</v>
      </c>
      <c r="M166" s="76">
        <v>5.5</v>
      </c>
      <c r="N166" s="76">
        <v>2.4500000000000002</v>
      </c>
      <c r="O166" s="76">
        <v>614822.43999999994</v>
      </c>
      <c r="P166" s="76">
        <v>101.49</v>
      </c>
      <c r="Q166" s="76">
        <v>0</v>
      </c>
      <c r="R166" s="76">
        <v>623.98329435599999</v>
      </c>
      <c r="S166" s="76">
        <v>0.1</v>
      </c>
      <c r="T166" s="76">
        <f t="shared" si="2"/>
        <v>0.86833420322059518</v>
      </c>
      <c r="U166" s="76">
        <f>+R166/'סכום נכסי הקרן'!$C$42*100</f>
        <v>0.17702245355019361</v>
      </c>
    </row>
    <row r="167" spans="2:21">
      <c r="B167" t="s">
        <v>798</v>
      </c>
      <c r="C167" t="s">
        <v>799</v>
      </c>
      <c r="D167" t="s">
        <v>103</v>
      </c>
      <c r="E167" s="15"/>
      <c r="F167" t="s">
        <v>797</v>
      </c>
      <c r="G167" t="s">
        <v>454</v>
      </c>
      <c r="H167" t="s">
        <v>761</v>
      </c>
      <c r="I167" t="s">
        <v>152</v>
      </c>
      <c r="J167" t="s">
        <v>307</v>
      </c>
      <c r="K167" s="76">
        <v>6.85</v>
      </c>
      <c r="L167" t="s">
        <v>105</v>
      </c>
      <c r="M167" s="76">
        <v>2.4</v>
      </c>
      <c r="N167" s="76">
        <v>1.77</v>
      </c>
      <c r="O167" s="76">
        <v>242533.54</v>
      </c>
      <c r="P167" s="76">
        <v>103.99</v>
      </c>
      <c r="Q167" s="76">
        <v>2.9104100000000002</v>
      </c>
      <c r="R167" s="76">
        <v>255.12103824600001</v>
      </c>
      <c r="S167" s="76">
        <v>0.04</v>
      </c>
      <c r="T167" s="76">
        <f t="shared" si="2"/>
        <v>0.35502604873226329</v>
      </c>
      <c r="U167" s="76">
        <f>+R167/'סכום נכסי הקרן'!$C$42*100</f>
        <v>7.2377181490396486E-2</v>
      </c>
    </row>
    <row r="168" spans="2:21">
      <c r="B168" t="s">
        <v>800</v>
      </c>
      <c r="C168" t="s">
        <v>801</v>
      </c>
      <c r="D168" t="s">
        <v>103</v>
      </c>
      <c r="E168" s="15"/>
      <c r="F168" t="s">
        <v>731</v>
      </c>
      <c r="G168" t="s">
        <v>454</v>
      </c>
      <c r="H168" t="s">
        <v>396</v>
      </c>
      <c r="I168" t="s">
        <v>153</v>
      </c>
      <c r="J168" t="s">
        <v>307</v>
      </c>
      <c r="K168" s="76">
        <v>0.9</v>
      </c>
      <c r="L168" t="s">
        <v>105</v>
      </c>
      <c r="M168" s="76">
        <v>4.6500000000000004</v>
      </c>
      <c r="N168" s="76">
        <v>1.27</v>
      </c>
      <c r="O168" s="76">
        <v>10107.66</v>
      </c>
      <c r="P168" s="76">
        <v>124.6</v>
      </c>
      <c r="Q168" s="76">
        <v>0</v>
      </c>
      <c r="R168" s="76">
        <v>12.59414436</v>
      </c>
      <c r="S168" s="76">
        <v>0.01</v>
      </c>
      <c r="T168" s="76">
        <f t="shared" si="2"/>
        <v>1.7525992133126726E-2</v>
      </c>
      <c r="U168" s="76">
        <f>+R168/'סכום נכסי הקרן'!$C$42*100</f>
        <v>3.5729263189225239E-3</v>
      </c>
    </row>
    <row r="169" spans="2:21">
      <c r="B169" t="s">
        <v>802</v>
      </c>
      <c r="C169" t="s">
        <v>803</v>
      </c>
      <c r="D169" t="s">
        <v>103</v>
      </c>
      <c r="E169" s="15"/>
      <c r="F169" t="s">
        <v>731</v>
      </c>
      <c r="G169" t="s">
        <v>454</v>
      </c>
      <c r="H169" t="s">
        <v>396</v>
      </c>
      <c r="I169" t="s">
        <v>153</v>
      </c>
      <c r="J169" t="s">
        <v>307</v>
      </c>
      <c r="K169" s="76">
        <v>0.25</v>
      </c>
      <c r="L169" t="s">
        <v>105</v>
      </c>
      <c r="M169" s="76">
        <v>5.05</v>
      </c>
      <c r="N169" s="76">
        <v>2.25</v>
      </c>
      <c r="O169" s="76">
        <v>15577.91</v>
      </c>
      <c r="P169" s="76">
        <v>124.96</v>
      </c>
      <c r="Q169" s="76">
        <v>0</v>
      </c>
      <c r="R169" s="76">
        <v>19.466156336000001</v>
      </c>
      <c r="S169" s="76">
        <v>0.01</v>
      </c>
      <c r="T169" s="76">
        <f t="shared" si="2"/>
        <v>2.7089073545203589E-2</v>
      </c>
      <c r="U169" s="76">
        <f>+R169/'סכום נכסי הקרן'!$C$42*100</f>
        <v>5.5224984177610972E-3</v>
      </c>
    </row>
    <row r="170" spans="2:21">
      <c r="B170" t="s">
        <v>804</v>
      </c>
      <c r="C170" t="s">
        <v>805</v>
      </c>
      <c r="D170" t="s">
        <v>103</v>
      </c>
      <c r="E170" s="15"/>
      <c r="F170" t="s">
        <v>792</v>
      </c>
      <c r="G170" t="s">
        <v>115</v>
      </c>
      <c r="H170" t="s">
        <v>806</v>
      </c>
      <c r="I170" t="s">
        <v>153</v>
      </c>
      <c r="J170" t="s">
        <v>307</v>
      </c>
      <c r="K170" s="76">
        <v>0.56999999999999995</v>
      </c>
      <c r="L170" t="s">
        <v>105</v>
      </c>
      <c r="M170" s="76">
        <v>5.3</v>
      </c>
      <c r="N170" s="76">
        <v>2.62</v>
      </c>
      <c r="O170" s="76">
        <v>27367.9</v>
      </c>
      <c r="P170" s="76">
        <v>124.4</v>
      </c>
      <c r="Q170" s="76">
        <v>0</v>
      </c>
      <c r="R170" s="76">
        <v>34.045667600000002</v>
      </c>
      <c r="S170" s="76">
        <v>0.05</v>
      </c>
      <c r="T170" s="76">
        <f t="shared" si="2"/>
        <v>4.7377899241790769E-2</v>
      </c>
      <c r="U170" s="76">
        <f>+R170/'סכום נכסי הקרן'!$C$42*100</f>
        <v>9.6586682140689592E-3</v>
      </c>
    </row>
    <row r="171" spans="2:21">
      <c r="B171" t="s">
        <v>807</v>
      </c>
      <c r="C171" t="s">
        <v>808</v>
      </c>
      <c r="D171" t="s">
        <v>103</v>
      </c>
      <c r="E171" s="15"/>
      <c r="F171" t="s">
        <v>792</v>
      </c>
      <c r="G171" t="s">
        <v>115</v>
      </c>
      <c r="H171" t="s">
        <v>806</v>
      </c>
      <c r="I171" t="s">
        <v>153</v>
      </c>
      <c r="J171" t="s">
        <v>307</v>
      </c>
      <c r="K171" s="76">
        <v>1.69</v>
      </c>
      <c r="L171" t="s">
        <v>105</v>
      </c>
      <c r="M171" s="76">
        <v>5.3</v>
      </c>
      <c r="N171" s="76">
        <v>1.38</v>
      </c>
      <c r="O171" s="76">
        <v>125526.25</v>
      </c>
      <c r="P171" s="76">
        <v>107.59</v>
      </c>
      <c r="Q171" s="76">
        <v>1.67615</v>
      </c>
      <c r="R171" s="76">
        <v>136.729842375</v>
      </c>
      <c r="S171" s="76">
        <v>0.08</v>
      </c>
      <c r="T171" s="76">
        <f t="shared" si="2"/>
        <v>0.19027304065521344</v>
      </c>
      <c r="U171" s="76">
        <f>+R171/'סכום נכסי הקרן'!$C$42*100</f>
        <v>3.8789904136351007E-2</v>
      </c>
    </row>
    <row r="172" spans="2:21">
      <c r="B172" t="s">
        <v>816</v>
      </c>
      <c r="C172" t="s">
        <v>817</v>
      </c>
      <c r="D172" t="s">
        <v>103</v>
      </c>
      <c r="E172" s="15"/>
      <c r="F172" t="s">
        <v>818</v>
      </c>
      <c r="G172" t="s">
        <v>819</v>
      </c>
      <c r="H172" t="s">
        <v>812</v>
      </c>
      <c r="I172" t="s">
        <v>154</v>
      </c>
      <c r="J172" t="s">
        <v>307</v>
      </c>
      <c r="K172" s="76">
        <v>5.3</v>
      </c>
      <c r="L172" t="s">
        <v>105</v>
      </c>
      <c r="M172" s="76">
        <v>5.95</v>
      </c>
      <c r="N172" s="76">
        <v>5.76</v>
      </c>
      <c r="O172" s="76">
        <v>307830.76</v>
      </c>
      <c r="P172" s="76">
        <v>95.12</v>
      </c>
      <c r="Q172" s="76">
        <v>0</v>
      </c>
      <c r="R172" s="76">
        <v>292.80861891199999</v>
      </c>
      <c r="S172" s="76">
        <v>0.03</v>
      </c>
      <c r="T172" s="76">
        <f t="shared" si="2"/>
        <v>0.40747202865661081</v>
      </c>
      <c r="U172" s="76">
        <f>+R172/'סכום נכסי הקרן'!$C$42*100</f>
        <v>8.3069051061603075E-2</v>
      </c>
    </row>
    <row r="173" spans="2:21">
      <c r="B173" t="s">
        <v>820</v>
      </c>
      <c r="C173" t="s">
        <v>821</v>
      </c>
      <c r="D173" t="s">
        <v>103</v>
      </c>
      <c r="E173" s="15"/>
      <c r="F173" t="s">
        <v>818</v>
      </c>
      <c r="G173" t="s">
        <v>819</v>
      </c>
      <c r="H173" t="s">
        <v>812</v>
      </c>
      <c r="I173" t="s">
        <v>154</v>
      </c>
      <c r="J173" t="s">
        <v>307</v>
      </c>
      <c r="K173" s="76">
        <v>2.44</v>
      </c>
      <c r="L173" t="s">
        <v>105</v>
      </c>
      <c r="M173" s="76">
        <v>3.85</v>
      </c>
      <c r="N173" s="76">
        <v>2.36</v>
      </c>
      <c r="O173" s="76">
        <v>178659.44</v>
      </c>
      <c r="P173" s="76">
        <v>104.04</v>
      </c>
      <c r="Q173" s="76">
        <v>0</v>
      </c>
      <c r="R173" s="76">
        <v>185.87728137600001</v>
      </c>
      <c r="S173" s="76">
        <v>7.0000000000000007E-2</v>
      </c>
      <c r="T173" s="76">
        <f t="shared" si="2"/>
        <v>0.25866654200577693</v>
      </c>
      <c r="U173" s="76">
        <f>+R173/'סכום נכסי הקרן'!$C$42*100</f>
        <v>5.2732906002522423E-2</v>
      </c>
    </row>
    <row r="174" spans="2:21">
      <c r="B174" t="s">
        <v>822</v>
      </c>
      <c r="C174" t="s">
        <v>823</v>
      </c>
      <c r="D174" t="s">
        <v>103</v>
      </c>
      <c r="E174" s="15"/>
      <c r="F174" t="s">
        <v>649</v>
      </c>
      <c r="G174" t="s">
        <v>416</v>
      </c>
      <c r="H174" t="s">
        <v>812</v>
      </c>
      <c r="I174" t="s">
        <v>152</v>
      </c>
      <c r="J174" t="s">
        <v>307</v>
      </c>
      <c r="K174" s="76">
        <v>3.48</v>
      </c>
      <c r="L174" t="s">
        <v>105</v>
      </c>
      <c r="M174" s="76">
        <v>3.2</v>
      </c>
      <c r="N174" s="76">
        <v>1.72</v>
      </c>
      <c r="O174" s="76">
        <v>1.73</v>
      </c>
      <c r="P174" s="76">
        <v>5336999</v>
      </c>
      <c r="Q174" s="76">
        <v>0</v>
      </c>
      <c r="R174" s="76">
        <v>92.330082700000006</v>
      </c>
      <c r="S174" s="76">
        <v>7.0000000000000007E-2</v>
      </c>
      <c r="T174" s="76">
        <f t="shared" si="2"/>
        <v>0.12848640263252786</v>
      </c>
      <c r="U174" s="76">
        <f>+R174/'סכום נכסי הקרן'!$C$42*100</f>
        <v>2.6193806667396596E-2</v>
      </c>
    </row>
    <row r="175" spans="2:21">
      <c r="B175" t="s">
        <v>824</v>
      </c>
      <c r="C175" t="s">
        <v>825</v>
      </c>
      <c r="D175" t="s">
        <v>103</v>
      </c>
      <c r="E175" s="15"/>
      <c r="F175" t="s">
        <v>826</v>
      </c>
      <c r="G175" t="s">
        <v>454</v>
      </c>
      <c r="H175" t="s">
        <v>812</v>
      </c>
      <c r="I175" t="s">
        <v>152</v>
      </c>
      <c r="J175" t="s">
        <v>307</v>
      </c>
      <c r="K175" s="76">
        <v>1.31</v>
      </c>
      <c r="L175" t="s">
        <v>105</v>
      </c>
      <c r="M175" s="76">
        <v>6.15</v>
      </c>
      <c r="N175" s="76">
        <v>2.37</v>
      </c>
      <c r="O175" s="76">
        <v>1707.84</v>
      </c>
      <c r="P175" s="76">
        <v>107.5</v>
      </c>
      <c r="Q175" s="76">
        <v>0</v>
      </c>
      <c r="R175" s="76">
        <v>1.835928</v>
      </c>
      <c r="S175" s="76">
        <v>0</v>
      </c>
      <c r="T175" s="76">
        <f t="shared" si="2"/>
        <v>2.5548746119809511E-3</v>
      </c>
      <c r="U175" s="76">
        <f>+R175/'סכום נכסי הקרן'!$C$42*100</f>
        <v>5.2084804519795039E-4</v>
      </c>
    </row>
    <row r="176" spans="2:21">
      <c r="B176" t="s">
        <v>827</v>
      </c>
      <c r="C176" t="s">
        <v>828</v>
      </c>
      <c r="D176" t="s">
        <v>103</v>
      </c>
      <c r="E176" s="15"/>
      <c r="F176" t="s">
        <v>829</v>
      </c>
      <c r="G176" t="s">
        <v>454</v>
      </c>
      <c r="H176" t="s">
        <v>812</v>
      </c>
      <c r="I176" t="s">
        <v>152</v>
      </c>
      <c r="J176" t="s">
        <v>428</v>
      </c>
      <c r="K176" s="76">
        <v>4.97</v>
      </c>
      <c r="L176" t="s">
        <v>105</v>
      </c>
      <c r="M176" s="76">
        <v>6.75</v>
      </c>
      <c r="N176" s="76">
        <v>6.61</v>
      </c>
      <c r="O176" s="76">
        <v>6763.05</v>
      </c>
      <c r="P176" s="76">
        <v>101.6</v>
      </c>
      <c r="Q176" s="76">
        <v>0</v>
      </c>
      <c r="R176" s="76">
        <v>6.8712587999999997</v>
      </c>
      <c r="S176" s="76">
        <v>0</v>
      </c>
      <c r="T176" s="76">
        <f t="shared" si="2"/>
        <v>9.5620332935009954E-3</v>
      </c>
      <c r="U176" s="76">
        <f>+R176/'סכום נכסי הקרן'!$C$42*100</f>
        <v>1.9493584247471656E-3</v>
      </c>
    </row>
    <row r="177" spans="2:21">
      <c r="B177" t="s">
        <v>830</v>
      </c>
      <c r="C177" t="s">
        <v>831</v>
      </c>
      <c r="D177" t="s">
        <v>103</v>
      </c>
      <c r="E177" s="15"/>
      <c r="F177" t="s">
        <v>832</v>
      </c>
      <c r="G177" t="s">
        <v>454</v>
      </c>
      <c r="H177" t="s">
        <v>812</v>
      </c>
      <c r="I177" t="s">
        <v>152</v>
      </c>
      <c r="J177" t="s">
        <v>428</v>
      </c>
      <c r="K177" s="76">
        <v>3.92</v>
      </c>
      <c r="L177" t="s">
        <v>105</v>
      </c>
      <c r="M177" s="76">
        <v>6.75</v>
      </c>
      <c r="N177" s="76">
        <v>7.01</v>
      </c>
      <c r="O177" s="76">
        <v>187862.41</v>
      </c>
      <c r="P177" s="76">
        <v>99.79</v>
      </c>
      <c r="Q177" s="76">
        <v>0</v>
      </c>
      <c r="R177" s="76">
        <v>187.46789893900001</v>
      </c>
      <c r="S177" s="76">
        <v>0.05</v>
      </c>
      <c r="T177" s="76">
        <f t="shared" si="2"/>
        <v>0.26088004298679562</v>
      </c>
      <c r="U177" s="76">
        <f>+R177/'סכום נכסי הקרן'!$C$42*100</f>
        <v>5.3184160108536431E-2</v>
      </c>
    </row>
    <row r="178" spans="2:21">
      <c r="B178" t="s">
        <v>833</v>
      </c>
      <c r="C178" t="s">
        <v>834</v>
      </c>
      <c r="D178" t="s">
        <v>103</v>
      </c>
      <c r="E178" s="15"/>
      <c r="F178" t="s">
        <v>835</v>
      </c>
      <c r="G178" t="s">
        <v>126</v>
      </c>
      <c r="H178" t="s">
        <v>806</v>
      </c>
      <c r="I178" t="s">
        <v>153</v>
      </c>
      <c r="J178" t="s">
        <v>307</v>
      </c>
      <c r="K178" s="76">
        <v>0.35</v>
      </c>
      <c r="L178" t="s">
        <v>105</v>
      </c>
      <c r="M178" s="76">
        <v>4.5999999999999996</v>
      </c>
      <c r="N178" s="76">
        <v>2.59</v>
      </c>
      <c r="O178" s="76">
        <v>1265.25</v>
      </c>
      <c r="P178" s="76">
        <v>103.22</v>
      </c>
      <c r="Q178" s="76">
        <v>0</v>
      </c>
      <c r="R178" s="76">
        <v>1.30599105</v>
      </c>
      <c r="S178" s="76">
        <v>0.01</v>
      </c>
      <c r="T178" s="76">
        <f t="shared" si="2"/>
        <v>1.817415158502591E-3</v>
      </c>
      <c r="U178" s="76">
        <f>+R178/'סכום נכסי הקרן'!$C$42*100</f>
        <v>3.7050629732675717E-4</v>
      </c>
    </row>
    <row r="179" spans="2:21">
      <c r="B179" t="s">
        <v>840</v>
      </c>
      <c r="C179" t="s">
        <v>841</v>
      </c>
      <c r="D179" t="s">
        <v>103</v>
      </c>
      <c r="E179" s="15"/>
      <c r="F179" t="s">
        <v>842</v>
      </c>
      <c r="G179" t="s">
        <v>454</v>
      </c>
      <c r="H179" t="s">
        <v>839</v>
      </c>
      <c r="I179" t="s">
        <v>152</v>
      </c>
      <c r="J179" t="s">
        <v>307</v>
      </c>
      <c r="K179" s="76">
        <v>1.53</v>
      </c>
      <c r="L179" t="s">
        <v>105</v>
      </c>
      <c r="M179" s="76">
        <v>4.5</v>
      </c>
      <c r="N179" s="76">
        <v>1.63</v>
      </c>
      <c r="O179" s="76">
        <v>48955.92</v>
      </c>
      <c r="P179" s="76">
        <v>111.9</v>
      </c>
      <c r="Q179" s="76">
        <v>0</v>
      </c>
      <c r="R179" s="76">
        <v>54.78167448</v>
      </c>
      <c r="S179" s="76">
        <v>0.02</v>
      </c>
      <c r="T179" s="76">
        <f t="shared" si="2"/>
        <v>7.6234094872324382E-2</v>
      </c>
      <c r="U179" s="76">
        <f>+R179/'סכום נכסי הקרן'!$C$42*100</f>
        <v>1.5541419960683886E-2</v>
      </c>
    </row>
    <row r="180" spans="2:21">
      <c r="B180" t="s">
        <v>843</v>
      </c>
      <c r="C180" t="s">
        <v>844</v>
      </c>
      <c r="D180" t="s">
        <v>103</v>
      </c>
      <c r="E180" s="15"/>
      <c r="F180" t="s">
        <v>845</v>
      </c>
      <c r="G180" t="s">
        <v>115</v>
      </c>
      <c r="H180" t="s">
        <v>839</v>
      </c>
      <c r="I180" t="s">
        <v>152</v>
      </c>
      <c r="J180" t="s">
        <v>307</v>
      </c>
      <c r="K180" s="76">
        <v>1.23</v>
      </c>
      <c r="L180" t="s">
        <v>105</v>
      </c>
      <c r="M180" s="76">
        <v>4.45</v>
      </c>
      <c r="N180" s="76">
        <v>1.52</v>
      </c>
      <c r="O180" s="76">
        <v>13329.01</v>
      </c>
      <c r="P180" s="76">
        <v>124.93</v>
      </c>
      <c r="Q180" s="76">
        <v>0</v>
      </c>
      <c r="R180" s="76">
        <v>16.651932193</v>
      </c>
      <c r="S180" s="76">
        <v>0.02</v>
      </c>
      <c r="T180" s="76">
        <f t="shared" si="2"/>
        <v>2.3172803508810794E-2</v>
      </c>
      <c r="U180" s="76">
        <f>+R180/'סכום נכסי הקרן'!$C$42*100</f>
        <v>4.7241102763795036E-3</v>
      </c>
    </row>
    <row r="181" spans="2:21">
      <c r="B181" t="s">
        <v>846</v>
      </c>
      <c r="C181" t="s">
        <v>847</v>
      </c>
      <c r="D181" t="s">
        <v>103</v>
      </c>
      <c r="E181" s="15"/>
      <c r="F181" t="s">
        <v>845</v>
      </c>
      <c r="G181" t="s">
        <v>115</v>
      </c>
      <c r="H181" t="s">
        <v>839</v>
      </c>
      <c r="I181" t="s">
        <v>152</v>
      </c>
      <c r="J181" t="s">
        <v>307</v>
      </c>
      <c r="K181" s="76">
        <v>3.81</v>
      </c>
      <c r="L181" t="s">
        <v>105</v>
      </c>
      <c r="M181" s="76">
        <v>4.95</v>
      </c>
      <c r="N181" s="76">
        <v>2.77</v>
      </c>
      <c r="O181" s="76">
        <v>1610202.37</v>
      </c>
      <c r="P181" s="76">
        <v>134.15</v>
      </c>
      <c r="Q181" s="76">
        <v>0</v>
      </c>
      <c r="R181" s="76">
        <v>2160.0864793549999</v>
      </c>
      <c r="S181" s="76">
        <v>0.05</v>
      </c>
      <c r="T181" s="76">
        <f t="shared" si="2"/>
        <v>3.0059730587405409</v>
      </c>
      <c r="U181" s="76">
        <f>+R181/'סכום נכסי הקרן'!$C$42*100</f>
        <v>0.61281097092618808</v>
      </c>
    </row>
    <row r="182" spans="2:21">
      <c r="B182" t="s">
        <v>848</v>
      </c>
      <c r="C182" t="s">
        <v>849</v>
      </c>
      <c r="D182" t="s">
        <v>103</v>
      </c>
      <c r="E182" s="15"/>
      <c r="F182" t="s">
        <v>850</v>
      </c>
      <c r="G182" t="s">
        <v>454</v>
      </c>
      <c r="H182" t="s">
        <v>839</v>
      </c>
      <c r="I182" t="s">
        <v>152</v>
      </c>
      <c r="J182" t="s">
        <v>307</v>
      </c>
      <c r="K182" s="76">
        <v>2.2000000000000002</v>
      </c>
      <c r="L182" t="s">
        <v>105</v>
      </c>
      <c r="M182" s="76">
        <v>4.5999999999999996</v>
      </c>
      <c r="N182" s="76">
        <v>1.1399999999999999</v>
      </c>
      <c r="O182" s="76">
        <v>145842.72</v>
      </c>
      <c r="P182" s="76">
        <v>129.72999999999999</v>
      </c>
      <c r="Q182" s="76">
        <v>0</v>
      </c>
      <c r="R182" s="76">
        <v>189.201760656</v>
      </c>
      <c r="S182" s="76">
        <v>0.04</v>
      </c>
      <c r="T182" s="76">
        <f t="shared" si="2"/>
        <v>0.26329288231461734</v>
      </c>
      <c r="U182" s="76">
        <f>+R182/'סכום נכסי הקרן'!$C$42*100</f>
        <v>5.3676052212117298E-2</v>
      </c>
    </row>
    <row r="183" spans="2:21">
      <c r="B183" t="s">
        <v>851</v>
      </c>
      <c r="C183" t="s">
        <v>852</v>
      </c>
      <c r="D183" t="s">
        <v>103</v>
      </c>
      <c r="E183" s="15"/>
      <c r="F183" t="s">
        <v>797</v>
      </c>
      <c r="G183" t="s">
        <v>454</v>
      </c>
      <c r="H183" t="s">
        <v>839</v>
      </c>
      <c r="I183" t="s">
        <v>152</v>
      </c>
      <c r="J183" t="s">
        <v>307</v>
      </c>
      <c r="K183" s="76">
        <v>0.25</v>
      </c>
      <c r="L183" t="s">
        <v>105</v>
      </c>
      <c r="M183" s="76">
        <v>5.35</v>
      </c>
      <c r="N183" s="76">
        <v>2.2000000000000002</v>
      </c>
      <c r="O183" s="76">
        <v>79492.649999999994</v>
      </c>
      <c r="P183" s="76">
        <v>125.33</v>
      </c>
      <c r="Q183" s="76">
        <v>0</v>
      </c>
      <c r="R183" s="76">
        <v>99.628138245000002</v>
      </c>
      <c r="S183" s="76">
        <v>0.04</v>
      </c>
      <c r="T183" s="76">
        <f t="shared" si="2"/>
        <v>0.1386423656271264</v>
      </c>
      <c r="U183" s="76">
        <f>+R183/'סכום נכסי הקרן'!$C$42*100</f>
        <v>2.8264246229492338E-2</v>
      </c>
    </row>
    <row r="184" spans="2:21">
      <c r="B184" t="s">
        <v>853</v>
      </c>
      <c r="C184" t="s">
        <v>854</v>
      </c>
      <c r="D184" t="s">
        <v>103</v>
      </c>
      <c r="E184" s="15"/>
      <c r="F184" t="s">
        <v>797</v>
      </c>
      <c r="G184" t="s">
        <v>454</v>
      </c>
      <c r="H184" t="s">
        <v>839</v>
      </c>
      <c r="I184" t="s">
        <v>152</v>
      </c>
      <c r="J184" t="s">
        <v>307</v>
      </c>
      <c r="K184" s="76">
        <v>4.2699999999999996</v>
      </c>
      <c r="L184" t="s">
        <v>105</v>
      </c>
      <c r="M184" s="76">
        <v>4.9000000000000004</v>
      </c>
      <c r="N184" s="76">
        <v>1.55</v>
      </c>
      <c r="O184" s="76">
        <v>78851.19</v>
      </c>
      <c r="P184" s="76">
        <v>113</v>
      </c>
      <c r="Q184" s="76">
        <v>0</v>
      </c>
      <c r="R184" s="76">
        <v>89.101844700000001</v>
      </c>
      <c r="S184" s="76">
        <v>0.05</v>
      </c>
      <c r="T184" s="76">
        <f t="shared" si="2"/>
        <v>0.12399399154253295</v>
      </c>
      <c r="U184" s="76">
        <f>+R184/'סכום נכסי הקרן'!$C$42*100</f>
        <v>2.527796386106991E-2</v>
      </c>
    </row>
    <row r="185" spans="2:21">
      <c r="B185" t="s">
        <v>855</v>
      </c>
      <c r="C185" t="s">
        <v>856</v>
      </c>
      <c r="D185" t="s">
        <v>103</v>
      </c>
      <c r="E185" s="15"/>
      <c r="F185" t="s">
        <v>857</v>
      </c>
      <c r="G185" t="s">
        <v>454</v>
      </c>
      <c r="H185" t="s">
        <v>858</v>
      </c>
      <c r="I185" t="s">
        <v>153</v>
      </c>
      <c r="J185" t="s">
        <v>307</v>
      </c>
      <c r="K185" s="76">
        <v>1.1200000000000001</v>
      </c>
      <c r="L185" t="s">
        <v>105</v>
      </c>
      <c r="M185" s="76">
        <v>7.55</v>
      </c>
      <c r="N185" s="76">
        <v>3.22</v>
      </c>
      <c r="O185" s="76">
        <v>27724.84</v>
      </c>
      <c r="P185" s="76">
        <v>114.77</v>
      </c>
      <c r="Q185" s="76">
        <v>0</v>
      </c>
      <c r="R185" s="76">
        <v>31.819798867999999</v>
      </c>
      <c r="S185" s="76">
        <v>0.03</v>
      </c>
      <c r="T185" s="76">
        <f t="shared" si="2"/>
        <v>4.42803837003376E-2</v>
      </c>
      <c r="U185" s="76">
        <f>+R185/'סכום נכסי הקרן'!$C$42*100</f>
        <v>9.0271949874884821E-3</v>
      </c>
    </row>
    <row r="186" spans="2:21">
      <c r="B186" t="s">
        <v>859</v>
      </c>
      <c r="C186" t="s">
        <v>860</v>
      </c>
      <c r="D186" t="s">
        <v>103</v>
      </c>
      <c r="E186" s="15"/>
      <c r="F186" t="s">
        <v>861</v>
      </c>
      <c r="G186" t="s">
        <v>115</v>
      </c>
      <c r="H186" t="s">
        <v>862</v>
      </c>
      <c r="I186" t="s">
        <v>152</v>
      </c>
      <c r="J186" t="s">
        <v>307</v>
      </c>
      <c r="K186" s="76">
        <v>0.69</v>
      </c>
      <c r="L186" t="s">
        <v>105</v>
      </c>
      <c r="M186" s="76">
        <v>4.5</v>
      </c>
      <c r="N186" s="76">
        <v>2.65</v>
      </c>
      <c r="O186" s="76">
        <v>86603.34</v>
      </c>
      <c r="P186" s="76">
        <v>125.44</v>
      </c>
      <c r="Q186" s="76">
        <v>0</v>
      </c>
      <c r="R186" s="76">
        <v>108.635229696</v>
      </c>
      <c r="S186" s="76">
        <v>0.03</v>
      </c>
      <c r="T186" s="76">
        <f t="shared" si="2"/>
        <v>0.15117662038872409</v>
      </c>
      <c r="U186" s="76">
        <f>+R186/'סכום נכסי הקרן'!$C$42*100</f>
        <v>3.0819534876526708E-2</v>
      </c>
    </row>
    <row r="187" spans="2:21">
      <c r="B187" t="s">
        <v>863</v>
      </c>
      <c r="C187" t="s">
        <v>864</v>
      </c>
      <c r="D187" t="s">
        <v>103</v>
      </c>
      <c r="E187" s="15"/>
      <c r="F187" t="s">
        <v>861</v>
      </c>
      <c r="G187" t="s">
        <v>115</v>
      </c>
      <c r="H187" t="s">
        <v>862</v>
      </c>
      <c r="I187" t="s">
        <v>152</v>
      </c>
      <c r="J187" t="s">
        <v>307</v>
      </c>
      <c r="K187" s="76">
        <v>4.8899999999999997</v>
      </c>
      <c r="L187" t="s">
        <v>105</v>
      </c>
      <c r="M187" s="76">
        <v>4.95</v>
      </c>
      <c r="N187" s="76">
        <v>5.86</v>
      </c>
      <c r="O187" s="76">
        <v>268636.11</v>
      </c>
      <c r="P187" s="76">
        <v>116.58</v>
      </c>
      <c r="Q187" s="76">
        <v>0</v>
      </c>
      <c r="R187" s="76">
        <v>313.17597703799998</v>
      </c>
      <c r="S187" s="76">
        <v>0.02</v>
      </c>
      <c r="T187" s="76">
        <f t="shared" si="2"/>
        <v>0.43581521324186756</v>
      </c>
      <c r="U187" s="76">
        <f>+R187/'סכום נכסי הקרן'!$C$42*100</f>
        <v>8.8847218106156936E-2</v>
      </c>
    </row>
    <row r="188" spans="2:21">
      <c r="B188" t="s">
        <v>865</v>
      </c>
      <c r="C188" t="s">
        <v>866</v>
      </c>
      <c r="D188" t="s">
        <v>103</v>
      </c>
      <c r="E188" s="15"/>
      <c r="F188" t="s">
        <v>867</v>
      </c>
      <c r="G188" t="s">
        <v>115</v>
      </c>
      <c r="H188" t="s">
        <v>862</v>
      </c>
      <c r="I188" t="s">
        <v>154</v>
      </c>
      <c r="J188" t="s">
        <v>307</v>
      </c>
      <c r="K188" s="76">
        <v>2.4300000000000002</v>
      </c>
      <c r="L188" t="s">
        <v>105</v>
      </c>
      <c r="M188" s="76">
        <v>7.4</v>
      </c>
      <c r="N188" s="76">
        <v>4.34</v>
      </c>
      <c r="O188" s="76">
        <v>233123.7</v>
      </c>
      <c r="P188" s="76">
        <v>110.84</v>
      </c>
      <c r="Q188" s="76">
        <v>0</v>
      </c>
      <c r="R188" s="76">
        <v>258.39430908000003</v>
      </c>
      <c r="S188" s="76">
        <v>0.15</v>
      </c>
      <c r="T188" s="76">
        <f t="shared" si="2"/>
        <v>0.35958112744554854</v>
      </c>
      <c r="U188" s="76">
        <f>+R188/'סכום נכסי הקרן'!$C$42*100</f>
        <v>7.3305799995747656E-2</v>
      </c>
    </row>
    <row r="189" spans="2:21">
      <c r="B189" t="s">
        <v>868</v>
      </c>
      <c r="C189" t="s">
        <v>869</v>
      </c>
      <c r="D189" t="s">
        <v>103</v>
      </c>
      <c r="E189" s="15"/>
      <c r="F189" t="s">
        <v>870</v>
      </c>
      <c r="G189" t="s">
        <v>115</v>
      </c>
      <c r="H189" t="s">
        <v>862</v>
      </c>
      <c r="I189" t="s">
        <v>152</v>
      </c>
      <c r="J189" t="s">
        <v>307</v>
      </c>
      <c r="K189" s="76">
        <v>0.73</v>
      </c>
      <c r="L189" t="s">
        <v>105</v>
      </c>
      <c r="M189" s="76">
        <v>5.6</v>
      </c>
      <c r="N189" s="76">
        <v>1.59</v>
      </c>
      <c r="O189" s="76">
        <v>55666.46</v>
      </c>
      <c r="P189" s="76">
        <v>109.86</v>
      </c>
      <c r="Q189" s="76">
        <v>0</v>
      </c>
      <c r="R189" s="76">
        <v>61.155172956000001</v>
      </c>
      <c r="S189" s="76">
        <v>0.12</v>
      </c>
      <c r="T189" s="76">
        <f t="shared" si="2"/>
        <v>8.5103445656141447E-2</v>
      </c>
      <c r="U189" s="76">
        <f>+R189/'סכום נכסי הקרן'!$C$42*100</f>
        <v>1.7349565063485693E-2</v>
      </c>
    </row>
    <row r="190" spans="2:21">
      <c r="B190" t="s">
        <v>871</v>
      </c>
      <c r="C190" t="s">
        <v>872</v>
      </c>
      <c r="D190" t="s">
        <v>103</v>
      </c>
      <c r="E190" s="15"/>
      <c r="F190" t="s">
        <v>873</v>
      </c>
      <c r="G190" t="s">
        <v>115</v>
      </c>
      <c r="H190" t="s">
        <v>401</v>
      </c>
      <c r="I190" t="s">
        <v>152</v>
      </c>
      <c r="J190" t="s">
        <v>307</v>
      </c>
      <c r="K190" s="76">
        <v>1.93</v>
      </c>
      <c r="L190" t="s">
        <v>105</v>
      </c>
      <c r="M190" s="76">
        <v>4.5</v>
      </c>
      <c r="N190" s="76">
        <v>49.59</v>
      </c>
      <c r="O190" s="76">
        <v>889.17</v>
      </c>
      <c r="P190" s="76">
        <v>50.6</v>
      </c>
      <c r="Q190" s="76">
        <v>0</v>
      </c>
      <c r="R190" s="76">
        <v>0.44992001999999998</v>
      </c>
      <c r="S190" s="76">
        <v>0</v>
      </c>
      <c r="T190" s="76">
        <f t="shared" si="2"/>
        <v>6.2610801541234816E-4</v>
      </c>
      <c r="U190" s="76">
        <f>+R190/'סכום נכסי הקרן'!$C$42*100</f>
        <v>1.2764115091246648E-4</v>
      </c>
    </row>
    <row r="191" spans="2:21">
      <c r="B191" t="s">
        <v>874</v>
      </c>
      <c r="C191" t="s">
        <v>875</v>
      </c>
      <c r="D191" t="s">
        <v>103</v>
      </c>
      <c r="E191" s="15"/>
      <c r="F191" t="s">
        <v>876</v>
      </c>
      <c r="G191" t="s">
        <v>115</v>
      </c>
      <c r="H191" t="s">
        <v>877</v>
      </c>
      <c r="I191" t="s">
        <v>152</v>
      </c>
      <c r="J191" t="s">
        <v>307</v>
      </c>
      <c r="K191" s="76">
        <v>1.22</v>
      </c>
      <c r="L191" t="s">
        <v>105</v>
      </c>
      <c r="M191" s="76">
        <v>6.78</v>
      </c>
      <c r="N191" s="76">
        <v>54.67</v>
      </c>
      <c r="O191" s="76">
        <v>823406.17</v>
      </c>
      <c r="P191" s="76">
        <v>76.41</v>
      </c>
      <c r="Q191" s="76">
        <v>0</v>
      </c>
      <c r="R191" s="76">
        <v>629.16465449700001</v>
      </c>
      <c r="S191" s="76">
        <v>0.09</v>
      </c>
      <c r="T191" s="76">
        <f t="shared" si="2"/>
        <v>0.87554457611091063</v>
      </c>
      <c r="U191" s="76">
        <f>+R191/'סכום נכסי הקרן'!$C$42*100</f>
        <v>0.17849239207768838</v>
      </c>
    </row>
    <row r="192" spans="2:21">
      <c r="B192" t="s">
        <v>878</v>
      </c>
      <c r="C192" t="s">
        <v>879</v>
      </c>
      <c r="D192" t="s">
        <v>103</v>
      </c>
      <c r="E192" s="15"/>
      <c r="F192" t="s">
        <v>876</v>
      </c>
      <c r="G192" t="s">
        <v>115</v>
      </c>
      <c r="H192" t="s">
        <v>877</v>
      </c>
      <c r="I192" t="s">
        <v>152</v>
      </c>
      <c r="J192" t="s">
        <v>307</v>
      </c>
      <c r="K192" s="76">
        <v>0.4</v>
      </c>
      <c r="L192" t="s">
        <v>105</v>
      </c>
      <c r="M192" s="76">
        <v>6.33</v>
      </c>
      <c r="N192" s="76">
        <v>118.27</v>
      </c>
      <c r="O192" s="76">
        <v>96247.93</v>
      </c>
      <c r="P192" s="76">
        <v>93</v>
      </c>
      <c r="Q192" s="76">
        <v>0</v>
      </c>
      <c r="R192" s="76">
        <v>89.510574899999995</v>
      </c>
      <c r="S192" s="76">
        <v>0.03</v>
      </c>
      <c r="T192" s="76">
        <f t="shared" si="2"/>
        <v>0.12456277986709137</v>
      </c>
      <c r="U192" s="76">
        <f>+R192/'סכום נכסי הקרן'!$C$42*100</f>
        <v>2.5393919566132069E-2</v>
      </c>
    </row>
    <row r="193" spans="2:21">
      <c r="B193" t="s">
        <v>880</v>
      </c>
      <c r="C193" t="s">
        <v>881</v>
      </c>
      <c r="D193" t="s">
        <v>103</v>
      </c>
      <c r="E193" s="15"/>
      <c r="F193" t="s">
        <v>882</v>
      </c>
      <c r="G193" t="s">
        <v>454</v>
      </c>
      <c r="H193" t="s">
        <v>883</v>
      </c>
      <c r="I193" t="s">
        <v>152</v>
      </c>
      <c r="J193" t="s">
        <v>307</v>
      </c>
      <c r="K193" s="76">
        <v>1.5</v>
      </c>
      <c r="L193" t="s">
        <v>105</v>
      </c>
      <c r="M193" s="76">
        <v>6</v>
      </c>
      <c r="N193" s="76">
        <v>35.42</v>
      </c>
      <c r="O193" s="76">
        <v>34423.480000000003</v>
      </c>
      <c r="P193" s="76">
        <v>82.71</v>
      </c>
      <c r="Q193" s="76">
        <v>0</v>
      </c>
      <c r="R193" s="76">
        <v>28.471660308000001</v>
      </c>
      <c r="S193" s="76">
        <v>0.02</v>
      </c>
      <c r="T193" s="76">
        <f t="shared" si="2"/>
        <v>3.962111917343978E-2</v>
      </c>
      <c r="U193" s="76">
        <f>+R193/'סכום נכסי הקרן'!$C$42*100</f>
        <v>8.077336701091696E-3</v>
      </c>
    </row>
    <row r="194" spans="2:21">
      <c r="B194" t="s">
        <v>884</v>
      </c>
      <c r="C194" t="s">
        <v>885</v>
      </c>
      <c r="D194" t="s">
        <v>103</v>
      </c>
      <c r="E194" s="15"/>
      <c r="F194" t="s">
        <v>882</v>
      </c>
      <c r="G194" t="s">
        <v>454</v>
      </c>
      <c r="H194" t="s">
        <v>883</v>
      </c>
      <c r="I194" t="s">
        <v>152</v>
      </c>
      <c r="J194" t="s">
        <v>307</v>
      </c>
      <c r="K194" s="76">
        <v>1.98</v>
      </c>
      <c r="L194" t="s">
        <v>105</v>
      </c>
      <c r="M194" s="76">
        <v>6.9</v>
      </c>
      <c r="N194" s="76">
        <v>26.92</v>
      </c>
      <c r="O194" s="76">
        <v>75737.460000000006</v>
      </c>
      <c r="P194" s="76">
        <v>83.56</v>
      </c>
      <c r="Q194" s="76">
        <v>0</v>
      </c>
      <c r="R194" s="76">
        <v>63.286221576000003</v>
      </c>
      <c r="S194" s="76">
        <v>0.03</v>
      </c>
      <c r="T194" s="76">
        <f t="shared" si="2"/>
        <v>8.8069009673976045E-2</v>
      </c>
      <c r="U194" s="76">
        <f>+R194/'סכום נכסי הקרן'!$C$42*100</f>
        <v>1.7954138068499392E-2</v>
      </c>
    </row>
    <row r="195" spans="2:21">
      <c r="B195" t="s">
        <v>886</v>
      </c>
      <c r="C195" t="s">
        <v>887</v>
      </c>
      <c r="D195" t="s">
        <v>103</v>
      </c>
      <c r="E195" s="15"/>
      <c r="F195" t="s">
        <v>888</v>
      </c>
      <c r="G195" t="s">
        <v>454</v>
      </c>
      <c r="H195" t="s">
        <v>889</v>
      </c>
      <c r="I195" t="s">
        <v>153</v>
      </c>
      <c r="J195" t="s">
        <v>307</v>
      </c>
      <c r="K195" s="76">
        <v>2.87</v>
      </c>
      <c r="L195" t="s">
        <v>105</v>
      </c>
      <c r="M195" s="76">
        <v>6.8</v>
      </c>
      <c r="N195" s="76">
        <v>20.34</v>
      </c>
      <c r="O195" s="76">
        <v>669351.18999999994</v>
      </c>
      <c r="P195" s="76">
        <v>71.2</v>
      </c>
      <c r="Q195" s="76">
        <v>0</v>
      </c>
      <c r="R195" s="76">
        <v>476.57804728000002</v>
      </c>
      <c r="S195" s="76">
        <v>7.0000000000000007E-2</v>
      </c>
      <c r="T195" s="76">
        <f t="shared" si="2"/>
        <v>0.66320528562292713</v>
      </c>
      <c r="U195" s="76">
        <f>+R195/'סכום נכסי הקרן'!$C$42*100</f>
        <v>0.1352039645944963</v>
      </c>
    </row>
    <row r="196" spans="2:21">
      <c r="B196" t="s">
        <v>890</v>
      </c>
      <c r="C196" t="s">
        <v>891</v>
      </c>
      <c r="D196" t="s">
        <v>103</v>
      </c>
      <c r="E196" s="15"/>
      <c r="F196" t="s">
        <v>888</v>
      </c>
      <c r="G196" t="s">
        <v>454</v>
      </c>
      <c r="H196" t="s">
        <v>889</v>
      </c>
      <c r="I196" t="s">
        <v>153</v>
      </c>
      <c r="J196" t="s">
        <v>307</v>
      </c>
      <c r="K196" s="76">
        <v>3.53</v>
      </c>
      <c r="L196" t="s">
        <v>105</v>
      </c>
      <c r="M196" s="76">
        <v>6.7</v>
      </c>
      <c r="N196" s="76">
        <v>24.43</v>
      </c>
      <c r="O196" s="76">
        <v>76405.289999999994</v>
      </c>
      <c r="P196" s="76">
        <v>56.62</v>
      </c>
      <c r="Q196" s="76">
        <v>0</v>
      </c>
      <c r="R196" s="76">
        <v>43.260675198000001</v>
      </c>
      <c r="S196" s="76">
        <v>0.02</v>
      </c>
      <c r="T196" s="76">
        <f t="shared" si="2"/>
        <v>6.0201489797271031E-2</v>
      </c>
      <c r="U196" s="76">
        <f>+R196/'סכום נכסי הקרן'!$C$42*100</f>
        <v>1.2272942136522651E-2</v>
      </c>
    </row>
    <row r="197" spans="2:21">
      <c r="B197" t="s">
        <v>892</v>
      </c>
      <c r="C197" t="s">
        <v>893</v>
      </c>
      <c r="D197" t="s">
        <v>103</v>
      </c>
      <c r="E197" s="15"/>
      <c r="F197" t="s">
        <v>888</v>
      </c>
      <c r="G197" t="s">
        <v>454</v>
      </c>
      <c r="H197" t="s">
        <v>889</v>
      </c>
      <c r="I197" t="s">
        <v>153</v>
      </c>
      <c r="J197" t="s">
        <v>307</v>
      </c>
      <c r="K197" s="76">
        <v>2.79</v>
      </c>
      <c r="L197" t="s">
        <v>105</v>
      </c>
      <c r="M197" s="76">
        <v>2.14</v>
      </c>
      <c r="N197" s="76">
        <v>23.2</v>
      </c>
      <c r="O197" s="76">
        <v>818878.89</v>
      </c>
      <c r="P197" s="76">
        <v>75.849999999999994</v>
      </c>
      <c r="Q197" s="76">
        <v>0</v>
      </c>
      <c r="R197" s="76">
        <v>621.119638065</v>
      </c>
      <c r="S197" s="76">
        <v>0.06</v>
      </c>
      <c r="T197" s="76">
        <f t="shared" si="2"/>
        <v>0.86434914348224212</v>
      </c>
      <c r="U197" s="76">
        <f>+R197/'סכום נכסי הקרן'!$C$42*100</f>
        <v>0.17621004163573611</v>
      </c>
    </row>
    <row r="198" spans="2:21">
      <c r="B198" t="s">
        <v>894</v>
      </c>
      <c r="C198" t="s">
        <v>895</v>
      </c>
      <c r="D198" t="s">
        <v>103</v>
      </c>
      <c r="E198" s="15"/>
      <c r="F198" t="s">
        <v>896</v>
      </c>
      <c r="G198" t="s">
        <v>548</v>
      </c>
      <c r="H198" t="s">
        <v>889</v>
      </c>
      <c r="I198" t="s">
        <v>153</v>
      </c>
      <c r="J198" t="s">
        <v>307</v>
      </c>
      <c r="K198" s="76">
        <v>5.6</v>
      </c>
      <c r="L198" t="s">
        <v>105</v>
      </c>
      <c r="M198" s="76">
        <v>2.6</v>
      </c>
      <c r="N198" s="76">
        <v>14.08</v>
      </c>
      <c r="O198" s="76">
        <v>7967.83</v>
      </c>
      <c r="P198" s="76">
        <v>82</v>
      </c>
      <c r="Q198" s="76">
        <v>0</v>
      </c>
      <c r="R198" s="76">
        <v>6.5336205999999999</v>
      </c>
      <c r="S198" s="76">
        <v>0</v>
      </c>
      <c r="T198" s="76">
        <f t="shared" si="2"/>
        <v>9.0921764879972142E-3</v>
      </c>
      <c r="U198" s="76">
        <f>+R198/'סכום נכסי הקרן'!$C$42*100</f>
        <v>1.853571336988738E-3</v>
      </c>
    </row>
    <row r="199" spans="2:21">
      <c r="B199" t="s">
        <v>897</v>
      </c>
      <c r="C199" t="s">
        <v>898</v>
      </c>
      <c r="D199" t="s">
        <v>103</v>
      </c>
      <c r="E199" s="15"/>
      <c r="F199" t="s">
        <v>899</v>
      </c>
      <c r="G199" t="s">
        <v>115</v>
      </c>
      <c r="H199" t="s">
        <v>900</v>
      </c>
      <c r="I199" t="s">
        <v>152</v>
      </c>
      <c r="J199" t="s">
        <v>307</v>
      </c>
      <c r="K199" s="76">
        <v>0.65</v>
      </c>
      <c r="L199" t="s">
        <v>105</v>
      </c>
      <c r="M199" s="76">
        <v>6</v>
      </c>
      <c r="N199" s="76">
        <v>5.21</v>
      </c>
      <c r="O199" s="76">
        <v>0.01</v>
      </c>
      <c r="P199" s="76">
        <v>100.54</v>
      </c>
      <c r="Q199" s="76">
        <v>0</v>
      </c>
      <c r="R199" s="76">
        <v>1.0054000000000001E-5</v>
      </c>
      <c r="S199" s="76">
        <v>0</v>
      </c>
      <c r="T199" s="76">
        <f t="shared" si="2"/>
        <v>1.3991131105825763E-8</v>
      </c>
      <c r="U199" s="76">
        <f>+R199/'סכום נכסי הקרן'!$C$42*100</f>
        <v>2.8522939060901047E-9</v>
      </c>
    </row>
    <row r="200" spans="2:21">
      <c r="B200" t="s">
        <v>901</v>
      </c>
      <c r="C200" t="s">
        <v>902</v>
      </c>
      <c r="D200" t="s">
        <v>103</v>
      </c>
      <c r="E200" s="15"/>
      <c r="F200" t="s">
        <v>899</v>
      </c>
      <c r="G200" t="s">
        <v>115</v>
      </c>
      <c r="H200" t="s">
        <v>900</v>
      </c>
      <c r="I200" t="s">
        <v>152</v>
      </c>
      <c r="J200" t="s">
        <v>307</v>
      </c>
      <c r="K200" s="76">
        <v>2.17</v>
      </c>
      <c r="L200" t="s">
        <v>105</v>
      </c>
      <c r="M200" s="76">
        <v>6</v>
      </c>
      <c r="N200" s="76">
        <v>14.34</v>
      </c>
      <c r="O200" s="76">
        <v>30891.35</v>
      </c>
      <c r="P200" s="76">
        <v>105.1</v>
      </c>
      <c r="Q200" s="76">
        <v>0</v>
      </c>
      <c r="R200" s="76">
        <v>32.46680885</v>
      </c>
      <c r="S200" s="76">
        <v>0.01</v>
      </c>
      <c r="T200" s="76">
        <f t="shared" si="2"/>
        <v>4.5180761807055318E-2</v>
      </c>
      <c r="U200" s="76">
        <f>+R200/'סכום נכסי הקרן'!$C$42*100</f>
        <v>9.2107500530184284E-3</v>
      </c>
    </row>
    <row r="201" spans="2:21">
      <c r="B201" t="s">
        <v>903</v>
      </c>
      <c r="C201" t="s">
        <v>904</v>
      </c>
      <c r="D201" t="s">
        <v>103</v>
      </c>
      <c r="E201" s="15"/>
      <c r="F201" t="s">
        <v>905</v>
      </c>
      <c r="G201" t="s">
        <v>135</v>
      </c>
      <c r="H201" t="s">
        <v>900</v>
      </c>
      <c r="I201" t="s">
        <v>152</v>
      </c>
      <c r="J201" t="s">
        <v>307</v>
      </c>
      <c r="K201" s="76">
        <v>4.45</v>
      </c>
      <c r="L201" t="s">
        <v>105</v>
      </c>
      <c r="M201" s="76">
        <v>2</v>
      </c>
      <c r="N201" s="76">
        <v>2.5499999999999998</v>
      </c>
      <c r="O201" s="76">
        <v>0.01</v>
      </c>
      <c r="P201" s="76">
        <v>97.18</v>
      </c>
      <c r="Q201" s="76">
        <v>0</v>
      </c>
      <c r="R201" s="76">
        <v>9.7180000000000008E-6</v>
      </c>
      <c r="S201" s="76">
        <v>0</v>
      </c>
      <c r="T201" s="76">
        <f t="shared" si="2"/>
        <v>1.3523554016949946E-8</v>
      </c>
      <c r="U201" s="76">
        <f>+R201/'סכום נכסי הקרן'!$C$42*100</f>
        <v>2.7569715714525201E-9</v>
      </c>
    </row>
    <row r="202" spans="2:21">
      <c r="B202" t="s">
        <v>906</v>
      </c>
      <c r="C202" t="s">
        <v>907</v>
      </c>
      <c r="D202" t="s">
        <v>103</v>
      </c>
      <c r="E202" s="15"/>
      <c r="F202" t="s">
        <v>908</v>
      </c>
      <c r="G202" t="s">
        <v>454</v>
      </c>
      <c r="H202" t="s">
        <v>214</v>
      </c>
      <c r="I202" t="s">
        <v>215</v>
      </c>
      <c r="J202" t="s">
        <v>428</v>
      </c>
      <c r="K202" s="76">
        <v>4.6399999999999997</v>
      </c>
      <c r="L202" t="s">
        <v>105</v>
      </c>
      <c r="M202" s="76">
        <v>1</v>
      </c>
      <c r="N202" s="76">
        <v>1.6</v>
      </c>
      <c r="O202" s="76">
        <v>42696</v>
      </c>
      <c r="P202" s="76">
        <v>97.72</v>
      </c>
      <c r="Q202" s="76">
        <v>0</v>
      </c>
      <c r="R202" s="76">
        <v>41.722531199999999</v>
      </c>
      <c r="S202" s="76">
        <v>0.02</v>
      </c>
      <c r="T202" s="76">
        <f t="shared" si="2"/>
        <v>5.806101094948337E-2</v>
      </c>
      <c r="U202" s="76">
        <f>+R202/'סכום נכסי הקרן'!$C$42*100</f>
        <v>1.183657464575435E-2</v>
      </c>
    </row>
    <row r="203" spans="2:21">
      <c r="B203" s="77" t="s">
        <v>330</v>
      </c>
      <c r="C203" s="15"/>
      <c r="D203" s="15"/>
      <c r="E203" s="15"/>
      <c r="F203" s="15"/>
      <c r="K203" s="78">
        <v>4.08</v>
      </c>
      <c r="N203" s="78">
        <v>2.6</v>
      </c>
      <c r="O203" s="78">
        <f>SUM(O204:O343)</f>
        <v>18455285.700000007</v>
      </c>
      <c r="Q203" s="78">
        <f>SUM(Q204:Q343)</f>
        <v>95.42974000000001</v>
      </c>
      <c r="R203" s="78">
        <f>SUM(R204:R343)</f>
        <v>19769.525532487998</v>
      </c>
      <c r="T203" s="78">
        <f>SUM(T204:T343)</f>
        <v>27.511241657550183</v>
      </c>
      <c r="U203" s="78">
        <f>SUM(U204:U343)</f>
        <v>5.6085634774824182</v>
      </c>
    </row>
    <row r="204" spans="2:21">
      <c r="B204" t="s">
        <v>909</v>
      </c>
      <c r="C204" t="s">
        <v>910</v>
      </c>
      <c r="D204" t="s">
        <v>103</v>
      </c>
      <c r="E204" s="15"/>
      <c r="F204" t="s">
        <v>419</v>
      </c>
      <c r="G204" t="s">
        <v>416</v>
      </c>
      <c r="H204" t="s">
        <v>387</v>
      </c>
      <c r="I204" t="s">
        <v>153</v>
      </c>
      <c r="J204" t="s">
        <v>307</v>
      </c>
      <c r="K204" s="76">
        <v>6.95</v>
      </c>
      <c r="L204" t="s">
        <v>105</v>
      </c>
      <c r="M204" s="76">
        <v>2.98</v>
      </c>
      <c r="N204" s="76">
        <v>2.11</v>
      </c>
      <c r="O204" s="76">
        <v>1121235.43</v>
      </c>
      <c r="P204" s="76">
        <v>107.03</v>
      </c>
      <c r="Q204" s="76">
        <v>0</v>
      </c>
      <c r="R204" s="76">
        <v>1200.058280729</v>
      </c>
      <c r="S204" s="76">
        <v>0.04</v>
      </c>
      <c r="T204" s="76">
        <f t="shared" ref="T204:T267" si="3">+R204/$R$11*100</f>
        <v>1.6699992779303059</v>
      </c>
      <c r="U204" s="76">
        <f>+R204/'סכום נכסי הקרן'!$C$42*100</f>
        <v>0.3404534435126611</v>
      </c>
    </row>
    <row r="205" spans="2:21">
      <c r="B205" t="s">
        <v>911</v>
      </c>
      <c r="C205" t="s">
        <v>912</v>
      </c>
      <c r="D205" t="s">
        <v>103</v>
      </c>
      <c r="E205" s="15"/>
      <c r="F205" t="s">
        <v>419</v>
      </c>
      <c r="G205" t="s">
        <v>416</v>
      </c>
      <c r="H205" t="s">
        <v>392</v>
      </c>
      <c r="I205" t="s">
        <v>152</v>
      </c>
      <c r="J205" t="s">
        <v>307</v>
      </c>
      <c r="K205" s="76">
        <v>4.46</v>
      </c>
      <c r="L205" t="s">
        <v>105</v>
      </c>
      <c r="M205" s="76">
        <v>2.4700000000000002</v>
      </c>
      <c r="N205" s="76">
        <v>1.29</v>
      </c>
      <c r="O205" s="76">
        <v>592787.89</v>
      </c>
      <c r="P205" s="76">
        <v>106.09</v>
      </c>
      <c r="Q205" s="76">
        <v>0</v>
      </c>
      <c r="R205" s="76">
        <v>628.88867250099997</v>
      </c>
      <c r="S205" s="76">
        <v>0.02</v>
      </c>
      <c r="T205" s="76">
        <f t="shared" si="3"/>
        <v>0.87516051998510169</v>
      </c>
      <c r="U205" s="76">
        <f>+R205/'סכום נכסי הקרן'!$C$42*100</f>
        <v>0.17841409669621022</v>
      </c>
    </row>
    <row r="206" spans="2:21">
      <c r="B206" t="s">
        <v>913</v>
      </c>
      <c r="C206" t="s">
        <v>914</v>
      </c>
      <c r="D206" t="s">
        <v>103</v>
      </c>
      <c r="E206" s="15"/>
      <c r="F206" t="s">
        <v>419</v>
      </c>
      <c r="G206" t="s">
        <v>416</v>
      </c>
      <c r="H206" t="s">
        <v>392</v>
      </c>
      <c r="I206" t="s">
        <v>152</v>
      </c>
      <c r="J206" t="s">
        <v>307</v>
      </c>
      <c r="K206" s="76">
        <v>2.59</v>
      </c>
      <c r="L206" t="s">
        <v>105</v>
      </c>
      <c r="M206" s="76">
        <v>2.74</v>
      </c>
      <c r="N206" s="76">
        <v>0.71</v>
      </c>
      <c r="O206" s="76">
        <v>472072.15</v>
      </c>
      <c r="P206" s="76">
        <v>106.24</v>
      </c>
      <c r="Q206" s="76">
        <v>0</v>
      </c>
      <c r="R206" s="76">
        <v>501.52945216000001</v>
      </c>
      <c r="S206" s="76">
        <v>0.02</v>
      </c>
      <c r="T206" s="76">
        <f t="shared" si="3"/>
        <v>0.69792762269778497</v>
      </c>
      <c r="U206" s="76">
        <f>+R206/'סכום נכסי הקרן'!$C$42*100</f>
        <v>0.14228261389702374</v>
      </c>
    </row>
    <row r="207" spans="2:21">
      <c r="B207" t="s">
        <v>915</v>
      </c>
      <c r="C207" t="s">
        <v>916</v>
      </c>
      <c r="D207" t="s">
        <v>103</v>
      </c>
      <c r="E207" s="15"/>
      <c r="F207" t="s">
        <v>433</v>
      </c>
      <c r="G207" t="s">
        <v>416</v>
      </c>
      <c r="H207" t="s">
        <v>392</v>
      </c>
      <c r="I207" t="s">
        <v>152</v>
      </c>
      <c r="J207" t="s">
        <v>307</v>
      </c>
      <c r="K207" s="76">
        <v>1.1499999999999999</v>
      </c>
      <c r="L207" t="s">
        <v>105</v>
      </c>
      <c r="M207" s="76">
        <v>1.81</v>
      </c>
      <c r="N207" s="76">
        <v>0.28999999999999998</v>
      </c>
      <c r="O207" s="76">
        <v>71044.73</v>
      </c>
      <c r="P207" s="76">
        <v>101.9</v>
      </c>
      <c r="Q207" s="76">
        <v>0</v>
      </c>
      <c r="R207" s="76">
        <v>72.394579870000001</v>
      </c>
      <c r="S207" s="76">
        <v>0.01</v>
      </c>
      <c r="T207" s="76">
        <f t="shared" si="3"/>
        <v>0.10074418722024513</v>
      </c>
      <c r="U207" s="76">
        <f>+R207/'סכום נכסי הקרן'!$C$42*100</f>
        <v>2.0538155858081792E-2</v>
      </c>
    </row>
    <row r="208" spans="2:21">
      <c r="B208" t="s">
        <v>917</v>
      </c>
      <c r="C208" t="s">
        <v>918</v>
      </c>
      <c r="D208" t="s">
        <v>103</v>
      </c>
      <c r="E208" s="15"/>
      <c r="F208" t="s">
        <v>433</v>
      </c>
      <c r="G208" t="s">
        <v>416</v>
      </c>
      <c r="H208" t="s">
        <v>392</v>
      </c>
      <c r="I208" t="s">
        <v>152</v>
      </c>
      <c r="J208" t="s">
        <v>307</v>
      </c>
      <c r="K208" s="76">
        <v>1.1299999999999999</v>
      </c>
      <c r="L208" t="s">
        <v>105</v>
      </c>
      <c r="M208" s="76">
        <v>5.9</v>
      </c>
      <c r="N208" s="76">
        <v>0.23</v>
      </c>
      <c r="O208" s="76">
        <v>273422.5</v>
      </c>
      <c r="P208" s="76">
        <v>108.57</v>
      </c>
      <c r="Q208" s="76">
        <v>0</v>
      </c>
      <c r="R208" s="76">
        <v>296.85480825000002</v>
      </c>
      <c r="S208" s="76">
        <v>0.03</v>
      </c>
      <c r="T208" s="76">
        <f t="shared" si="3"/>
        <v>0.41310269958429657</v>
      </c>
      <c r="U208" s="76">
        <f>+R208/'סכום נכסי הקרן'!$C$42*100</f>
        <v>8.4216944555900286E-2</v>
      </c>
    </row>
    <row r="209" spans="2:21">
      <c r="B209" t="s">
        <v>919</v>
      </c>
      <c r="C209" t="s">
        <v>920</v>
      </c>
      <c r="D209" t="s">
        <v>103</v>
      </c>
      <c r="E209" s="15"/>
      <c r="F209" t="s">
        <v>921</v>
      </c>
      <c r="G209" t="s">
        <v>922</v>
      </c>
      <c r="H209" t="s">
        <v>461</v>
      </c>
      <c r="I209" t="s">
        <v>153</v>
      </c>
      <c r="J209" t="s">
        <v>307</v>
      </c>
      <c r="K209" s="76">
        <v>1.69</v>
      </c>
      <c r="L209" t="s">
        <v>105</v>
      </c>
      <c r="M209" s="76">
        <v>4.84</v>
      </c>
      <c r="N209" s="76">
        <v>0.44</v>
      </c>
      <c r="O209" s="76">
        <v>26454.82</v>
      </c>
      <c r="P209" s="76">
        <v>108.87</v>
      </c>
      <c r="Q209" s="76">
        <v>0</v>
      </c>
      <c r="R209" s="76">
        <v>28.801362533999999</v>
      </c>
      <c r="S209" s="76">
        <v>0</v>
      </c>
      <c r="T209" s="76">
        <f t="shared" si="3"/>
        <v>4.0079932289597379E-2</v>
      </c>
      <c r="U209" s="76">
        <f>+R209/'סכום נכסי הקרן'!$C$42*100</f>
        <v>8.1708723734652926E-3</v>
      </c>
    </row>
    <row r="210" spans="2:21">
      <c r="B210" t="s">
        <v>923</v>
      </c>
      <c r="C210" t="s">
        <v>924</v>
      </c>
      <c r="D210" t="s">
        <v>103</v>
      </c>
      <c r="E210" s="15"/>
      <c r="F210" t="s">
        <v>442</v>
      </c>
      <c r="G210" t="s">
        <v>416</v>
      </c>
      <c r="H210" t="s">
        <v>219</v>
      </c>
      <c r="I210" t="s">
        <v>152</v>
      </c>
      <c r="J210" t="s">
        <v>307</v>
      </c>
      <c r="K210" s="76">
        <v>2.23</v>
      </c>
      <c r="L210" t="s">
        <v>105</v>
      </c>
      <c r="M210" s="76">
        <v>1.95</v>
      </c>
      <c r="N210" s="76">
        <v>0.68</v>
      </c>
      <c r="O210" s="76">
        <v>30655.73</v>
      </c>
      <c r="P210" s="76">
        <v>104.26</v>
      </c>
      <c r="Q210" s="76">
        <v>0</v>
      </c>
      <c r="R210" s="76">
        <v>31.961664098</v>
      </c>
      <c r="S210" s="76">
        <v>0</v>
      </c>
      <c r="T210" s="76">
        <f t="shared" si="3"/>
        <v>4.4477803138599795E-2</v>
      </c>
      <c r="U210" s="76">
        <f>+R210/'סכום נכסי הקרן'!$C$42*100</f>
        <v>9.06744178786794E-3</v>
      </c>
    </row>
    <row r="211" spans="2:21">
      <c r="B211" t="s">
        <v>925</v>
      </c>
      <c r="C211" t="s">
        <v>926</v>
      </c>
      <c r="D211" t="s">
        <v>103</v>
      </c>
      <c r="E211" s="15"/>
      <c r="F211" t="s">
        <v>433</v>
      </c>
      <c r="G211" t="s">
        <v>416</v>
      </c>
      <c r="H211" t="s">
        <v>219</v>
      </c>
      <c r="I211" t="s">
        <v>152</v>
      </c>
      <c r="J211" t="s">
        <v>307</v>
      </c>
      <c r="K211" s="76">
        <v>1.92</v>
      </c>
      <c r="L211" t="s">
        <v>105</v>
      </c>
      <c r="M211" s="76">
        <v>6.1</v>
      </c>
      <c r="N211" s="76">
        <v>0.56000000000000005</v>
      </c>
      <c r="O211" s="76">
        <v>128753.28</v>
      </c>
      <c r="P211" s="76">
        <v>114.02</v>
      </c>
      <c r="Q211" s="76">
        <v>0</v>
      </c>
      <c r="R211" s="76">
        <v>146.804489856</v>
      </c>
      <c r="S211" s="76">
        <v>0.01</v>
      </c>
      <c r="T211" s="76">
        <f t="shared" si="3"/>
        <v>0.20429290476418979</v>
      </c>
      <c r="U211" s="76">
        <f>+R211/'סכום נכסי הקרן'!$C$42*100</f>
        <v>4.1648055679623569E-2</v>
      </c>
    </row>
    <row r="212" spans="2:21">
      <c r="B212" t="s">
        <v>927</v>
      </c>
      <c r="C212" t="s">
        <v>928</v>
      </c>
      <c r="D212" t="s">
        <v>103</v>
      </c>
      <c r="E212" s="15"/>
      <c r="F212" t="s">
        <v>479</v>
      </c>
      <c r="G212" t="s">
        <v>454</v>
      </c>
      <c r="H212" t="s">
        <v>471</v>
      </c>
      <c r="I212" t="s">
        <v>152</v>
      </c>
      <c r="J212" t="s">
        <v>307</v>
      </c>
      <c r="K212" s="76">
        <v>5.55</v>
      </c>
      <c r="L212" t="s">
        <v>105</v>
      </c>
      <c r="M212" s="76">
        <v>3.39</v>
      </c>
      <c r="N212" s="76">
        <v>2.19</v>
      </c>
      <c r="O212" s="76">
        <v>20638.689999999999</v>
      </c>
      <c r="P212" s="76">
        <v>109.29</v>
      </c>
      <c r="Q212" s="76">
        <v>0</v>
      </c>
      <c r="R212" s="76">
        <v>22.556024301000001</v>
      </c>
      <c r="S212" s="76">
        <v>0</v>
      </c>
      <c r="T212" s="76">
        <f t="shared" si="3"/>
        <v>3.1388929104981395E-2</v>
      </c>
      <c r="U212" s="76">
        <f>+R212/'סכום נכסי הקרן'!$C$42*100</f>
        <v>6.3990860015280086E-3</v>
      </c>
    </row>
    <row r="213" spans="2:21">
      <c r="B213" t="s">
        <v>929</v>
      </c>
      <c r="C213" t="s">
        <v>930</v>
      </c>
      <c r="D213" t="s">
        <v>103</v>
      </c>
      <c r="E213" s="15"/>
      <c r="F213" t="s">
        <v>489</v>
      </c>
      <c r="G213" t="s">
        <v>135</v>
      </c>
      <c r="H213" t="s">
        <v>471</v>
      </c>
      <c r="I213" t="s">
        <v>152</v>
      </c>
      <c r="J213" t="s">
        <v>307</v>
      </c>
      <c r="K213" s="76">
        <v>6.19</v>
      </c>
      <c r="L213" t="s">
        <v>105</v>
      </c>
      <c r="M213" s="76">
        <v>3.65</v>
      </c>
      <c r="N213" s="76">
        <v>2.25</v>
      </c>
      <c r="O213" s="76">
        <v>330317.90000000002</v>
      </c>
      <c r="P213" s="76">
        <v>110.23</v>
      </c>
      <c r="Q213" s="76">
        <v>0</v>
      </c>
      <c r="R213" s="76">
        <v>364.10942117000002</v>
      </c>
      <c r="S213" s="76">
        <v>0.02</v>
      </c>
      <c r="T213" s="76">
        <f t="shared" si="3"/>
        <v>0.50669411661585451</v>
      </c>
      <c r="U213" s="76">
        <f>+R213/'סכום נכסי הקרן'!$C$42*100</f>
        <v>0.10329690502816652</v>
      </c>
    </row>
    <row r="214" spans="2:21">
      <c r="B214" t="s">
        <v>931</v>
      </c>
      <c r="C214" t="s">
        <v>932</v>
      </c>
      <c r="D214" t="s">
        <v>103</v>
      </c>
      <c r="E214" s="15"/>
      <c r="F214" t="s">
        <v>489</v>
      </c>
      <c r="G214" t="s">
        <v>135</v>
      </c>
      <c r="H214" t="s">
        <v>471</v>
      </c>
      <c r="I214" t="s">
        <v>152</v>
      </c>
      <c r="J214" t="s">
        <v>307</v>
      </c>
      <c r="K214" s="76">
        <v>3.09</v>
      </c>
      <c r="L214" t="s">
        <v>105</v>
      </c>
      <c r="M214" s="76">
        <v>1.51</v>
      </c>
      <c r="N214" s="76">
        <v>0.96</v>
      </c>
      <c r="O214" s="76">
        <v>108857.7</v>
      </c>
      <c r="P214" s="76">
        <v>101.79</v>
      </c>
      <c r="Q214" s="76">
        <v>0</v>
      </c>
      <c r="R214" s="76">
        <v>110.80625283000001</v>
      </c>
      <c r="S214" s="76">
        <v>0.01</v>
      </c>
      <c r="T214" s="76">
        <f t="shared" si="3"/>
        <v>0.15419781287943177</v>
      </c>
      <c r="U214" s="76">
        <f>+R214/'סכום נכסי הקרן'!$C$42*100</f>
        <v>3.1435448548208511E-2</v>
      </c>
    </row>
    <row r="215" spans="2:21">
      <c r="B215" t="s">
        <v>933</v>
      </c>
      <c r="C215" t="s">
        <v>934</v>
      </c>
      <c r="D215" t="s">
        <v>103</v>
      </c>
      <c r="E215" s="15"/>
      <c r="F215" t="s">
        <v>489</v>
      </c>
      <c r="G215" t="s">
        <v>135</v>
      </c>
      <c r="H215" t="s">
        <v>471</v>
      </c>
      <c r="I215" t="s">
        <v>152</v>
      </c>
      <c r="J215" t="s">
        <v>389</v>
      </c>
      <c r="L215" t="s">
        <v>105</v>
      </c>
      <c r="M215" s="76">
        <v>3.65</v>
      </c>
      <c r="N215" s="76">
        <v>0</v>
      </c>
      <c r="O215" s="76">
        <v>243367.22</v>
      </c>
      <c r="P215" s="76">
        <v>109.91</v>
      </c>
      <c r="Q215" s="76">
        <v>0</v>
      </c>
      <c r="R215" s="76">
        <v>267.48491150199999</v>
      </c>
      <c r="S215" s="76">
        <v>0</v>
      </c>
      <c r="T215" s="76">
        <f t="shared" si="3"/>
        <v>0.37223159594735261</v>
      </c>
      <c r="U215" s="76">
        <f>+R215/'סכום נכסי הקרן'!$C$42*100</f>
        <v>7.5884780490173609E-2</v>
      </c>
    </row>
    <row r="216" spans="2:21">
      <c r="B216" t="s">
        <v>935</v>
      </c>
      <c r="C216" t="s">
        <v>936</v>
      </c>
      <c r="D216" t="s">
        <v>103</v>
      </c>
      <c r="E216" s="15"/>
      <c r="F216" t="s">
        <v>415</v>
      </c>
      <c r="G216" t="s">
        <v>416</v>
      </c>
      <c r="H216" t="s">
        <v>471</v>
      </c>
      <c r="I216" t="s">
        <v>152</v>
      </c>
      <c r="J216" t="s">
        <v>307</v>
      </c>
      <c r="K216" s="76">
        <v>3.27</v>
      </c>
      <c r="L216" t="s">
        <v>105</v>
      </c>
      <c r="M216" s="76">
        <v>1.55</v>
      </c>
      <c r="N216" s="76">
        <v>0.86</v>
      </c>
      <c r="O216" s="76">
        <v>25965.57</v>
      </c>
      <c r="P216" s="76">
        <v>102.33</v>
      </c>
      <c r="Q216" s="76">
        <v>0</v>
      </c>
      <c r="R216" s="76">
        <v>26.570567781000001</v>
      </c>
      <c r="S216" s="76">
        <v>0</v>
      </c>
      <c r="T216" s="76">
        <f t="shared" si="3"/>
        <v>3.69755617048141E-2</v>
      </c>
      <c r="U216" s="76">
        <f>+R216/'סכום נכסי הקרן'!$C$42*100</f>
        <v>7.5380016474140017E-3</v>
      </c>
    </row>
    <row r="217" spans="2:21">
      <c r="B217" t="s">
        <v>937</v>
      </c>
      <c r="C217" t="s">
        <v>938</v>
      </c>
      <c r="D217" t="s">
        <v>103</v>
      </c>
      <c r="E217" s="15"/>
      <c r="F217" t="s">
        <v>503</v>
      </c>
      <c r="G217" t="s">
        <v>416</v>
      </c>
      <c r="H217" t="s">
        <v>471</v>
      </c>
      <c r="I217" t="s">
        <v>152</v>
      </c>
      <c r="J217" t="s">
        <v>307</v>
      </c>
      <c r="K217" s="76">
        <v>2.94</v>
      </c>
      <c r="L217" t="s">
        <v>105</v>
      </c>
      <c r="M217" s="76">
        <v>6.4</v>
      </c>
      <c r="N217" s="76">
        <v>0.8</v>
      </c>
      <c r="O217" s="76">
        <v>30771.7</v>
      </c>
      <c r="P217" s="76">
        <v>119.55</v>
      </c>
      <c r="Q217" s="76">
        <v>0</v>
      </c>
      <c r="R217" s="76">
        <v>36.787567350000003</v>
      </c>
      <c r="S217" s="76">
        <v>0.01</v>
      </c>
      <c r="T217" s="76">
        <f t="shared" si="3"/>
        <v>5.1193522762904849E-2</v>
      </c>
      <c r="U217" s="76">
        <f>+R217/'סכום נכסי הקרן'!$C$42*100</f>
        <v>1.0436538111426726E-2</v>
      </c>
    </row>
    <row r="218" spans="2:21">
      <c r="B218" t="s">
        <v>939</v>
      </c>
      <c r="C218" t="s">
        <v>940</v>
      </c>
      <c r="D218" t="s">
        <v>103</v>
      </c>
      <c r="E218" s="15"/>
      <c r="F218" t="s">
        <v>503</v>
      </c>
      <c r="G218" t="s">
        <v>416</v>
      </c>
      <c r="H218" t="s">
        <v>471</v>
      </c>
      <c r="I218" t="s">
        <v>152</v>
      </c>
      <c r="J218" t="s">
        <v>307</v>
      </c>
      <c r="K218" s="76">
        <v>0.92</v>
      </c>
      <c r="L218" t="s">
        <v>105</v>
      </c>
      <c r="M218" s="76">
        <v>6.1</v>
      </c>
      <c r="N218" s="76">
        <v>0.36</v>
      </c>
      <c r="O218" s="76">
        <v>2542.89</v>
      </c>
      <c r="P218" s="76">
        <v>108.79</v>
      </c>
      <c r="Q218" s="76">
        <v>0</v>
      </c>
      <c r="R218" s="76">
        <v>2.7664100309999999</v>
      </c>
      <c r="S218" s="76">
        <v>0</v>
      </c>
      <c r="T218" s="76">
        <f t="shared" si="3"/>
        <v>3.8497319908685611E-3</v>
      </c>
      <c r="U218" s="76">
        <f>+R218/'סכום נכסי הקרן'!$C$42*100</f>
        <v>7.8482340095164475E-4</v>
      </c>
    </row>
    <row r="219" spans="2:21">
      <c r="B219" t="s">
        <v>941</v>
      </c>
      <c r="C219" t="s">
        <v>942</v>
      </c>
      <c r="D219" t="s">
        <v>103</v>
      </c>
      <c r="E219" s="15"/>
      <c r="F219" t="s">
        <v>515</v>
      </c>
      <c r="G219" t="s">
        <v>454</v>
      </c>
      <c r="H219" t="s">
        <v>471</v>
      </c>
      <c r="I219" t="s">
        <v>152</v>
      </c>
      <c r="J219" t="s">
        <v>307</v>
      </c>
      <c r="K219" s="76">
        <v>3.9</v>
      </c>
      <c r="L219" t="s">
        <v>105</v>
      </c>
      <c r="M219" s="76">
        <v>4.5999999999999996</v>
      </c>
      <c r="N219" s="76">
        <v>1.42</v>
      </c>
      <c r="O219" s="76">
        <v>10815.81</v>
      </c>
      <c r="P219" s="76">
        <v>114.22</v>
      </c>
      <c r="Q219" s="76">
        <v>0</v>
      </c>
      <c r="R219" s="76">
        <v>12.353818181999999</v>
      </c>
      <c r="S219" s="76">
        <v>0</v>
      </c>
      <c r="T219" s="76">
        <f t="shared" si="3"/>
        <v>1.7191554589406809E-2</v>
      </c>
      <c r="U219" s="76">
        <f>+R219/'סכום נכסי הקרן'!$C$42*100</f>
        <v>3.5047464011800011E-3</v>
      </c>
    </row>
    <row r="220" spans="2:21">
      <c r="B220" t="s">
        <v>943</v>
      </c>
      <c r="C220" t="s">
        <v>944</v>
      </c>
      <c r="D220" t="s">
        <v>103</v>
      </c>
      <c r="E220" s="15"/>
      <c r="F220" t="s">
        <v>520</v>
      </c>
      <c r="G220" t="s">
        <v>945</v>
      </c>
      <c r="H220" t="s">
        <v>482</v>
      </c>
      <c r="I220" t="s">
        <v>153</v>
      </c>
      <c r="J220" t="s">
        <v>307</v>
      </c>
      <c r="K220" s="76">
        <v>4.4000000000000004</v>
      </c>
      <c r="L220" t="s">
        <v>105</v>
      </c>
      <c r="M220" s="76">
        <v>4.8</v>
      </c>
      <c r="N220" s="76">
        <v>1.4</v>
      </c>
      <c r="O220" s="76">
        <v>275047.99</v>
      </c>
      <c r="P220" s="76">
        <v>115.58</v>
      </c>
      <c r="Q220" s="76">
        <v>16.905080000000002</v>
      </c>
      <c r="R220" s="76">
        <v>334.80554684200001</v>
      </c>
      <c r="S220" s="76">
        <v>0.01</v>
      </c>
      <c r="T220" s="76">
        <f t="shared" si="3"/>
        <v>0.46591488967814909</v>
      </c>
      <c r="U220" s="76">
        <f>+R220/'סכום נכסי הקרן'!$C$42*100</f>
        <v>9.4983471352954207E-2</v>
      </c>
    </row>
    <row r="221" spans="2:21">
      <c r="B221" t="s">
        <v>946</v>
      </c>
      <c r="C221" t="s">
        <v>947</v>
      </c>
      <c r="D221" t="s">
        <v>103</v>
      </c>
      <c r="E221" s="15"/>
      <c r="F221" t="s">
        <v>415</v>
      </c>
      <c r="G221" t="s">
        <v>416</v>
      </c>
      <c r="H221" t="s">
        <v>471</v>
      </c>
      <c r="I221" t="s">
        <v>152</v>
      </c>
      <c r="J221" t="s">
        <v>307</v>
      </c>
      <c r="K221" s="76">
        <v>2.78</v>
      </c>
      <c r="L221" t="s">
        <v>105</v>
      </c>
      <c r="M221" s="76">
        <v>2.15</v>
      </c>
      <c r="N221" s="76">
        <v>0.84</v>
      </c>
      <c r="O221" s="76">
        <v>3989.2</v>
      </c>
      <c r="P221" s="76">
        <v>103.83</v>
      </c>
      <c r="Q221" s="76">
        <v>0</v>
      </c>
      <c r="R221" s="76">
        <v>4.1419863599999998</v>
      </c>
      <c r="S221" s="76">
        <v>0</v>
      </c>
      <c r="T221" s="76">
        <f t="shared" si="3"/>
        <v>5.7639819177742217E-3</v>
      </c>
      <c r="U221" s="76">
        <f>+R221/'סכום נכסי הקרן'!$C$42*100</f>
        <v>1.1750708627149724E-3</v>
      </c>
    </row>
    <row r="222" spans="2:21">
      <c r="B222" t="s">
        <v>948</v>
      </c>
      <c r="C222" t="s">
        <v>949</v>
      </c>
      <c r="D222" t="s">
        <v>103</v>
      </c>
      <c r="E222" s="15"/>
      <c r="F222" t="s">
        <v>950</v>
      </c>
      <c r="G222" t="s">
        <v>524</v>
      </c>
      <c r="H222" t="s">
        <v>482</v>
      </c>
      <c r="I222" t="s">
        <v>153</v>
      </c>
      <c r="J222" t="s">
        <v>307</v>
      </c>
      <c r="K222" s="76">
        <v>5.05</v>
      </c>
      <c r="L222" t="s">
        <v>105</v>
      </c>
      <c r="M222" s="76">
        <v>3.39</v>
      </c>
      <c r="N222" s="76">
        <v>1.78</v>
      </c>
      <c r="O222" s="76">
        <v>211395.1</v>
      </c>
      <c r="P222" s="76">
        <v>110.03</v>
      </c>
      <c r="Q222" s="76">
        <v>0</v>
      </c>
      <c r="R222" s="76">
        <v>232.59802852999999</v>
      </c>
      <c r="S222" s="76">
        <v>0.03</v>
      </c>
      <c r="T222" s="76">
        <f t="shared" si="3"/>
        <v>0.32368306267354596</v>
      </c>
      <c r="U222" s="76">
        <f>+R222/'סכום נכסי הקרן'!$C$42*100</f>
        <v>6.5987461641604461E-2</v>
      </c>
    </row>
    <row r="223" spans="2:21">
      <c r="B223" t="s">
        <v>951</v>
      </c>
      <c r="C223" t="s">
        <v>952</v>
      </c>
      <c r="D223" t="s">
        <v>103</v>
      </c>
      <c r="E223" s="15"/>
      <c r="F223" t="s">
        <v>953</v>
      </c>
      <c r="G223" t="s">
        <v>922</v>
      </c>
      <c r="H223" t="s">
        <v>471</v>
      </c>
      <c r="I223" t="s">
        <v>152</v>
      </c>
      <c r="J223" t="s">
        <v>307</v>
      </c>
      <c r="K223" s="76">
        <v>1.71</v>
      </c>
      <c r="L223" t="s">
        <v>105</v>
      </c>
      <c r="M223" s="76">
        <v>4.0999999999999996</v>
      </c>
      <c r="N223" s="76">
        <v>0.6</v>
      </c>
      <c r="O223" s="76">
        <v>257767.61</v>
      </c>
      <c r="P223" s="76">
        <v>107.09</v>
      </c>
      <c r="Q223" s="76">
        <v>0</v>
      </c>
      <c r="R223" s="76">
        <v>276.04333354900001</v>
      </c>
      <c r="S223" s="76">
        <v>0.02</v>
      </c>
      <c r="T223" s="76">
        <f t="shared" si="3"/>
        <v>0.3841414830488612</v>
      </c>
      <c r="U223" s="76">
        <f>+R223/'סכום נכסי הקרן'!$C$42*100</f>
        <v>7.8312782782833781E-2</v>
      </c>
    </row>
    <row r="224" spans="2:21">
      <c r="B224" t="s">
        <v>954</v>
      </c>
      <c r="C224" t="s">
        <v>955</v>
      </c>
      <c r="D224" t="s">
        <v>103</v>
      </c>
      <c r="E224" s="15"/>
      <c r="F224" t="s">
        <v>953</v>
      </c>
      <c r="G224" t="s">
        <v>922</v>
      </c>
      <c r="H224" t="s">
        <v>471</v>
      </c>
      <c r="I224" t="s">
        <v>152</v>
      </c>
      <c r="J224" t="s">
        <v>307</v>
      </c>
      <c r="K224" s="76">
        <v>5.03</v>
      </c>
      <c r="L224" t="s">
        <v>105</v>
      </c>
      <c r="M224" s="76">
        <v>1.05</v>
      </c>
      <c r="N224" s="76">
        <v>0.96</v>
      </c>
      <c r="O224" s="76">
        <v>113097.95</v>
      </c>
      <c r="P224" s="76">
        <v>100.8</v>
      </c>
      <c r="Q224" s="76">
        <v>0</v>
      </c>
      <c r="R224" s="76">
        <v>114.0027336</v>
      </c>
      <c r="S224" s="76">
        <v>0.02</v>
      </c>
      <c r="T224" s="76">
        <f t="shared" si="3"/>
        <v>0.15864603065646787</v>
      </c>
      <c r="U224" s="76">
        <f>+R224/'סכום נכסי הקרן'!$C$42*100</f>
        <v>3.2342281910174422E-2</v>
      </c>
    </row>
    <row r="225" spans="2:21">
      <c r="B225" t="s">
        <v>956</v>
      </c>
      <c r="C225" t="s">
        <v>957</v>
      </c>
      <c r="D225" t="s">
        <v>103</v>
      </c>
      <c r="E225" s="15"/>
      <c r="F225" t="s">
        <v>541</v>
      </c>
      <c r="G225" t="s">
        <v>416</v>
      </c>
      <c r="H225" t="s">
        <v>542</v>
      </c>
      <c r="I225" t="s">
        <v>153</v>
      </c>
      <c r="J225" t="s">
        <v>307</v>
      </c>
      <c r="K225" s="76">
        <v>2.64</v>
      </c>
      <c r="L225" t="s">
        <v>105</v>
      </c>
      <c r="M225" s="76">
        <v>0.97</v>
      </c>
      <c r="N225" s="76">
        <v>0.72</v>
      </c>
      <c r="O225" s="76">
        <v>347215.72</v>
      </c>
      <c r="P225" s="76">
        <v>100.69</v>
      </c>
      <c r="Q225" s="76">
        <v>0</v>
      </c>
      <c r="R225" s="76">
        <v>349.61150846800001</v>
      </c>
      <c r="S225" s="76">
        <v>0.08</v>
      </c>
      <c r="T225" s="76">
        <f t="shared" si="3"/>
        <v>0.48651884335401852</v>
      </c>
      <c r="U225" s="76">
        <f>+R225/'סכום נכסי הקרן'!$C$42*100</f>
        <v>9.9183884533742314E-2</v>
      </c>
    </row>
    <row r="226" spans="2:21">
      <c r="B226" t="s">
        <v>958</v>
      </c>
      <c r="C226" t="s">
        <v>959</v>
      </c>
      <c r="D226" t="s">
        <v>103</v>
      </c>
      <c r="E226" s="15"/>
      <c r="F226" t="s">
        <v>551</v>
      </c>
      <c r="G226" t="s">
        <v>454</v>
      </c>
      <c r="H226" t="s">
        <v>538</v>
      </c>
      <c r="I226" t="s">
        <v>152</v>
      </c>
      <c r="J226" t="s">
        <v>960</v>
      </c>
      <c r="K226" s="76">
        <v>7.25</v>
      </c>
      <c r="L226" t="s">
        <v>105</v>
      </c>
      <c r="M226" s="76">
        <v>2.36</v>
      </c>
      <c r="N226" s="76">
        <v>1.67</v>
      </c>
      <c r="O226" s="76">
        <v>384264.03</v>
      </c>
      <c r="P226" s="76">
        <v>105.25</v>
      </c>
      <c r="Q226" s="76">
        <v>0</v>
      </c>
      <c r="R226" s="76">
        <v>404.43789157499998</v>
      </c>
      <c r="S226" s="76">
        <v>0.06</v>
      </c>
      <c r="T226" s="76">
        <f t="shared" si="3"/>
        <v>0.56281515468366516</v>
      </c>
      <c r="U226" s="76">
        <f>+R226/'סכום נכסי הקרן'!$C$42*100</f>
        <v>0.11473798821675979</v>
      </c>
    </row>
    <row r="227" spans="2:21">
      <c r="B227" t="s">
        <v>961</v>
      </c>
      <c r="C227" t="s">
        <v>962</v>
      </c>
      <c r="D227" t="s">
        <v>103</v>
      </c>
      <c r="E227" s="15"/>
      <c r="F227" t="s">
        <v>551</v>
      </c>
      <c r="G227" t="s">
        <v>454</v>
      </c>
      <c r="H227" t="s">
        <v>538</v>
      </c>
      <c r="I227" t="s">
        <v>152</v>
      </c>
      <c r="J227" t="s">
        <v>307</v>
      </c>
      <c r="K227" s="76">
        <v>5.63</v>
      </c>
      <c r="L227" t="s">
        <v>105</v>
      </c>
      <c r="M227" s="76">
        <v>3.85</v>
      </c>
      <c r="N227" s="76">
        <v>2.2799999999999998</v>
      </c>
      <c r="O227" s="76">
        <v>30891.89</v>
      </c>
      <c r="P227" s="76">
        <v>111.33</v>
      </c>
      <c r="Q227" s="76">
        <v>0</v>
      </c>
      <c r="R227" s="76">
        <v>34.391941137000003</v>
      </c>
      <c r="S227" s="76">
        <v>0</v>
      </c>
      <c r="T227" s="76">
        <f t="shared" si="3"/>
        <v>4.7859772969127655E-2</v>
      </c>
      <c r="U227" s="76">
        <f>+R227/'סכום נכסי הקרן'!$C$42*100</f>
        <v>9.7569051246941211E-3</v>
      </c>
    </row>
    <row r="228" spans="2:21">
      <c r="B228" t="s">
        <v>963</v>
      </c>
      <c r="C228" t="s">
        <v>964</v>
      </c>
      <c r="D228" t="s">
        <v>103</v>
      </c>
      <c r="E228" s="15"/>
      <c r="F228" t="s">
        <v>556</v>
      </c>
      <c r="G228" t="s">
        <v>454</v>
      </c>
      <c r="H228" t="s">
        <v>542</v>
      </c>
      <c r="I228" t="s">
        <v>153</v>
      </c>
      <c r="J228" t="s">
        <v>307</v>
      </c>
      <c r="K228" s="76">
        <v>0.08</v>
      </c>
      <c r="L228" t="s">
        <v>105</v>
      </c>
      <c r="M228" s="76">
        <v>6.41</v>
      </c>
      <c r="N228" s="76">
        <v>0.31</v>
      </c>
      <c r="O228" s="76">
        <v>4769.97</v>
      </c>
      <c r="P228" s="76">
        <v>103.18</v>
      </c>
      <c r="Q228" s="76">
        <v>0</v>
      </c>
      <c r="R228" s="76">
        <v>4.9216550459999997</v>
      </c>
      <c r="S228" s="76">
        <v>0</v>
      </c>
      <c r="T228" s="76">
        <f t="shared" si="3"/>
        <v>6.8489676751775337E-3</v>
      </c>
      <c r="U228" s="76">
        <f>+R228/'סכום נכסי הקרן'!$C$42*100</f>
        <v>1.3962608609094302E-3</v>
      </c>
    </row>
    <row r="229" spans="2:21">
      <c r="B229" t="s">
        <v>965</v>
      </c>
      <c r="C229" t="s">
        <v>966</v>
      </c>
      <c r="D229" t="s">
        <v>103</v>
      </c>
      <c r="E229" s="15"/>
      <c r="F229" t="s">
        <v>561</v>
      </c>
      <c r="G229" t="s">
        <v>454</v>
      </c>
      <c r="H229" t="s">
        <v>538</v>
      </c>
      <c r="I229" t="s">
        <v>152</v>
      </c>
      <c r="J229" t="s">
        <v>967</v>
      </c>
      <c r="K229" s="76">
        <v>0.25</v>
      </c>
      <c r="L229" t="s">
        <v>105</v>
      </c>
      <c r="M229" s="76">
        <v>0.8</v>
      </c>
      <c r="N229" s="76">
        <v>0.78</v>
      </c>
      <c r="O229" s="76">
        <v>19225.55</v>
      </c>
      <c r="P229" s="76">
        <v>100.21</v>
      </c>
      <c r="Q229" s="76">
        <v>0</v>
      </c>
      <c r="R229" s="76">
        <v>19.265923655000002</v>
      </c>
      <c r="S229" s="76">
        <v>0.01</v>
      </c>
      <c r="T229" s="76">
        <f t="shared" si="3"/>
        <v>2.6810430050918533E-2</v>
      </c>
      <c r="U229" s="76">
        <f>+R229/'סכום נכסי הקרן'!$C$42*100</f>
        <v>5.4656929218573399E-3</v>
      </c>
    </row>
    <row r="230" spans="2:21">
      <c r="B230" t="s">
        <v>968</v>
      </c>
      <c r="C230" t="s">
        <v>969</v>
      </c>
      <c r="D230" t="s">
        <v>103</v>
      </c>
      <c r="E230" s="15"/>
      <c r="F230" t="s">
        <v>574</v>
      </c>
      <c r="G230" t="s">
        <v>454</v>
      </c>
      <c r="H230" t="s">
        <v>538</v>
      </c>
      <c r="I230" t="s">
        <v>152</v>
      </c>
      <c r="J230" t="s">
        <v>307</v>
      </c>
      <c r="K230" s="76">
        <v>3.65</v>
      </c>
      <c r="L230" t="s">
        <v>105</v>
      </c>
      <c r="M230" s="76">
        <v>5.05</v>
      </c>
      <c r="N230" s="76">
        <v>2.17</v>
      </c>
      <c r="O230" s="76">
        <v>53868.26</v>
      </c>
      <c r="P230" s="76">
        <v>111.86</v>
      </c>
      <c r="Q230" s="76">
        <v>0</v>
      </c>
      <c r="R230" s="76">
        <v>60.257035635999998</v>
      </c>
      <c r="S230" s="76">
        <v>0.01</v>
      </c>
      <c r="T230" s="76">
        <f t="shared" si="3"/>
        <v>8.3853599127878556E-2</v>
      </c>
      <c r="U230" s="76">
        <f>+R230/'סכום נכסי הקרן'!$C$42*100</f>
        <v>1.7094765818939435E-2</v>
      </c>
    </row>
    <row r="231" spans="2:21">
      <c r="B231" t="s">
        <v>970</v>
      </c>
      <c r="C231" t="s">
        <v>971</v>
      </c>
      <c r="D231" t="s">
        <v>103</v>
      </c>
      <c r="E231" s="15"/>
      <c r="F231" t="s">
        <v>574</v>
      </c>
      <c r="G231" t="s">
        <v>454</v>
      </c>
      <c r="H231" t="s">
        <v>538</v>
      </c>
      <c r="I231" t="s">
        <v>152</v>
      </c>
      <c r="J231" t="s">
        <v>307</v>
      </c>
      <c r="K231" s="76">
        <v>5.14</v>
      </c>
      <c r="L231" t="s">
        <v>105</v>
      </c>
      <c r="M231" s="76">
        <v>4.3499999999999996</v>
      </c>
      <c r="N231" s="76">
        <v>3.12</v>
      </c>
      <c r="O231" s="76">
        <v>30622.15</v>
      </c>
      <c r="P231" s="76">
        <v>108.22</v>
      </c>
      <c r="Q231" s="76">
        <v>0</v>
      </c>
      <c r="R231" s="76">
        <v>33.139290729999999</v>
      </c>
      <c r="S231" s="76">
        <v>0</v>
      </c>
      <c r="T231" s="76">
        <f t="shared" si="3"/>
        <v>4.6116586568281916E-2</v>
      </c>
      <c r="U231" s="76">
        <f>+R231/'סכום נכסי הקרן'!$C$42*100</f>
        <v>9.4015314304085225E-3</v>
      </c>
    </row>
    <row r="232" spans="2:21">
      <c r="B232" t="s">
        <v>972</v>
      </c>
      <c r="C232" t="s">
        <v>973</v>
      </c>
      <c r="D232" t="s">
        <v>103</v>
      </c>
      <c r="E232" s="15"/>
      <c r="F232" t="s">
        <v>537</v>
      </c>
      <c r="G232" t="s">
        <v>524</v>
      </c>
      <c r="H232" t="s">
        <v>538</v>
      </c>
      <c r="I232" t="s">
        <v>152</v>
      </c>
      <c r="J232" t="s">
        <v>307</v>
      </c>
      <c r="K232" s="76">
        <v>8.4499999999999993</v>
      </c>
      <c r="L232" t="s">
        <v>105</v>
      </c>
      <c r="M232" s="76">
        <v>4.3600000000000003</v>
      </c>
      <c r="N232" s="76">
        <v>2.72</v>
      </c>
      <c r="O232" s="76">
        <v>302165.86</v>
      </c>
      <c r="P232" s="76">
        <v>115.85</v>
      </c>
      <c r="Q232" s="76">
        <v>0</v>
      </c>
      <c r="R232" s="76">
        <v>350.05914881000001</v>
      </c>
      <c r="S232" s="76">
        <v>0.1</v>
      </c>
      <c r="T232" s="76">
        <f t="shared" si="3"/>
        <v>0.48714177897299388</v>
      </c>
      <c r="U232" s="76">
        <f>+R232/'סכום נכסי הקרן'!$C$42*100</f>
        <v>9.9310878945877479E-2</v>
      </c>
    </row>
    <row r="233" spans="2:21">
      <c r="B233" t="s">
        <v>974</v>
      </c>
      <c r="C233" t="s">
        <v>975</v>
      </c>
      <c r="D233" t="s">
        <v>103</v>
      </c>
      <c r="E233" s="15"/>
      <c r="F233" t="s">
        <v>537</v>
      </c>
      <c r="G233" t="s">
        <v>524</v>
      </c>
      <c r="H233" t="s">
        <v>538</v>
      </c>
      <c r="I233" t="s">
        <v>152</v>
      </c>
      <c r="J233" t="s">
        <v>307</v>
      </c>
      <c r="K233" s="76">
        <v>9.89</v>
      </c>
      <c r="L233" t="s">
        <v>105</v>
      </c>
      <c r="M233" s="76">
        <v>3.95</v>
      </c>
      <c r="N233" s="76">
        <v>2.92</v>
      </c>
      <c r="O233" s="76">
        <v>102206.74</v>
      </c>
      <c r="P233" s="76">
        <v>111.75</v>
      </c>
      <c r="Q233" s="76">
        <v>0</v>
      </c>
      <c r="R233" s="76">
        <v>114.21603195</v>
      </c>
      <c r="S233" s="76">
        <v>0.04</v>
      </c>
      <c r="T233" s="76">
        <f t="shared" si="3"/>
        <v>0.15894285631585778</v>
      </c>
      <c r="U233" s="76">
        <f>+R233/'סכום נכסי הקרן'!$C$42*100</f>
        <v>3.2402794102723065E-2</v>
      </c>
    </row>
    <row r="234" spans="2:21">
      <c r="B234" t="s">
        <v>976</v>
      </c>
      <c r="C234" t="s">
        <v>977</v>
      </c>
      <c r="D234" t="s">
        <v>103</v>
      </c>
      <c r="E234" s="15"/>
      <c r="F234" t="s">
        <v>537</v>
      </c>
      <c r="G234" t="s">
        <v>524</v>
      </c>
      <c r="H234" t="s">
        <v>538</v>
      </c>
      <c r="I234" t="s">
        <v>152</v>
      </c>
      <c r="J234" t="s">
        <v>307</v>
      </c>
      <c r="K234" s="76">
        <v>9.24</v>
      </c>
      <c r="L234" t="s">
        <v>105</v>
      </c>
      <c r="M234" s="76">
        <v>3.95</v>
      </c>
      <c r="N234" s="76">
        <v>2.85</v>
      </c>
      <c r="O234" s="76">
        <v>364948.59</v>
      </c>
      <c r="P234" s="76">
        <v>111.72</v>
      </c>
      <c r="Q234" s="76">
        <v>0</v>
      </c>
      <c r="R234" s="76">
        <v>407.72056474800002</v>
      </c>
      <c r="S234" s="76">
        <v>0.15</v>
      </c>
      <c r="T234" s="76">
        <f t="shared" si="3"/>
        <v>0.56738331767759997</v>
      </c>
      <c r="U234" s="76">
        <f>+R234/'סכום נכסי הקרן'!$C$42*100</f>
        <v>0.1156692741414697</v>
      </c>
    </row>
    <row r="235" spans="2:21">
      <c r="B235" t="s">
        <v>978</v>
      </c>
      <c r="C235" t="s">
        <v>979</v>
      </c>
      <c r="D235" t="s">
        <v>103</v>
      </c>
      <c r="E235" s="15"/>
      <c r="F235" t="s">
        <v>523</v>
      </c>
      <c r="G235" t="s">
        <v>524</v>
      </c>
      <c r="H235" t="s">
        <v>542</v>
      </c>
      <c r="I235" t="s">
        <v>153</v>
      </c>
      <c r="J235" t="s">
        <v>307</v>
      </c>
      <c r="K235" s="76">
        <v>6.07</v>
      </c>
      <c r="L235" t="s">
        <v>105</v>
      </c>
      <c r="M235" s="76">
        <v>3.92</v>
      </c>
      <c r="N235" s="76">
        <v>2.23</v>
      </c>
      <c r="O235" s="76">
        <v>308255.95</v>
      </c>
      <c r="P235" s="76">
        <v>111.38</v>
      </c>
      <c r="Q235" s="76">
        <v>0</v>
      </c>
      <c r="R235" s="76">
        <v>343.33547711</v>
      </c>
      <c r="S235" s="76">
        <v>0.03</v>
      </c>
      <c r="T235" s="76">
        <f t="shared" si="3"/>
        <v>0.47778512766334291</v>
      </c>
      <c r="U235" s="76">
        <f>+R235/'סכום נכסי הקרן'!$C$42*100</f>
        <v>9.7403390601292175E-2</v>
      </c>
    </row>
    <row r="236" spans="2:21">
      <c r="B236" t="s">
        <v>980</v>
      </c>
      <c r="C236" t="s">
        <v>981</v>
      </c>
      <c r="D236" t="s">
        <v>103</v>
      </c>
      <c r="E236" s="15"/>
      <c r="F236" t="s">
        <v>950</v>
      </c>
      <c r="G236" t="s">
        <v>524</v>
      </c>
      <c r="H236" t="s">
        <v>542</v>
      </c>
      <c r="I236" t="s">
        <v>153</v>
      </c>
      <c r="J236" t="s">
        <v>307</v>
      </c>
      <c r="K236" s="76">
        <v>6.14</v>
      </c>
      <c r="L236" t="s">
        <v>105</v>
      </c>
      <c r="M236" s="76">
        <v>3.29</v>
      </c>
      <c r="N236" s="76">
        <v>2.2400000000000002</v>
      </c>
      <c r="O236" s="76">
        <v>634342.68999999994</v>
      </c>
      <c r="P236" s="76">
        <v>107.31</v>
      </c>
      <c r="Q236" s="76">
        <v>0</v>
      </c>
      <c r="R236" s="76">
        <v>680.71314063900002</v>
      </c>
      <c r="S236" s="76">
        <v>7.0000000000000007E-2</v>
      </c>
      <c r="T236" s="76">
        <f t="shared" si="3"/>
        <v>0.94727937101040993</v>
      </c>
      <c r="U236" s="76">
        <f>+R236/'סכום נכסי הקרן'!$C$42*100</f>
        <v>0.19311656483390452</v>
      </c>
    </row>
    <row r="237" spans="2:21">
      <c r="B237" t="s">
        <v>982</v>
      </c>
      <c r="C237" t="s">
        <v>983</v>
      </c>
      <c r="D237" t="s">
        <v>103</v>
      </c>
      <c r="E237" s="15"/>
      <c r="F237" t="s">
        <v>950</v>
      </c>
      <c r="G237" t="s">
        <v>524</v>
      </c>
      <c r="H237" t="s">
        <v>542</v>
      </c>
      <c r="I237" t="s">
        <v>153</v>
      </c>
      <c r="J237" t="s">
        <v>307</v>
      </c>
      <c r="K237" s="76">
        <v>5.03</v>
      </c>
      <c r="L237" t="s">
        <v>105</v>
      </c>
      <c r="M237" s="76">
        <v>3.58</v>
      </c>
      <c r="N237" s="76">
        <v>1.82</v>
      </c>
      <c r="O237" s="76">
        <v>95467.75</v>
      </c>
      <c r="P237" s="76">
        <v>110.93</v>
      </c>
      <c r="Q237" s="76">
        <v>0</v>
      </c>
      <c r="R237" s="76">
        <v>105.90237507499999</v>
      </c>
      <c r="S237" s="76">
        <v>0.01</v>
      </c>
      <c r="T237" s="76">
        <f t="shared" si="3"/>
        <v>0.14737358405536696</v>
      </c>
      <c r="U237" s="76">
        <f>+R237/'סכום נכסי הקרן'!$C$42*100</f>
        <v>3.0044231058970663E-2</v>
      </c>
    </row>
    <row r="238" spans="2:21">
      <c r="B238" t="s">
        <v>984</v>
      </c>
      <c r="C238" t="s">
        <v>985</v>
      </c>
      <c r="D238" t="s">
        <v>103</v>
      </c>
      <c r="E238" s="15"/>
      <c r="F238" t="s">
        <v>594</v>
      </c>
      <c r="G238" t="s">
        <v>454</v>
      </c>
      <c r="H238" t="s">
        <v>538</v>
      </c>
      <c r="I238" t="s">
        <v>152</v>
      </c>
      <c r="J238" t="s">
        <v>307</v>
      </c>
      <c r="K238" s="76">
        <v>5.83</v>
      </c>
      <c r="L238" t="s">
        <v>105</v>
      </c>
      <c r="M238" s="76">
        <v>3.5</v>
      </c>
      <c r="N238" s="76">
        <v>2.62</v>
      </c>
      <c r="O238" s="76">
        <v>56010.44</v>
      </c>
      <c r="P238" s="76">
        <v>106.19</v>
      </c>
      <c r="Q238" s="76">
        <v>0</v>
      </c>
      <c r="R238" s="76">
        <v>59.477486235999997</v>
      </c>
      <c r="S238" s="76">
        <v>0.01</v>
      </c>
      <c r="T238" s="76">
        <f t="shared" si="3"/>
        <v>8.2768779368691384E-2</v>
      </c>
      <c r="U238" s="76">
        <f>+R238/'סכום נכסי הקרן'!$C$42*100</f>
        <v>1.6873609661875955E-2</v>
      </c>
    </row>
    <row r="239" spans="2:21">
      <c r="B239" t="s">
        <v>986</v>
      </c>
      <c r="C239" t="s">
        <v>987</v>
      </c>
      <c r="D239" t="s">
        <v>103</v>
      </c>
      <c r="E239" s="15"/>
      <c r="F239" t="s">
        <v>615</v>
      </c>
      <c r="G239" t="s">
        <v>524</v>
      </c>
      <c r="H239" t="s">
        <v>542</v>
      </c>
      <c r="I239" t="s">
        <v>153</v>
      </c>
      <c r="J239" t="s">
        <v>307</v>
      </c>
      <c r="K239" s="76">
        <v>5.97</v>
      </c>
      <c r="L239" t="s">
        <v>105</v>
      </c>
      <c r="M239" s="76">
        <v>4.0999999999999996</v>
      </c>
      <c r="N239" s="76">
        <v>2.1</v>
      </c>
      <c r="O239" s="76">
        <v>47776.83</v>
      </c>
      <c r="P239" s="76">
        <v>113.62</v>
      </c>
      <c r="Q239" s="76">
        <v>0</v>
      </c>
      <c r="R239" s="76">
        <v>54.284034245999997</v>
      </c>
      <c r="S239" s="76">
        <v>0.02</v>
      </c>
      <c r="T239" s="76">
        <f t="shared" si="3"/>
        <v>7.5541579479701762E-2</v>
      </c>
      <c r="U239" s="76">
        <f>+R239/'סכום נכסי הקרן'!$C$42*100</f>
        <v>1.5400240707962238E-2</v>
      </c>
    </row>
    <row r="240" spans="2:21">
      <c r="B240" t="s">
        <v>988</v>
      </c>
      <c r="C240" t="s">
        <v>989</v>
      </c>
      <c r="D240" t="s">
        <v>103</v>
      </c>
      <c r="E240" s="15"/>
      <c r="F240" t="s">
        <v>615</v>
      </c>
      <c r="G240" t="s">
        <v>524</v>
      </c>
      <c r="H240" t="s">
        <v>542</v>
      </c>
      <c r="I240" t="s">
        <v>153</v>
      </c>
      <c r="J240" t="s">
        <v>307</v>
      </c>
      <c r="K240" s="76">
        <v>5.59</v>
      </c>
      <c r="L240" t="s">
        <v>105</v>
      </c>
      <c r="M240" s="76">
        <v>4.05</v>
      </c>
      <c r="N240" s="76">
        <v>2.0099999999999998</v>
      </c>
      <c r="O240" s="76">
        <v>162089.56</v>
      </c>
      <c r="P240" s="76">
        <v>105.15</v>
      </c>
      <c r="Q240" s="76">
        <v>4.7784800000000001</v>
      </c>
      <c r="R240" s="76">
        <v>175.21565233999999</v>
      </c>
      <c r="S240" s="76">
        <v>7.0000000000000007E-2</v>
      </c>
      <c r="T240" s="76">
        <f t="shared" si="3"/>
        <v>0.24382983525778062</v>
      </c>
      <c r="U240" s="76">
        <f>+R240/'סכום נכסי הקרן'!$C$42*100</f>
        <v>4.9708229303857598E-2</v>
      </c>
    </row>
    <row r="241" spans="2:21">
      <c r="B241" t="s">
        <v>990</v>
      </c>
      <c r="C241" t="s">
        <v>991</v>
      </c>
      <c r="D241" t="s">
        <v>103</v>
      </c>
      <c r="E241" s="15"/>
      <c r="F241" t="s">
        <v>992</v>
      </c>
      <c r="G241" t="s">
        <v>454</v>
      </c>
      <c r="H241" t="s">
        <v>542</v>
      </c>
      <c r="I241" t="s">
        <v>153</v>
      </c>
      <c r="J241" t="s">
        <v>307</v>
      </c>
      <c r="K241" s="76">
        <v>5.62</v>
      </c>
      <c r="L241" t="s">
        <v>105</v>
      </c>
      <c r="M241" s="76">
        <v>5.0999999999999996</v>
      </c>
      <c r="N241" s="76">
        <v>2.4900000000000002</v>
      </c>
      <c r="O241" s="76">
        <v>172705.18</v>
      </c>
      <c r="P241" s="76">
        <v>116.3</v>
      </c>
      <c r="Q241" s="76">
        <v>0</v>
      </c>
      <c r="R241" s="76">
        <v>200.85612434000001</v>
      </c>
      <c r="S241" s="76">
        <v>0.13</v>
      </c>
      <c r="T241" s="76">
        <f t="shared" si="3"/>
        <v>0.27951107708861955</v>
      </c>
      <c r="U241" s="76">
        <f>+R241/'סכום נכסי הקרן'!$C$42*100</f>
        <v>5.6982365173648131E-2</v>
      </c>
    </row>
    <row r="242" spans="2:21">
      <c r="B242" t="s">
        <v>993</v>
      </c>
      <c r="C242" t="s">
        <v>994</v>
      </c>
      <c r="D242" t="s">
        <v>103</v>
      </c>
      <c r="E242" s="15"/>
      <c r="F242" t="s">
        <v>992</v>
      </c>
      <c r="G242" t="s">
        <v>454</v>
      </c>
      <c r="H242" t="s">
        <v>542</v>
      </c>
      <c r="I242" t="s">
        <v>153</v>
      </c>
      <c r="J242" t="s">
        <v>307</v>
      </c>
      <c r="K242" s="76">
        <v>6.51</v>
      </c>
      <c r="L242" t="s">
        <v>105</v>
      </c>
      <c r="M242" s="76">
        <v>2.75</v>
      </c>
      <c r="N242" s="76">
        <v>2.33</v>
      </c>
      <c r="O242" s="76">
        <v>95408.35</v>
      </c>
      <c r="P242" s="76">
        <v>103.51</v>
      </c>
      <c r="Q242" s="76">
        <v>0</v>
      </c>
      <c r="R242" s="76">
        <v>98.757183084999994</v>
      </c>
      <c r="S242" s="76">
        <v>0.08</v>
      </c>
      <c r="T242" s="76">
        <f t="shared" si="3"/>
        <v>0.13743034575136995</v>
      </c>
      <c r="U242" s="76">
        <f>+R242/'סכום נכסי הקרן'!$C$42*100</f>
        <v>2.8017158493730872E-2</v>
      </c>
    </row>
    <row r="243" spans="2:21">
      <c r="B243" t="s">
        <v>995</v>
      </c>
      <c r="C243" t="s">
        <v>996</v>
      </c>
      <c r="D243" t="s">
        <v>103</v>
      </c>
      <c r="E243" s="15"/>
      <c r="F243" t="s">
        <v>997</v>
      </c>
      <c r="G243" t="s">
        <v>126</v>
      </c>
      <c r="H243" t="s">
        <v>538</v>
      </c>
      <c r="I243" t="s">
        <v>152</v>
      </c>
      <c r="J243" t="s">
        <v>307</v>
      </c>
      <c r="K243" s="76">
        <v>1.62</v>
      </c>
      <c r="L243" t="s">
        <v>105</v>
      </c>
      <c r="M243" s="76">
        <v>2.2000000000000002</v>
      </c>
      <c r="N243" s="76">
        <v>0.76</v>
      </c>
      <c r="O243" s="76">
        <v>160069.9</v>
      </c>
      <c r="P243" s="76">
        <v>102.53</v>
      </c>
      <c r="Q243" s="76">
        <v>0.93062999999999996</v>
      </c>
      <c r="R243" s="76">
        <v>165.05029847</v>
      </c>
      <c r="S243" s="76">
        <v>0.01</v>
      </c>
      <c r="T243" s="76">
        <f t="shared" si="3"/>
        <v>0.22968374427585472</v>
      </c>
      <c r="U243" s="76">
        <f>+R243/'סכום נכסי הקרן'!$C$42*100</f>
        <v>4.6824344591638541E-2</v>
      </c>
    </row>
    <row r="244" spans="2:21">
      <c r="B244" t="s">
        <v>998</v>
      </c>
      <c r="C244" t="s">
        <v>999</v>
      </c>
      <c r="D244" t="s">
        <v>103</v>
      </c>
      <c r="E244" s="15"/>
      <c r="F244" t="s">
        <v>997</v>
      </c>
      <c r="G244" t="s">
        <v>126</v>
      </c>
      <c r="H244" t="s">
        <v>538</v>
      </c>
      <c r="I244" t="s">
        <v>152</v>
      </c>
      <c r="J244" t="s">
        <v>1000</v>
      </c>
      <c r="K244" s="76">
        <v>6.31</v>
      </c>
      <c r="L244" t="s">
        <v>105</v>
      </c>
      <c r="M244" s="76">
        <v>1.76</v>
      </c>
      <c r="N244" s="76">
        <v>1.36</v>
      </c>
      <c r="O244" s="76">
        <v>444355.83</v>
      </c>
      <c r="P244" s="76">
        <v>102.7</v>
      </c>
      <c r="Q244" s="76">
        <v>0</v>
      </c>
      <c r="R244" s="76">
        <v>456.35343741000003</v>
      </c>
      <c r="S244" s="76">
        <v>0.03</v>
      </c>
      <c r="T244" s="76">
        <f t="shared" si="3"/>
        <v>0.63506074929357093</v>
      </c>
      <c r="U244" s="76">
        <f>+R244/'סכום נכסי הקרן'!$C$42*100</f>
        <v>0.12946629486252387</v>
      </c>
    </row>
    <row r="245" spans="2:21">
      <c r="B245" t="s">
        <v>1001</v>
      </c>
      <c r="C245" t="s">
        <v>1002</v>
      </c>
      <c r="D245" t="s">
        <v>103</v>
      </c>
      <c r="E245" s="15"/>
      <c r="F245" t="s">
        <v>1003</v>
      </c>
      <c r="G245" t="s">
        <v>126</v>
      </c>
      <c r="H245" t="s">
        <v>538</v>
      </c>
      <c r="I245" t="s">
        <v>152</v>
      </c>
      <c r="J245" t="s">
        <v>307</v>
      </c>
      <c r="K245" s="76">
        <v>3.2</v>
      </c>
      <c r="L245" t="s">
        <v>105</v>
      </c>
      <c r="M245" s="76">
        <v>4.25</v>
      </c>
      <c r="N245" s="76">
        <v>2.76</v>
      </c>
      <c r="O245" s="76">
        <v>541923.29</v>
      </c>
      <c r="P245" s="76">
        <v>105.2</v>
      </c>
      <c r="Q245" s="76">
        <v>0</v>
      </c>
      <c r="R245" s="76">
        <v>570.10330108000005</v>
      </c>
      <c r="S245" s="76">
        <v>0.06</v>
      </c>
      <c r="T245" s="76">
        <f t="shared" si="3"/>
        <v>0.79335488654011732</v>
      </c>
      <c r="U245" s="76">
        <f>+R245/'סכום נכסי הקרן'!$C$42*100</f>
        <v>0.1617368382248196</v>
      </c>
    </row>
    <row r="246" spans="2:21">
      <c r="B246" t="s">
        <v>1004</v>
      </c>
      <c r="C246" t="s">
        <v>1005</v>
      </c>
      <c r="D246" t="s">
        <v>103</v>
      </c>
      <c r="E246" s="15"/>
      <c r="F246" t="s">
        <v>541</v>
      </c>
      <c r="G246" t="s">
        <v>416</v>
      </c>
      <c r="H246" t="s">
        <v>625</v>
      </c>
      <c r="I246" t="s">
        <v>153</v>
      </c>
      <c r="J246" t="s">
        <v>307</v>
      </c>
      <c r="K246" s="76">
        <v>2.13</v>
      </c>
      <c r="L246" t="s">
        <v>105</v>
      </c>
      <c r="M246" s="76">
        <v>1.51</v>
      </c>
      <c r="N246" s="76">
        <v>0.74</v>
      </c>
      <c r="O246" s="76">
        <v>109024.55</v>
      </c>
      <c r="P246" s="76">
        <v>101.74</v>
      </c>
      <c r="Q246" s="76">
        <v>0</v>
      </c>
      <c r="R246" s="76">
        <v>110.92157717000001</v>
      </c>
      <c r="S246" s="76">
        <v>0.02</v>
      </c>
      <c r="T246" s="76">
        <f t="shared" si="3"/>
        <v>0.15435829805554405</v>
      </c>
      <c r="U246" s="76">
        <f>+R246/'סכום נכסי הקרן'!$C$42*100</f>
        <v>3.1468165766450597E-2</v>
      </c>
    </row>
    <row r="247" spans="2:21">
      <c r="B247" t="s">
        <v>1006</v>
      </c>
      <c r="C247" t="s">
        <v>1007</v>
      </c>
      <c r="D247" t="s">
        <v>103</v>
      </c>
      <c r="E247" s="15"/>
      <c r="F247" t="s">
        <v>1008</v>
      </c>
      <c r="G247" t="s">
        <v>115</v>
      </c>
      <c r="H247" t="s">
        <v>638</v>
      </c>
      <c r="I247" t="s">
        <v>152</v>
      </c>
      <c r="J247" t="s">
        <v>307</v>
      </c>
      <c r="K247" s="76">
        <v>3.05</v>
      </c>
      <c r="L247" t="s">
        <v>105</v>
      </c>
      <c r="M247" s="76">
        <v>5.0999999999999996</v>
      </c>
      <c r="N247" s="76">
        <v>1.37</v>
      </c>
      <c r="O247" s="76">
        <v>0.01</v>
      </c>
      <c r="P247" s="76">
        <v>113.02</v>
      </c>
      <c r="Q247" s="76">
        <v>0</v>
      </c>
      <c r="R247" s="76">
        <v>1.1302E-5</v>
      </c>
      <c r="S247" s="76">
        <v>0</v>
      </c>
      <c r="T247" s="76">
        <f t="shared" si="3"/>
        <v>1.5727846007364509E-8</v>
      </c>
      <c r="U247" s="76">
        <f>+R247/'סכום נכסי הקרן'!$C$42*100</f>
        <v>3.2063482918868468E-9</v>
      </c>
    </row>
    <row r="248" spans="2:21">
      <c r="B248" t="s">
        <v>1009</v>
      </c>
      <c r="C248" t="s">
        <v>1010</v>
      </c>
      <c r="D248" t="s">
        <v>103</v>
      </c>
      <c r="E248" s="15"/>
      <c r="F248" t="s">
        <v>1011</v>
      </c>
      <c r="G248" t="s">
        <v>135</v>
      </c>
      <c r="H248" t="s">
        <v>625</v>
      </c>
      <c r="I248" t="s">
        <v>153</v>
      </c>
      <c r="J248" t="s">
        <v>307</v>
      </c>
      <c r="K248" s="76">
        <v>0.99</v>
      </c>
      <c r="L248" t="s">
        <v>105</v>
      </c>
      <c r="M248" s="76">
        <v>6.5</v>
      </c>
      <c r="N248" s="76">
        <v>0.84</v>
      </c>
      <c r="O248" s="76">
        <v>67767.240000000005</v>
      </c>
      <c r="P248" s="76">
        <v>105.62</v>
      </c>
      <c r="Q248" s="76">
        <v>2.2024400000000002</v>
      </c>
      <c r="R248" s="76">
        <v>73.778198888000006</v>
      </c>
      <c r="S248" s="76">
        <v>0.02</v>
      </c>
      <c r="T248" s="76">
        <f t="shared" si="3"/>
        <v>0.10266962934092863</v>
      </c>
      <c r="U248" s="76">
        <f>+R248/'סכום נכסי הקרן'!$C$42*100</f>
        <v>2.0930685010000609E-2</v>
      </c>
    </row>
    <row r="249" spans="2:21">
      <c r="B249" t="s">
        <v>1012</v>
      </c>
      <c r="C249" t="s">
        <v>1013</v>
      </c>
      <c r="D249" t="s">
        <v>103</v>
      </c>
      <c r="E249" s="15"/>
      <c r="F249" t="s">
        <v>1014</v>
      </c>
      <c r="G249" t="s">
        <v>126</v>
      </c>
      <c r="H249" t="s">
        <v>625</v>
      </c>
      <c r="I249" t="s">
        <v>153</v>
      </c>
      <c r="J249" t="s">
        <v>307</v>
      </c>
      <c r="K249" s="76">
        <v>5.29</v>
      </c>
      <c r="L249" t="s">
        <v>105</v>
      </c>
      <c r="M249" s="76">
        <v>5</v>
      </c>
      <c r="N249" s="76">
        <v>1.9</v>
      </c>
      <c r="O249" s="76">
        <v>3621.8</v>
      </c>
      <c r="P249" s="76">
        <v>117.49</v>
      </c>
      <c r="Q249" s="76">
        <v>0</v>
      </c>
      <c r="R249" s="76">
        <v>4.2552528199999999</v>
      </c>
      <c r="S249" s="76">
        <v>0</v>
      </c>
      <c r="T249" s="76">
        <f t="shared" si="3"/>
        <v>5.9216033512089509E-3</v>
      </c>
      <c r="U249" s="76">
        <f>+R249/'סכום נכסי הקרן'!$C$42*100</f>
        <v>1.2072042657010871E-3</v>
      </c>
    </row>
    <row r="250" spans="2:21">
      <c r="B250" t="s">
        <v>1015</v>
      </c>
      <c r="C250" t="s">
        <v>1016</v>
      </c>
      <c r="D250" t="s">
        <v>103</v>
      </c>
      <c r="E250" s="15"/>
      <c r="F250" t="s">
        <v>1014</v>
      </c>
      <c r="G250" t="s">
        <v>126</v>
      </c>
      <c r="H250" t="s">
        <v>625</v>
      </c>
      <c r="I250" t="s">
        <v>153</v>
      </c>
      <c r="J250" t="s">
        <v>307</v>
      </c>
      <c r="K250" s="76">
        <v>6.54</v>
      </c>
      <c r="L250" t="s">
        <v>105</v>
      </c>
      <c r="M250" s="76">
        <v>2.2000000000000002</v>
      </c>
      <c r="N250" s="76">
        <v>1.49</v>
      </c>
      <c r="O250" s="76">
        <v>178396.33</v>
      </c>
      <c r="P250" s="76">
        <v>104.72</v>
      </c>
      <c r="Q250" s="76">
        <v>1.96265</v>
      </c>
      <c r="R250" s="76">
        <v>188.77928677599999</v>
      </c>
      <c r="S250" s="76">
        <v>0.05</v>
      </c>
      <c r="T250" s="76">
        <f t="shared" si="3"/>
        <v>0.26270496830587781</v>
      </c>
      <c r="U250" s="76">
        <f>+R250/'סכום נכסי הקרן'!$C$42*100</f>
        <v>5.3556197460435745E-2</v>
      </c>
    </row>
    <row r="251" spans="2:21">
      <c r="B251" t="s">
        <v>1017</v>
      </c>
      <c r="C251" t="s">
        <v>1018</v>
      </c>
      <c r="D251" t="s">
        <v>103</v>
      </c>
      <c r="E251" s="15"/>
      <c r="F251" t="s">
        <v>1014</v>
      </c>
      <c r="G251" t="s">
        <v>126</v>
      </c>
      <c r="H251" t="s">
        <v>625</v>
      </c>
      <c r="I251" t="s">
        <v>153</v>
      </c>
      <c r="J251" t="s">
        <v>307</v>
      </c>
      <c r="K251" s="76">
        <v>2.13</v>
      </c>
      <c r="L251" t="s">
        <v>105</v>
      </c>
      <c r="M251" s="76">
        <v>7.6</v>
      </c>
      <c r="N251" s="76">
        <v>1.08</v>
      </c>
      <c r="O251" s="76">
        <v>28918.66</v>
      </c>
      <c r="P251" s="76">
        <v>116.28</v>
      </c>
      <c r="Q251" s="76">
        <v>0</v>
      </c>
      <c r="R251" s="76">
        <v>33.626617848000002</v>
      </c>
      <c r="S251" s="76">
        <v>0.02</v>
      </c>
      <c r="T251" s="76">
        <f t="shared" si="3"/>
        <v>4.6794750244367279E-2</v>
      </c>
      <c r="U251" s="76">
        <f>+R251/'סכום נכסי הקרן'!$C$42*100</f>
        <v>9.5397848786822302E-3</v>
      </c>
    </row>
    <row r="252" spans="2:21">
      <c r="B252" t="s">
        <v>1019</v>
      </c>
      <c r="C252" t="s">
        <v>1020</v>
      </c>
      <c r="D252" t="s">
        <v>103</v>
      </c>
      <c r="E252" s="15"/>
      <c r="F252" t="s">
        <v>643</v>
      </c>
      <c r="G252" t="s">
        <v>135</v>
      </c>
      <c r="H252" t="s">
        <v>625</v>
      </c>
      <c r="I252" t="s">
        <v>153</v>
      </c>
      <c r="J252" t="s">
        <v>307</v>
      </c>
      <c r="K252" s="76">
        <v>0.94</v>
      </c>
      <c r="L252" t="s">
        <v>105</v>
      </c>
      <c r="M252" s="76">
        <v>6.9</v>
      </c>
      <c r="N252" s="76">
        <v>0.97</v>
      </c>
      <c r="O252" s="76">
        <v>3106.07</v>
      </c>
      <c r="P252" s="76">
        <v>105.67</v>
      </c>
      <c r="Q252" s="76">
        <v>0.35360000000000003</v>
      </c>
      <c r="R252" s="76">
        <v>3.6357841689999999</v>
      </c>
      <c r="S252" s="76">
        <v>0</v>
      </c>
      <c r="T252" s="76">
        <f t="shared" si="3"/>
        <v>5.0595517188148764E-3</v>
      </c>
      <c r="U252" s="76">
        <f>+R252/'סכום נכסי הקרן'!$C$42*100</f>
        <v>1.031462604843602E-3</v>
      </c>
    </row>
    <row r="253" spans="2:21">
      <c r="B253" t="s">
        <v>1021</v>
      </c>
      <c r="C253" t="s">
        <v>1022</v>
      </c>
      <c r="D253" t="s">
        <v>103</v>
      </c>
      <c r="E253" s="15"/>
      <c r="F253" t="s">
        <v>671</v>
      </c>
      <c r="G253" t="s">
        <v>135</v>
      </c>
      <c r="H253" t="s">
        <v>638</v>
      </c>
      <c r="I253" t="s">
        <v>152</v>
      </c>
      <c r="J253" t="s">
        <v>428</v>
      </c>
      <c r="L253" t="s">
        <v>105</v>
      </c>
      <c r="M253" s="76">
        <v>2.16</v>
      </c>
      <c r="N253" s="76">
        <v>0</v>
      </c>
      <c r="O253" s="76">
        <v>0.01</v>
      </c>
      <c r="P253" s="76">
        <v>39500300</v>
      </c>
      <c r="Q253" s="76">
        <v>0</v>
      </c>
      <c r="R253" s="76">
        <v>3.9500299999999999</v>
      </c>
      <c r="S253" s="76">
        <v>0</v>
      </c>
      <c r="T253" s="76">
        <f t="shared" si="3"/>
        <v>5.4968557392027989E-3</v>
      </c>
      <c r="U253" s="76">
        <f>+R253/'סכום נכסי הקרן'!$C$42*100</f>
        <v>1.1206133377633873E-3</v>
      </c>
    </row>
    <row r="254" spans="2:21">
      <c r="B254" t="s">
        <v>1023</v>
      </c>
      <c r="C254" t="s">
        <v>1024</v>
      </c>
      <c r="D254" t="s">
        <v>103</v>
      </c>
      <c r="E254" s="15"/>
      <c r="F254" t="s">
        <v>646</v>
      </c>
      <c r="G254" t="s">
        <v>126</v>
      </c>
      <c r="H254" t="s">
        <v>638</v>
      </c>
      <c r="I254" t="s">
        <v>152</v>
      </c>
      <c r="J254" t="s">
        <v>307</v>
      </c>
      <c r="K254" s="76">
        <v>4.25</v>
      </c>
      <c r="L254" t="s">
        <v>105</v>
      </c>
      <c r="M254" s="76">
        <v>5.89</v>
      </c>
      <c r="N254" s="76">
        <v>1.92</v>
      </c>
      <c r="O254" s="76">
        <v>33581.519999999997</v>
      </c>
      <c r="P254" s="76">
        <v>119.32</v>
      </c>
      <c r="Q254" s="76">
        <v>0</v>
      </c>
      <c r="R254" s="76">
        <v>40.069469664000003</v>
      </c>
      <c r="S254" s="76">
        <v>0.01</v>
      </c>
      <c r="T254" s="76">
        <f t="shared" si="3"/>
        <v>5.5760613030627834E-2</v>
      </c>
      <c r="U254" s="76">
        <f>+R254/'סכום נכסי הקרן'!$C$42*100</f>
        <v>1.1367605345423663E-2</v>
      </c>
    </row>
    <row r="255" spans="2:21">
      <c r="B255" t="s">
        <v>1025</v>
      </c>
      <c r="C255" t="s">
        <v>1026</v>
      </c>
      <c r="D255" t="s">
        <v>103</v>
      </c>
      <c r="E255" s="15"/>
      <c r="F255" t="s">
        <v>646</v>
      </c>
      <c r="G255" t="s">
        <v>126</v>
      </c>
      <c r="H255" t="s">
        <v>638</v>
      </c>
      <c r="I255" t="s">
        <v>152</v>
      </c>
      <c r="J255" t="s">
        <v>307</v>
      </c>
      <c r="K255" s="76">
        <v>0.16</v>
      </c>
      <c r="L255" t="s">
        <v>105</v>
      </c>
      <c r="M255" s="76">
        <v>5.85</v>
      </c>
      <c r="N255" s="76">
        <v>1.1599999999999999</v>
      </c>
      <c r="O255" s="76">
        <v>22966.36</v>
      </c>
      <c r="P255" s="76">
        <v>102.73</v>
      </c>
      <c r="Q255" s="76">
        <v>0</v>
      </c>
      <c r="R255" s="76">
        <v>23.593341628000001</v>
      </c>
      <c r="S255" s="76">
        <v>0.02</v>
      </c>
      <c r="T255" s="76">
        <f t="shared" si="3"/>
        <v>3.2832458319264436E-2</v>
      </c>
      <c r="U255" s="76">
        <f>+R255/'סכום נכסי הקרן'!$C$42*100</f>
        <v>6.693370255604375E-3</v>
      </c>
    </row>
    <row r="256" spans="2:21">
      <c r="B256" t="s">
        <v>1027</v>
      </c>
      <c r="C256" t="s">
        <v>1028</v>
      </c>
      <c r="D256" t="s">
        <v>103</v>
      </c>
      <c r="E256" s="15"/>
      <c r="F256" t="s">
        <v>1029</v>
      </c>
      <c r="G256" t="s">
        <v>130</v>
      </c>
      <c r="H256" t="s">
        <v>625</v>
      </c>
      <c r="I256" t="s">
        <v>153</v>
      </c>
      <c r="J256" t="s">
        <v>307</v>
      </c>
      <c r="K256" s="76">
        <v>4.2300000000000004</v>
      </c>
      <c r="L256" t="s">
        <v>105</v>
      </c>
      <c r="M256" s="76">
        <v>2.4500000000000002</v>
      </c>
      <c r="N256" s="76">
        <v>1.73</v>
      </c>
      <c r="O256" s="76">
        <v>16079.31</v>
      </c>
      <c r="P256" s="76">
        <v>104.15</v>
      </c>
      <c r="Q256" s="76">
        <v>0</v>
      </c>
      <c r="R256" s="76">
        <v>16.746601365</v>
      </c>
      <c r="S256" s="76">
        <v>0.01</v>
      </c>
      <c r="T256" s="76">
        <f t="shared" si="3"/>
        <v>2.3304544984554969E-2</v>
      </c>
      <c r="U256" s="76">
        <f>+R256/'סכום נכסי הקרן'!$C$42*100</f>
        <v>4.7509676766570239E-3</v>
      </c>
    </row>
    <row r="257" spans="2:21">
      <c r="B257" t="s">
        <v>1030</v>
      </c>
      <c r="C257" t="s">
        <v>1031</v>
      </c>
      <c r="D257" t="s">
        <v>103</v>
      </c>
      <c r="E257" s="15"/>
      <c r="F257" t="s">
        <v>652</v>
      </c>
      <c r="G257" t="s">
        <v>454</v>
      </c>
      <c r="H257" t="s">
        <v>625</v>
      </c>
      <c r="I257" t="s">
        <v>153</v>
      </c>
      <c r="J257" t="s">
        <v>307</v>
      </c>
      <c r="K257" s="76">
        <v>1.44</v>
      </c>
      <c r="L257" t="s">
        <v>105</v>
      </c>
      <c r="M257" s="76">
        <v>7.2</v>
      </c>
      <c r="N257" s="76">
        <v>0.91</v>
      </c>
      <c r="O257" s="76">
        <v>19671.46</v>
      </c>
      <c r="P257" s="76">
        <v>111.13</v>
      </c>
      <c r="Q257" s="76">
        <v>0</v>
      </c>
      <c r="R257" s="76">
        <v>21.860893497999999</v>
      </c>
      <c r="S257" s="76">
        <v>0.01</v>
      </c>
      <c r="T257" s="76">
        <f t="shared" si="3"/>
        <v>3.0421586136961602E-2</v>
      </c>
      <c r="U257" s="76">
        <f>+R257/'סכום נכסי הקרן'!$C$42*100</f>
        <v>6.2018791830147392E-3</v>
      </c>
    </row>
    <row r="258" spans="2:21">
      <c r="B258" t="s">
        <v>1032</v>
      </c>
      <c r="C258" t="s">
        <v>1033</v>
      </c>
      <c r="D258" t="s">
        <v>103</v>
      </c>
      <c r="E258" s="15"/>
      <c r="F258" t="s">
        <v>1034</v>
      </c>
      <c r="G258" t="s">
        <v>454</v>
      </c>
      <c r="H258" t="s">
        <v>625</v>
      </c>
      <c r="I258" t="s">
        <v>153</v>
      </c>
      <c r="J258" t="s">
        <v>307</v>
      </c>
      <c r="K258" s="76">
        <v>2.94</v>
      </c>
      <c r="L258" t="s">
        <v>105</v>
      </c>
      <c r="M258" s="76">
        <v>4.45</v>
      </c>
      <c r="N258" s="76">
        <v>2.79</v>
      </c>
      <c r="O258" s="76">
        <v>595750.74</v>
      </c>
      <c r="P258" s="76">
        <v>106.1</v>
      </c>
      <c r="Q258" s="76">
        <v>0</v>
      </c>
      <c r="R258" s="76">
        <v>632.09153514000002</v>
      </c>
      <c r="S258" s="76">
        <v>0.04</v>
      </c>
      <c r="T258" s="76">
        <f t="shared" si="3"/>
        <v>0.87961761876133004</v>
      </c>
      <c r="U258" s="76">
        <f>+R258/'סכום נכסי הקרן'!$C$42*100</f>
        <v>0.17932274057797504</v>
      </c>
    </row>
    <row r="259" spans="2:21">
      <c r="B259" t="s">
        <v>1035</v>
      </c>
      <c r="C259" t="s">
        <v>1036</v>
      </c>
      <c r="D259" t="s">
        <v>103</v>
      </c>
      <c r="E259" s="15"/>
      <c r="F259" t="s">
        <v>663</v>
      </c>
      <c r="G259" t="s">
        <v>454</v>
      </c>
      <c r="H259" t="s">
        <v>625</v>
      </c>
      <c r="I259" t="s">
        <v>153</v>
      </c>
      <c r="J259" t="s">
        <v>307</v>
      </c>
      <c r="K259" s="76">
        <v>3.83</v>
      </c>
      <c r="L259" t="s">
        <v>105</v>
      </c>
      <c r="M259" s="76">
        <v>7.05</v>
      </c>
      <c r="N259" s="76">
        <v>1.91</v>
      </c>
      <c r="O259" s="76">
        <v>2742.27</v>
      </c>
      <c r="P259" s="76">
        <v>122.4</v>
      </c>
      <c r="Q259" s="76">
        <v>0</v>
      </c>
      <c r="R259" s="76">
        <v>3.3565384800000002</v>
      </c>
      <c r="S259" s="76">
        <v>0</v>
      </c>
      <c r="T259" s="76">
        <f t="shared" si="3"/>
        <v>4.6709538427918366E-3</v>
      </c>
      <c r="U259" s="76">
        <f>+R259/'סכום נכסי הקרן'!$C$42*100</f>
        <v>9.5224132206693274E-4</v>
      </c>
    </row>
    <row r="260" spans="2:21">
      <c r="B260" t="s">
        <v>1037</v>
      </c>
      <c r="C260" t="s">
        <v>1038</v>
      </c>
      <c r="D260" t="s">
        <v>103</v>
      </c>
      <c r="E260" s="15"/>
      <c r="F260" t="s">
        <v>663</v>
      </c>
      <c r="G260" t="s">
        <v>454</v>
      </c>
      <c r="H260" t="s">
        <v>625</v>
      </c>
      <c r="I260" t="s">
        <v>153</v>
      </c>
      <c r="J260" t="s">
        <v>307</v>
      </c>
      <c r="K260" s="76">
        <v>5.88</v>
      </c>
      <c r="L260" t="s">
        <v>105</v>
      </c>
      <c r="M260" s="76">
        <v>3.95</v>
      </c>
      <c r="N260" s="76">
        <v>2.74</v>
      </c>
      <c r="O260" s="76">
        <v>527.76</v>
      </c>
      <c r="P260" s="76">
        <v>108.27</v>
      </c>
      <c r="Q260" s="76">
        <v>0</v>
      </c>
      <c r="R260" s="76">
        <v>0.57140575199999999</v>
      </c>
      <c r="S260" s="76">
        <v>0</v>
      </c>
      <c r="T260" s="76">
        <f t="shared" si="3"/>
        <v>7.9516737525909707E-4</v>
      </c>
      <c r="U260" s="76">
        <f>+R260/'סכום נכסי הקרן'!$C$42*100</f>
        <v>1.6210634019638289E-4</v>
      </c>
    </row>
    <row r="261" spans="2:21">
      <c r="B261" t="s">
        <v>1039</v>
      </c>
      <c r="C261" t="s">
        <v>1040</v>
      </c>
      <c r="D261" t="s">
        <v>103</v>
      </c>
      <c r="E261" s="15"/>
      <c r="F261" t="s">
        <v>1041</v>
      </c>
      <c r="G261" t="s">
        <v>454</v>
      </c>
      <c r="H261" t="s">
        <v>638</v>
      </c>
      <c r="I261" t="s">
        <v>152</v>
      </c>
      <c r="J261" t="s">
        <v>307</v>
      </c>
      <c r="K261" s="76">
        <v>3.62</v>
      </c>
      <c r="L261" t="s">
        <v>105</v>
      </c>
      <c r="M261" s="76">
        <v>5.8</v>
      </c>
      <c r="N261" s="76">
        <v>4.5199999999999996</v>
      </c>
      <c r="O261" s="76">
        <v>184770.36</v>
      </c>
      <c r="P261" s="76">
        <v>106.77</v>
      </c>
      <c r="Q261" s="76">
        <v>0</v>
      </c>
      <c r="R261" s="76">
        <v>197.27931337199999</v>
      </c>
      <c r="S261" s="76">
        <v>0.04</v>
      </c>
      <c r="T261" s="76">
        <f t="shared" si="3"/>
        <v>0.27453359238660607</v>
      </c>
      <c r="U261" s="76">
        <f>+R261/'סכום נכסי הקרן'!$C$42*100</f>
        <v>5.5967633114043729E-2</v>
      </c>
    </row>
    <row r="262" spans="2:21">
      <c r="B262" t="s">
        <v>1042</v>
      </c>
      <c r="C262" t="s">
        <v>1043</v>
      </c>
      <c r="D262" t="s">
        <v>103</v>
      </c>
      <c r="E262" s="15"/>
      <c r="F262" t="s">
        <v>666</v>
      </c>
      <c r="G262" t="s">
        <v>135</v>
      </c>
      <c r="H262" t="s">
        <v>638</v>
      </c>
      <c r="I262" t="s">
        <v>152</v>
      </c>
      <c r="J262" t="s">
        <v>307</v>
      </c>
      <c r="K262" s="76">
        <v>4.2</v>
      </c>
      <c r="L262" t="s">
        <v>105</v>
      </c>
      <c r="M262" s="76">
        <v>4.1399999999999997</v>
      </c>
      <c r="N262" s="76">
        <v>1.76</v>
      </c>
      <c r="O262" s="76">
        <v>353339.88</v>
      </c>
      <c r="P262" s="76">
        <v>111.3</v>
      </c>
      <c r="Q262" s="76">
        <v>0</v>
      </c>
      <c r="R262" s="76">
        <v>393.26728644000002</v>
      </c>
      <c r="S262" s="76">
        <v>0.04</v>
      </c>
      <c r="T262" s="76">
        <f t="shared" si="3"/>
        <v>0.54727015757055653</v>
      </c>
      <c r="U262" s="76">
        <f>+R262/'סכום נכסי הקרן'!$C$42*100</f>
        <v>0.11156891630966816</v>
      </c>
    </row>
    <row r="263" spans="2:21">
      <c r="B263" t="s">
        <v>1044</v>
      </c>
      <c r="C263" t="s">
        <v>1045</v>
      </c>
      <c r="D263" t="s">
        <v>103</v>
      </c>
      <c r="E263" s="15"/>
      <c r="F263" t="s">
        <v>666</v>
      </c>
      <c r="G263" t="s">
        <v>135</v>
      </c>
      <c r="H263" t="s">
        <v>638</v>
      </c>
      <c r="I263" t="s">
        <v>152</v>
      </c>
      <c r="J263" t="s">
        <v>428</v>
      </c>
      <c r="L263" t="s">
        <v>105</v>
      </c>
      <c r="M263" s="76">
        <v>3.55</v>
      </c>
      <c r="N263" s="76">
        <v>0</v>
      </c>
      <c r="O263" s="76">
        <v>6.4</v>
      </c>
      <c r="P263" s="76">
        <v>498726.8</v>
      </c>
      <c r="Q263" s="76">
        <v>0</v>
      </c>
      <c r="R263" s="76">
        <v>31.918515200000002</v>
      </c>
      <c r="S263" s="76">
        <v>0</v>
      </c>
      <c r="T263" s="76">
        <f t="shared" si="3"/>
        <v>4.4417757197781224E-2</v>
      </c>
      <c r="U263" s="76">
        <f>+R263/'סכום נכסי הקרן'!$C$42*100</f>
        <v>9.0552005566346093E-3</v>
      </c>
    </row>
    <row r="264" spans="2:21">
      <c r="B264" t="s">
        <v>1046</v>
      </c>
      <c r="C264" t="s">
        <v>1047</v>
      </c>
      <c r="D264" t="s">
        <v>103</v>
      </c>
      <c r="E264" s="15"/>
      <c r="F264" t="s">
        <v>1048</v>
      </c>
      <c r="G264" t="s">
        <v>819</v>
      </c>
      <c r="H264" t="s">
        <v>638</v>
      </c>
      <c r="I264" t="s">
        <v>152</v>
      </c>
      <c r="J264" t="s">
        <v>307</v>
      </c>
      <c r="K264" s="76">
        <v>3.56</v>
      </c>
      <c r="L264" t="s">
        <v>105</v>
      </c>
      <c r="M264" s="76">
        <v>2.8</v>
      </c>
      <c r="N264" s="76">
        <v>1.74</v>
      </c>
      <c r="O264" s="76">
        <v>2211.06</v>
      </c>
      <c r="P264" s="76">
        <v>104.5</v>
      </c>
      <c r="Q264" s="76">
        <v>0</v>
      </c>
      <c r="R264" s="76">
        <v>2.3105576999999999</v>
      </c>
      <c r="S264" s="76">
        <v>0</v>
      </c>
      <c r="T264" s="76">
        <f t="shared" si="3"/>
        <v>3.2153685804928614E-3</v>
      </c>
      <c r="U264" s="76">
        <f>+R264/'סכום נכסי הקרן'!$C$42*100</f>
        <v>6.5549926868704671E-4</v>
      </c>
    </row>
    <row r="265" spans="2:21">
      <c r="B265" t="s">
        <v>1049</v>
      </c>
      <c r="C265" t="s">
        <v>1050</v>
      </c>
      <c r="D265" t="s">
        <v>103</v>
      </c>
      <c r="E265" s="15"/>
      <c r="F265" t="s">
        <v>1051</v>
      </c>
      <c r="G265" t="s">
        <v>454</v>
      </c>
      <c r="H265" t="s">
        <v>638</v>
      </c>
      <c r="I265" t="s">
        <v>152</v>
      </c>
      <c r="J265" t="s">
        <v>307</v>
      </c>
      <c r="K265" s="76">
        <v>2.61</v>
      </c>
      <c r="L265" t="s">
        <v>105</v>
      </c>
      <c r="M265" s="76">
        <v>5.0999999999999996</v>
      </c>
      <c r="N265" s="76">
        <v>2.33</v>
      </c>
      <c r="O265" s="76">
        <v>223636.32</v>
      </c>
      <c r="P265" s="76">
        <v>107.36</v>
      </c>
      <c r="Q265" s="76">
        <v>5.9823000000000004</v>
      </c>
      <c r="R265" s="76">
        <v>246.078253152</v>
      </c>
      <c r="S265" s="76">
        <v>0.03</v>
      </c>
      <c r="T265" s="76">
        <f t="shared" si="3"/>
        <v>0.34244212275136404</v>
      </c>
      <c r="U265" s="76">
        <f>+R265/'סכום נכסי הקרן'!$C$42*100</f>
        <v>6.9811766648771395E-2</v>
      </c>
    </row>
    <row r="266" spans="2:21">
      <c r="B266" t="s">
        <v>1052</v>
      </c>
      <c r="C266" t="s">
        <v>1053</v>
      </c>
      <c r="D266" t="s">
        <v>103</v>
      </c>
      <c r="E266" s="15"/>
      <c r="F266" t="s">
        <v>683</v>
      </c>
      <c r="G266" t="s">
        <v>684</v>
      </c>
      <c r="H266" t="s">
        <v>638</v>
      </c>
      <c r="I266" t="s">
        <v>152</v>
      </c>
      <c r="J266" t="s">
        <v>307</v>
      </c>
      <c r="K266" s="76">
        <v>5.82</v>
      </c>
      <c r="L266" t="s">
        <v>105</v>
      </c>
      <c r="M266" s="76">
        <v>5.09</v>
      </c>
      <c r="N266" s="76">
        <v>2.19</v>
      </c>
      <c r="O266" s="76">
        <v>1027.72</v>
      </c>
      <c r="P266" s="76">
        <v>117</v>
      </c>
      <c r="Q266" s="76">
        <v>0.15587000000000001</v>
      </c>
      <c r="R266" s="76">
        <v>1.3583023999999999</v>
      </c>
      <c r="S266" s="76">
        <v>0</v>
      </c>
      <c r="T266" s="76">
        <f t="shared" si="3"/>
        <v>1.8902115535864119E-3</v>
      </c>
      <c r="U266" s="76">
        <f>+R266/'סכום נכסי הקרן'!$C$42*100</f>
        <v>3.8534689259474471E-4</v>
      </c>
    </row>
    <row r="267" spans="2:21">
      <c r="B267" t="s">
        <v>1054</v>
      </c>
      <c r="C267" t="s">
        <v>1055</v>
      </c>
      <c r="D267" t="s">
        <v>103</v>
      </c>
      <c r="E267" s="15"/>
      <c r="F267" t="s">
        <v>1056</v>
      </c>
      <c r="G267" t="s">
        <v>1057</v>
      </c>
      <c r="H267" t="s">
        <v>638</v>
      </c>
      <c r="I267" t="s">
        <v>152</v>
      </c>
      <c r="J267" t="s">
        <v>307</v>
      </c>
      <c r="K267" s="76">
        <v>4.22</v>
      </c>
      <c r="L267" t="s">
        <v>105</v>
      </c>
      <c r="M267" s="76">
        <v>3.35</v>
      </c>
      <c r="N267" s="76">
        <v>1.78</v>
      </c>
      <c r="O267" s="76">
        <v>15553.36</v>
      </c>
      <c r="P267" s="76">
        <v>106.7</v>
      </c>
      <c r="Q267" s="76">
        <v>2.23725</v>
      </c>
      <c r="R267" s="76">
        <v>18.832685120000001</v>
      </c>
      <c r="S267" s="76">
        <v>0</v>
      </c>
      <c r="T267" s="76">
        <f t="shared" si="3"/>
        <v>2.6207535964656255E-2</v>
      </c>
      <c r="U267" s="76">
        <f>+R267/'סכום נכסי הקרן'!$C$42*100</f>
        <v>5.3427842652764854E-3</v>
      </c>
    </row>
    <row r="268" spans="2:21">
      <c r="B268" t="s">
        <v>1058</v>
      </c>
      <c r="C268" t="s">
        <v>1059</v>
      </c>
      <c r="D268" t="s">
        <v>103</v>
      </c>
      <c r="E268" s="15"/>
      <c r="F268" t="s">
        <v>1060</v>
      </c>
      <c r="G268" t="s">
        <v>454</v>
      </c>
      <c r="H268" t="s">
        <v>690</v>
      </c>
      <c r="I268" t="s">
        <v>153</v>
      </c>
      <c r="J268" t="s">
        <v>389</v>
      </c>
      <c r="K268" s="76">
        <v>5.37</v>
      </c>
      <c r="L268" t="s">
        <v>105</v>
      </c>
      <c r="M268" s="76">
        <v>3.95</v>
      </c>
      <c r="N268" s="76">
        <v>3.67</v>
      </c>
      <c r="O268" s="76">
        <v>16748.990000000002</v>
      </c>
      <c r="P268" s="76">
        <v>102</v>
      </c>
      <c r="Q268" s="76">
        <v>0</v>
      </c>
      <c r="R268" s="76">
        <v>17.083969799999998</v>
      </c>
      <c r="S268" s="76">
        <v>0</v>
      </c>
      <c r="T268" s="76">
        <f t="shared" ref="T268:T331" si="4">+R268/$R$11*100</f>
        <v>2.3774026385495115E-2</v>
      </c>
      <c r="U268" s="76">
        <f>+R268/'סכום נכסי הקרן'!$C$42*100</f>
        <v>4.846678232779727E-3</v>
      </c>
    </row>
    <row r="269" spans="2:21">
      <c r="B269" t="s">
        <v>1061</v>
      </c>
      <c r="C269" t="s">
        <v>1062</v>
      </c>
      <c r="D269" t="s">
        <v>103</v>
      </c>
      <c r="E269" s="15"/>
      <c r="F269" t="s">
        <v>1060</v>
      </c>
      <c r="G269" t="s">
        <v>454</v>
      </c>
      <c r="H269" t="s">
        <v>690</v>
      </c>
      <c r="I269" t="s">
        <v>153</v>
      </c>
      <c r="J269" t="s">
        <v>1063</v>
      </c>
      <c r="K269" s="76">
        <v>2.82</v>
      </c>
      <c r="L269" t="s">
        <v>105</v>
      </c>
      <c r="M269" s="76">
        <v>6.35</v>
      </c>
      <c r="N269" s="76">
        <v>4.6900000000000004</v>
      </c>
      <c r="O269" s="76">
        <v>795231.16</v>
      </c>
      <c r="P269" s="76">
        <v>106.96</v>
      </c>
      <c r="Q269" s="76">
        <v>0</v>
      </c>
      <c r="R269" s="76">
        <v>850.57924873599995</v>
      </c>
      <c r="S269" s="76">
        <v>0.12</v>
      </c>
      <c r="T269" s="76">
        <f t="shared" si="4"/>
        <v>1.1836647886373739</v>
      </c>
      <c r="U269" s="76">
        <f>+R269/'סכום נכסי הקרן'!$C$42*100</f>
        <v>0.24130714221368529</v>
      </c>
    </row>
    <row r="270" spans="2:21">
      <c r="B270" t="s">
        <v>1064</v>
      </c>
      <c r="C270" t="s">
        <v>1065</v>
      </c>
      <c r="D270" t="s">
        <v>103</v>
      </c>
      <c r="E270" s="15"/>
      <c r="F270" t="s">
        <v>693</v>
      </c>
      <c r="G270" t="s">
        <v>454</v>
      </c>
      <c r="H270" t="s">
        <v>690</v>
      </c>
      <c r="I270" t="s">
        <v>153</v>
      </c>
      <c r="J270" t="s">
        <v>307</v>
      </c>
      <c r="K270" s="76">
        <v>2.12</v>
      </c>
      <c r="L270" t="s">
        <v>105</v>
      </c>
      <c r="M270" s="76">
        <v>5</v>
      </c>
      <c r="N270" s="76">
        <v>1.62</v>
      </c>
      <c r="O270" s="76">
        <v>53849.440000000002</v>
      </c>
      <c r="P270" s="76">
        <v>108.54</v>
      </c>
      <c r="Q270" s="76">
        <v>0</v>
      </c>
      <c r="R270" s="76">
        <v>58.448182176000003</v>
      </c>
      <c r="S270" s="76">
        <v>0.03</v>
      </c>
      <c r="T270" s="76">
        <f t="shared" si="4"/>
        <v>8.1336401404575751E-2</v>
      </c>
      <c r="U270" s="76">
        <f>+R270/'סכום נכסי הקרן'!$C$42*100</f>
        <v>1.6581598751009455E-2</v>
      </c>
    </row>
    <row r="271" spans="2:21">
      <c r="B271" t="s">
        <v>1066</v>
      </c>
      <c r="C271" t="s">
        <v>1067</v>
      </c>
      <c r="D271" t="s">
        <v>103</v>
      </c>
      <c r="E271" s="15"/>
      <c r="F271" t="s">
        <v>693</v>
      </c>
      <c r="G271" t="s">
        <v>454</v>
      </c>
      <c r="H271" t="s">
        <v>690</v>
      </c>
      <c r="I271" t="s">
        <v>153</v>
      </c>
      <c r="J271" t="s">
        <v>307</v>
      </c>
      <c r="K271" s="76">
        <v>2.99</v>
      </c>
      <c r="L271" t="s">
        <v>105</v>
      </c>
      <c r="M271" s="76">
        <v>4.6500000000000004</v>
      </c>
      <c r="N271" s="76">
        <v>1.95</v>
      </c>
      <c r="O271" s="76">
        <v>16295.76</v>
      </c>
      <c r="P271" s="76">
        <v>109.46</v>
      </c>
      <c r="Q271" s="76">
        <v>0</v>
      </c>
      <c r="R271" s="76">
        <v>17.837338895999999</v>
      </c>
      <c r="S271" s="76">
        <v>0.01</v>
      </c>
      <c r="T271" s="76">
        <f t="shared" si="4"/>
        <v>2.4822413673461441E-2</v>
      </c>
      <c r="U271" s="76">
        <f>+R271/'סכום נכסי הקרן'!$C$42*100</f>
        <v>5.060407105025342E-3</v>
      </c>
    </row>
    <row r="272" spans="2:21">
      <c r="B272" t="s">
        <v>1068</v>
      </c>
      <c r="C272" t="s">
        <v>1069</v>
      </c>
      <c r="D272" t="s">
        <v>103</v>
      </c>
      <c r="E272" s="15"/>
      <c r="F272" t="s">
        <v>705</v>
      </c>
      <c r="G272" t="s">
        <v>454</v>
      </c>
      <c r="H272" t="s">
        <v>690</v>
      </c>
      <c r="I272" t="s">
        <v>153</v>
      </c>
      <c r="J272" t="s">
        <v>307</v>
      </c>
      <c r="K272" s="76">
        <v>3.21</v>
      </c>
      <c r="L272" t="s">
        <v>105</v>
      </c>
      <c r="M272" s="76">
        <v>3.9</v>
      </c>
      <c r="N272" s="76">
        <v>1.85</v>
      </c>
      <c r="O272" s="76">
        <v>27601.74</v>
      </c>
      <c r="P272" s="76">
        <v>106.72</v>
      </c>
      <c r="Q272" s="76">
        <v>0.53822999999999999</v>
      </c>
      <c r="R272" s="76">
        <v>29.994806927999999</v>
      </c>
      <c r="S272" s="76">
        <v>0.01</v>
      </c>
      <c r="T272" s="76">
        <f t="shared" si="4"/>
        <v>4.1740727692816677E-2</v>
      </c>
      <c r="U272" s="76">
        <f>+R272/'סכום נכסי הקרן'!$C$42*100</f>
        <v>8.5094494743468904E-3</v>
      </c>
    </row>
    <row r="273" spans="2:21">
      <c r="B273" t="s">
        <v>1070</v>
      </c>
      <c r="C273" t="s">
        <v>1071</v>
      </c>
      <c r="D273" t="s">
        <v>103</v>
      </c>
      <c r="E273" s="15"/>
      <c r="F273" t="s">
        <v>708</v>
      </c>
      <c r="G273" t="s">
        <v>454</v>
      </c>
      <c r="H273" t="s">
        <v>697</v>
      </c>
      <c r="I273" t="s">
        <v>152</v>
      </c>
      <c r="J273" t="s">
        <v>307</v>
      </c>
      <c r="K273" s="76">
        <v>6.3</v>
      </c>
      <c r="L273" t="s">
        <v>105</v>
      </c>
      <c r="M273" s="76">
        <v>4.9000000000000004</v>
      </c>
      <c r="N273" s="76">
        <v>2.99</v>
      </c>
      <c r="O273" s="76">
        <v>198668.09</v>
      </c>
      <c r="P273" s="76">
        <v>112.45</v>
      </c>
      <c r="Q273" s="76">
        <v>9.1979100000000003</v>
      </c>
      <c r="R273" s="76">
        <v>232.60017720499999</v>
      </c>
      <c r="S273" s="76">
        <v>0.04</v>
      </c>
      <c r="T273" s="76">
        <f t="shared" si="4"/>
        <v>0.32368605276640744</v>
      </c>
      <c r="U273" s="76">
        <f>+R273/'סכום נכסי הקרן'!$C$42*100</f>
        <v>6.5988071215168073E-2</v>
      </c>
    </row>
    <row r="274" spans="2:21">
      <c r="B274" t="s">
        <v>1072</v>
      </c>
      <c r="C274" t="s">
        <v>1073</v>
      </c>
      <c r="D274" t="s">
        <v>103</v>
      </c>
      <c r="E274" s="15"/>
      <c r="F274" t="s">
        <v>715</v>
      </c>
      <c r="G274" t="s">
        <v>454</v>
      </c>
      <c r="H274" t="s">
        <v>697</v>
      </c>
      <c r="I274" t="s">
        <v>152</v>
      </c>
      <c r="J274" t="s">
        <v>307</v>
      </c>
      <c r="K274" s="76">
        <v>3.76</v>
      </c>
      <c r="L274" t="s">
        <v>105</v>
      </c>
      <c r="M274" s="76">
        <v>4.2</v>
      </c>
      <c r="N274" s="76">
        <v>2.3199999999999998</v>
      </c>
      <c r="O274" s="76">
        <v>75021.42</v>
      </c>
      <c r="P274" s="76">
        <v>108.9</v>
      </c>
      <c r="Q274" s="76">
        <v>0</v>
      </c>
      <c r="R274" s="76">
        <v>81.698326379999997</v>
      </c>
      <c r="S274" s="76">
        <v>0.01</v>
      </c>
      <c r="T274" s="76">
        <f t="shared" si="4"/>
        <v>0.1136912667106747</v>
      </c>
      <c r="U274" s="76">
        <f>+R274/'סכום נכסי הקרן'!$C$42*100</f>
        <v>2.3177604781324287E-2</v>
      </c>
    </row>
    <row r="275" spans="2:21">
      <c r="B275" t="s">
        <v>1074</v>
      </c>
      <c r="C275" t="s">
        <v>1075</v>
      </c>
      <c r="D275" t="s">
        <v>103</v>
      </c>
      <c r="E275" s="15"/>
      <c r="F275" t="s">
        <v>718</v>
      </c>
      <c r="G275" t="s">
        <v>454</v>
      </c>
      <c r="H275" t="s">
        <v>690</v>
      </c>
      <c r="I275" t="s">
        <v>153</v>
      </c>
      <c r="J275" t="s">
        <v>307</v>
      </c>
      <c r="K275" s="76">
        <v>4.8099999999999996</v>
      </c>
      <c r="L275" t="s">
        <v>105</v>
      </c>
      <c r="M275" s="76">
        <v>3.5</v>
      </c>
      <c r="N275" s="76">
        <v>2.0299999999999998</v>
      </c>
      <c r="O275" s="76">
        <v>87526.81</v>
      </c>
      <c r="P275" s="76">
        <v>108.51</v>
      </c>
      <c r="Q275" s="76">
        <v>0</v>
      </c>
      <c r="R275" s="76">
        <v>94.975341530999998</v>
      </c>
      <c r="S275" s="76">
        <v>0.08</v>
      </c>
      <c r="T275" s="76">
        <f t="shared" si="4"/>
        <v>0.13216754079777199</v>
      </c>
      <c r="U275" s="76">
        <f>+R275/'סכום נכסי הקרן'!$C$42*100</f>
        <v>2.6944259784931139E-2</v>
      </c>
    </row>
    <row r="276" spans="2:21">
      <c r="B276" t="s">
        <v>1076</v>
      </c>
      <c r="C276" t="s">
        <v>1077</v>
      </c>
      <c r="D276" t="s">
        <v>103</v>
      </c>
      <c r="E276" s="15"/>
      <c r="F276" t="s">
        <v>1078</v>
      </c>
      <c r="G276" t="s">
        <v>454</v>
      </c>
      <c r="H276" t="s">
        <v>690</v>
      </c>
      <c r="I276" t="s">
        <v>153</v>
      </c>
      <c r="J276" t="s">
        <v>307</v>
      </c>
      <c r="K276" s="76">
        <v>1.21</v>
      </c>
      <c r="L276" t="s">
        <v>105</v>
      </c>
      <c r="M276" s="76">
        <v>5.45</v>
      </c>
      <c r="N276" s="76">
        <v>1.22</v>
      </c>
      <c r="O276" s="76">
        <v>26448.79</v>
      </c>
      <c r="P276" s="76">
        <v>106.6</v>
      </c>
      <c r="Q276" s="76">
        <v>0</v>
      </c>
      <c r="R276" s="76">
        <v>28.194410139999999</v>
      </c>
      <c r="S276" s="76">
        <v>0.03</v>
      </c>
      <c r="T276" s="76">
        <f t="shared" si="4"/>
        <v>3.923529826140474E-2</v>
      </c>
      <c r="U276" s="76">
        <f>+R276/'סכום נכסי הקרן'!$C$42*100</f>
        <v>7.9986815424832949E-3</v>
      </c>
    </row>
    <row r="277" spans="2:21">
      <c r="B277" t="s">
        <v>1079</v>
      </c>
      <c r="C277" t="s">
        <v>1080</v>
      </c>
      <c r="D277" t="s">
        <v>103</v>
      </c>
      <c r="E277" s="15"/>
      <c r="F277" t="s">
        <v>1078</v>
      </c>
      <c r="G277" t="s">
        <v>454</v>
      </c>
      <c r="H277" t="s">
        <v>690</v>
      </c>
      <c r="I277" t="s">
        <v>153</v>
      </c>
      <c r="J277" t="s">
        <v>307</v>
      </c>
      <c r="K277" s="76">
        <v>1.99</v>
      </c>
      <c r="L277" t="s">
        <v>105</v>
      </c>
      <c r="M277" s="76">
        <v>3.5</v>
      </c>
      <c r="N277" s="76">
        <v>1.91</v>
      </c>
      <c r="O277" s="76">
        <v>27325.439999999999</v>
      </c>
      <c r="P277" s="76">
        <v>104.08</v>
      </c>
      <c r="Q277" s="76">
        <v>0</v>
      </c>
      <c r="R277" s="76">
        <v>28.440317952000001</v>
      </c>
      <c r="S277" s="76">
        <v>0.02</v>
      </c>
      <c r="T277" s="76">
        <f t="shared" si="4"/>
        <v>3.9577503198508258E-2</v>
      </c>
      <c r="U277" s="76">
        <f>+R277/'סכום נכסי הקרן'!$C$42*100</f>
        <v>8.0684449554162124E-3</v>
      </c>
    </row>
    <row r="278" spans="2:21">
      <c r="B278" t="s">
        <v>1081</v>
      </c>
      <c r="C278" t="s">
        <v>1082</v>
      </c>
      <c r="D278" t="s">
        <v>103</v>
      </c>
      <c r="E278" s="15"/>
      <c r="F278" t="s">
        <v>725</v>
      </c>
      <c r="G278" t="s">
        <v>115</v>
      </c>
      <c r="H278" t="s">
        <v>697</v>
      </c>
      <c r="I278" t="s">
        <v>152</v>
      </c>
      <c r="J278" t="s">
        <v>307</v>
      </c>
      <c r="K278" s="76">
        <v>4.3</v>
      </c>
      <c r="L278" t="s">
        <v>105</v>
      </c>
      <c r="M278" s="76">
        <v>4.0999999999999996</v>
      </c>
      <c r="N278" s="76">
        <v>2.16</v>
      </c>
      <c r="O278" s="76">
        <v>42696</v>
      </c>
      <c r="P278" s="76">
        <v>110.04</v>
      </c>
      <c r="Q278" s="76">
        <v>0</v>
      </c>
      <c r="R278" s="76">
        <v>46.982678399999998</v>
      </c>
      <c r="S278" s="76">
        <v>0.01</v>
      </c>
      <c r="T278" s="76">
        <f t="shared" si="4"/>
        <v>6.5381023791252046E-2</v>
      </c>
      <c r="U278" s="76">
        <f>+R278/'סכום נכסי הקרן'!$C$42*100</f>
        <v>1.3328864858972665E-2</v>
      </c>
    </row>
    <row r="279" spans="2:21">
      <c r="B279" t="s">
        <v>1083</v>
      </c>
      <c r="C279" t="s">
        <v>1084</v>
      </c>
      <c r="D279" t="s">
        <v>103</v>
      </c>
      <c r="E279" s="15"/>
      <c r="F279" t="s">
        <v>725</v>
      </c>
      <c r="G279" t="s">
        <v>115</v>
      </c>
      <c r="H279" t="s">
        <v>697</v>
      </c>
      <c r="I279" t="s">
        <v>152</v>
      </c>
      <c r="J279" t="s">
        <v>307</v>
      </c>
      <c r="K279" s="76">
        <v>0.25</v>
      </c>
      <c r="L279" t="s">
        <v>105</v>
      </c>
      <c r="M279" s="76">
        <v>6.25</v>
      </c>
      <c r="N279" s="76">
        <v>0.76</v>
      </c>
      <c r="O279" s="76">
        <v>8288.17</v>
      </c>
      <c r="P279" s="76">
        <v>102.93</v>
      </c>
      <c r="Q279" s="76">
        <v>0</v>
      </c>
      <c r="R279" s="76">
        <v>8.5310133809999993</v>
      </c>
      <c r="S279" s="76">
        <v>0</v>
      </c>
      <c r="T279" s="76">
        <f t="shared" si="4"/>
        <v>1.1871745243597066E-2</v>
      </c>
      <c r="U279" s="76">
        <f>+R279/'סכום נכסי הקרן'!$C$42*100</f>
        <v>2.4202265247065284E-3</v>
      </c>
    </row>
    <row r="280" spans="2:21">
      <c r="B280" t="s">
        <v>1085</v>
      </c>
      <c r="C280" t="s">
        <v>1086</v>
      </c>
      <c r="D280" t="s">
        <v>103</v>
      </c>
      <c r="E280" s="15"/>
      <c r="F280" t="s">
        <v>1087</v>
      </c>
      <c r="G280" t="s">
        <v>454</v>
      </c>
      <c r="H280" t="s">
        <v>697</v>
      </c>
      <c r="I280" t="s">
        <v>152</v>
      </c>
      <c r="J280" t="s">
        <v>307</v>
      </c>
      <c r="K280" s="76">
        <v>3.13</v>
      </c>
      <c r="L280" t="s">
        <v>105</v>
      </c>
      <c r="M280" s="76">
        <v>3.8</v>
      </c>
      <c r="N280" s="76">
        <v>1.6</v>
      </c>
      <c r="O280" s="76">
        <v>20349.990000000002</v>
      </c>
      <c r="P280" s="76">
        <v>107.03</v>
      </c>
      <c r="Q280" s="76">
        <v>3.7312799999999999</v>
      </c>
      <c r="R280" s="76">
        <v>25.511874296999999</v>
      </c>
      <c r="S280" s="76">
        <v>0.01</v>
      </c>
      <c r="T280" s="76">
        <f t="shared" si="4"/>
        <v>3.5502285462967319E-2</v>
      </c>
      <c r="U280" s="76">
        <f>+R280/'סכום נכסי הקרן'!$C$42*100</f>
        <v>7.2376530326506722E-3</v>
      </c>
    </row>
    <row r="281" spans="2:21">
      <c r="B281" t="s">
        <v>1088</v>
      </c>
      <c r="C281" t="s">
        <v>1089</v>
      </c>
      <c r="D281" t="s">
        <v>103</v>
      </c>
      <c r="E281" s="15"/>
      <c r="F281" t="s">
        <v>1087</v>
      </c>
      <c r="G281" t="s">
        <v>454</v>
      </c>
      <c r="H281" t="s">
        <v>697</v>
      </c>
      <c r="I281" t="s">
        <v>152</v>
      </c>
      <c r="J281" t="s">
        <v>307</v>
      </c>
      <c r="K281" s="76">
        <v>0.73</v>
      </c>
      <c r="L281" t="s">
        <v>105</v>
      </c>
      <c r="M281" s="76">
        <v>3.61</v>
      </c>
      <c r="N281" s="76">
        <v>0.94</v>
      </c>
      <c r="O281" s="76">
        <v>25244.76</v>
      </c>
      <c r="P281" s="76">
        <v>102.25</v>
      </c>
      <c r="Q281" s="76">
        <v>0</v>
      </c>
      <c r="R281" s="76">
        <v>25.812767099999999</v>
      </c>
      <c r="S281" s="76">
        <v>0.06</v>
      </c>
      <c r="T281" s="76">
        <f t="shared" si="4"/>
        <v>3.5921007429903104E-2</v>
      </c>
      <c r="U281" s="76">
        <f>+R281/'סכום נכסי הקרן'!$C$42*100</f>
        <v>7.3230155459173595E-3</v>
      </c>
    </row>
    <row r="282" spans="2:21">
      <c r="B282" t="s">
        <v>1090</v>
      </c>
      <c r="C282" t="s">
        <v>1091</v>
      </c>
      <c r="D282" t="s">
        <v>103</v>
      </c>
      <c r="E282" s="15"/>
      <c r="F282" t="s">
        <v>731</v>
      </c>
      <c r="G282" t="s">
        <v>454</v>
      </c>
      <c r="H282" t="s">
        <v>690</v>
      </c>
      <c r="I282" t="s">
        <v>153</v>
      </c>
      <c r="J282" t="s">
        <v>307</v>
      </c>
      <c r="K282" s="76">
        <v>5.48</v>
      </c>
      <c r="L282" t="s">
        <v>105</v>
      </c>
      <c r="M282" s="76">
        <v>5.65</v>
      </c>
      <c r="N282" s="76">
        <v>2.59</v>
      </c>
      <c r="O282" s="76">
        <v>49260.92</v>
      </c>
      <c r="P282" s="76">
        <v>119.12</v>
      </c>
      <c r="Q282" s="76">
        <v>0</v>
      </c>
      <c r="R282" s="76">
        <v>58.679607904000001</v>
      </c>
      <c r="S282" s="76">
        <v>0.05</v>
      </c>
      <c r="T282" s="76">
        <f t="shared" si="4"/>
        <v>8.1658453095615049E-2</v>
      </c>
      <c r="U282" s="76">
        <f>+R282/'סכום נכסי הקרן'!$C$42*100</f>
        <v>1.6647253634009939E-2</v>
      </c>
    </row>
    <row r="283" spans="2:21">
      <c r="B283" t="s">
        <v>1092</v>
      </c>
      <c r="C283" t="s">
        <v>1093</v>
      </c>
      <c r="D283" t="s">
        <v>103</v>
      </c>
      <c r="E283" s="15"/>
      <c r="F283" t="s">
        <v>731</v>
      </c>
      <c r="G283" t="s">
        <v>454</v>
      </c>
      <c r="H283" t="s">
        <v>697</v>
      </c>
      <c r="I283" t="s">
        <v>152</v>
      </c>
      <c r="J283" t="s">
        <v>307</v>
      </c>
      <c r="K283" s="76">
        <v>3.44</v>
      </c>
      <c r="L283" t="s">
        <v>105</v>
      </c>
      <c r="M283" s="76">
        <v>5.74</v>
      </c>
      <c r="N283" s="76">
        <v>1.76</v>
      </c>
      <c r="O283" s="76">
        <v>27584.29</v>
      </c>
      <c r="P283" s="76">
        <v>114.08</v>
      </c>
      <c r="Q283" s="76">
        <v>0.79166999999999998</v>
      </c>
      <c r="R283" s="76">
        <v>32.259828032000001</v>
      </c>
      <c r="S283" s="76">
        <v>0.01</v>
      </c>
      <c r="T283" s="76">
        <f t="shared" si="4"/>
        <v>4.4892727615586346E-2</v>
      </c>
      <c r="U283" s="76">
        <f>+R283/'סכום נכסי הקרן'!$C$42*100</f>
        <v>9.1520301280274847E-3</v>
      </c>
    </row>
    <row r="284" spans="2:21">
      <c r="B284" t="s">
        <v>1094</v>
      </c>
      <c r="C284" t="s">
        <v>1095</v>
      </c>
      <c r="D284" t="s">
        <v>103</v>
      </c>
      <c r="E284" s="15"/>
      <c r="F284" t="s">
        <v>738</v>
      </c>
      <c r="G284" t="s">
        <v>454</v>
      </c>
      <c r="H284" t="s">
        <v>697</v>
      </c>
      <c r="I284" t="s">
        <v>152</v>
      </c>
      <c r="J284" t="s">
        <v>307</v>
      </c>
      <c r="K284" s="76">
        <v>4.2699999999999996</v>
      </c>
      <c r="L284" t="s">
        <v>105</v>
      </c>
      <c r="M284" s="76">
        <v>3.7</v>
      </c>
      <c r="N284" s="76">
        <v>1.68</v>
      </c>
      <c r="O284" s="76">
        <v>126130.38</v>
      </c>
      <c r="P284" s="76">
        <v>109.85</v>
      </c>
      <c r="Q284" s="76">
        <v>0</v>
      </c>
      <c r="R284" s="76">
        <v>138.55422243000001</v>
      </c>
      <c r="S284" s="76">
        <v>0.05</v>
      </c>
      <c r="T284" s="76">
        <f t="shared" si="4"/>
        <v>0.19281184516449917</v>
      </c>
      <c r="U284" s="76">
        <f>+R284/'סכום נכסי הקרן'!$C$42*100</f>
        <v>3.9307476059294001E-2</v>
      </c>
    </row>
    <row r="285" spans="2:21">
      <c r="B285" t="s">
        <v>1096</v>
      </c>
      <c r="C285" t="s">
        <v>1097</v>
      </c>
      <c r="D285" t="s">
        <v>103</v>
      </c>
      <c r="E285" s="15"/>
      <c r="F285" t="s">
        <v>1098</v>
      </c>
      <c r="G285" t="s">
        <v>454</v>
      </c>
      <c r="H285" t="s">
        <v>690</v>
      </c>
      <c r="I285" t="s">
        <v>153</v>
      </c>
      <c r="J285" t="s">
        <v>307</v>
      </c>
      <c r="K285" s="76">
        <v>2.98</v>
      </c>
      <c r="L285" t="s">
        <v>105</v>
      </c>
      <c r="M285" s="76">
        <v>3.71</v>
      </c>
      <c r="N285" s="76">
        <v>1.96</v>
      </c>
      <c r="O285" s="76">
        <v>64.13</v>
      </c>
      <c r="P285" s="76">
        <v>106.55</v>
      </c>
      <c r="Q285" s="76">
        <v>0</v>
      </c>
      <c r="R285" s="76">
        <v>6.8330514999999994E-2</v>
      </c>
      <c r="S285" s="76">
        <v>0</v>
      </c>
      <c r="T285" s="76">
        <f t="shared" si="4"/>
        <v>9.5088640729420511E-5</v>
      </c>
      <c r="U285" s="76">
        <f>+R285/'סכום נכסי הקרן'!$C$42*100</f>
        <v>1.9385191121394316E-5</v>
      </c>
    </row>
    <row r="286" spans="2:21">
      <c r="B286" t="s">
        <v>1099</v>
      </c>
      <c r="C286" t="s">
        <v>1100</v>
      </c>
      <c r="D286" t="s">
        <v>103</v>
      </c>
      <c r="E286" s="15"/>
      <c r="F286" t="s">
        <v>1101</v>
      </c>
      <c r="G286" t="s">
        <v>126</v>
      </c>
      <c r="H286" t="s">
        <v>697</v>
      </c>
      <c r="I286" t="s">
        <v>152</v>
      </c>
      <c r="J286" t="s">
        <v>307</v>
      </c>
      <c r="K286" s="76">
        <v>0.91</v>
      </c>
      <c r="L286" t="s">
        <v>105</v>
      </c>
      <c r="M286" s="76">
        <v>2.7</v>
      </c>
      <c r="N286" s="76">
        <v>1.07</v>
      </c>
      <c r="O286" s="76">
        <v>12608.09</v>
      </c>
      <c r="P286" s="76">
        <v>101.71</v>
      </c>
      <c r="Q286" s="76">
        <v>0</v>
      </c>
      <c r="R286" s="76">
        <v>12.823688339</v>
      </c>
      <c r="S286" s="76">
        <v>0</v>
      </c>
      <c r="T286" s="76">
        <f t="shared" si="4"/>
        <v>1.7845425185120153E-2</v>
      </c>
      <c r="U286" s="76">
        <f>+R286/'סכום נכסי הקרן'!$C$42*100</f>
        <v>3.6380473545781214E-3</v>
      </c>
    </row>
    <row r="287" spans="2:21">
      <c r="B287" t="s">
        <v>1102</v>
      </c>
      <c r="C287" t="s">
        <v>1103</v>
      </c>
      <c r="D287" t="s">
        <v>103</v>
      </c>
      <c r="E287" s="15"/>
      <c r="F287" t="s">
        <v>1104</v>
      </c>
      <c r="G287" t="s">
        <v>126</v>
      </c>
      <c r="H287" t="s">
        <v>697</v>
      </c>
      <c r="I287" t="s">
        <v>154</v>
      </c>
      <c r="J287" t="s">
        <v>307</v>
      </c>
      <c r="K287" s="76">
        <v>0.16</v>
      </c>
      <c r="L287" t="s">
        <v>105</v>
      </c>
      <c r="M287" s="76">
        <v>5.7</v>
      </c>
      <c r="N287" s="76">
        <v>1.74</v>
      </c>
      <c r="O287" s="76">
        <v>82056.59</v>
      </c>
      <c r="P287" s="76">
        <v>105.4</v>
      </c>
      <c r="Q287" s="76">
        <v>0</v>
      </c>
      <c r="R287" s="76">
        <v>86.487645860000001</v>
      </c>
      <c r="S287" s="76">
        <v>0.09</v>
      </c>
      <c r="T287" s="76">
        <f t="shared" si="4"/>
        <v>0.12035607641351588</v>
      </c>
      <c r="U287" s="76">
        <f>+R287/'סכום נכסי הקרן'!$C$42*100</f>
        <v>2.4536322382987572E-2</v>
      </c>
    </row>
    <row r="288" spans="2:21">
      <c r="B288" t="s">
        <v>1105</v>
      </c>
      <c r="C288" t="s">
        <v>1106</v>
      </c>
      <c r="D288" t="s">
        <v>103</v>
      </c>
      <c r="E288" s="15"/>
      <c r="F288" t="s">
        <v>1107</v>
      </c>
      <c r="G288" t="s">
        <v>454</v>
      </c>
      <c r="H288" t="s">
        <v>697</v>
      </c>
      <c r="I288" t="s">
        <v>152</v>
      </c>
      <c r="J288" t="s">
        <v>307</v>
      </c>
      <c r="K288" s="76">
        <v>2.87</v>
      </c>
      <c r="L288" t="s">
        <v>105</v>
      </c>
      <c r="M288" s="76">
        <v>6.9</v>
      </c>
      <c r="N288" s="76">
        <v>3.11</v>
      </c>
      <c r="O288" s="76">
        <v>30420.92</v>
      </c>
      <c r="P288" s="76">
        <v>113.5</v>
      </c>
      <c r="Q288" s="76">
        <v>0</v>
      </c>
      <c r="R288" s="76">
        <v>34.527744200000001</v>
      </c>
      <c r="S288" s="76">
        <v>0.01</v>
      </c>
      <c r="T288" s="76">
        <f t="shared" si="4"/>
        <v>4.8048756305014428E-2</v>
      </c>
      <c r="U288" s="76">
        <f>+R288/'סכום נכסי הקרן'!$C$42*100</f>
        <v>9.7954321039086887E-3</v>
      </c>
    </row>
    <row r="289" spans="2:21">
      <c r="B289" t="s">
        <v>1108</v>
      </c>
      <c r="C289" t="s">
        <v>1109</v>
      </c>
      <c r="D289" t="s">
        <v>103</v>
      </c>
      <c r="E289" s="15"/>
      <c r="F289" t="s">
        <v>1110</v>
      </c>
      <c r="G289" t="s">
        <v>454</v>
      </c>
      <c r="H289" t="s">
        <v>697</v>
      </c>
      <c r="I289" t="s">
        <v>152</v>
      </c>
      <c r="J289" t="s">
        <v>304</v>
      </c>
      <c r="K289" s="76">
        <v>5</v>
      </c>
      <c r="L289" t="s">
        <v>105</v>
      </c>
      <c r="M289" s="76">
        <v>6</v>
      </c>
      <c r="N289" s="76">
        <v>5.0199999999999996</v>
      </c>
      <c r="O289" s="76">
        <v>42696</v>
      </c>
      <c r="P289" s="76">
        <v>100.7</v>
      </c>
      <c r="Q289" s="76">
        <v>1.2945899999999999</v>
      </c>
      <c r="R289" s="76">
        <v>44.289462</v>
      </c>
      <c r="S289" s="76">
        <v>0.02</v>
      </c>
      <c r="T289" s="76">
        <f t="shared" si="4"/>
        <v>6.1633147945940728E-2</v>
      </c>
      <c r="U289" s="76">
        <f>+R289/'סכום נכסי הקרן'!$C$42*100</f>
        <v>1.2564806302626741E-2</v>
      </c>
    </row>
    <row r="290" spans="2:21">
      <c r="B290" t="s">
        <v>1111</v>
      </c>
      <c r="C290" t="s">
        <v>1112</v>
      </c>
      <c r="D290" t="s">
        <v>103</v>
      </c>
      <c r="E290" s="15"/>
      <c r="F290" t="s">
        <v>1110</v>
      </c>
      <c r="G290" t="s">
        <v>454</v>
      </c>
      <c r="H290" t="s">
        <v>697</v>
      </c>
      <c r="I290" t="s">
        <v>152</v>
      </c>
      <c r="J290" t="s">
        <v>307</v>
      </c>
      <c r="K290" s="76">
        <v>1.78</v>
      </c>
      <c r="L290" t="s">
        <v>105</v>
      </c>
      <c r="M290" s="76">
        <v>6</v>
      </c>
      <c r="N290" s="76">
        <v>2.0499999999999998</v>
      </c>
      <c r="O290" s="76">
        <v>253863.53</v>
      </c>
      <c r="P290" s="76">
        <v>109.94</v>
      </c>
      <c r="Q290" s="76">
        <v>0</v>
      </c>
      <c r="R290" s="76">
        <v>279.09756488199997</v>
      </c>
      <c r="S290" s="76">
        <v>0.1</v>
      </c>
      <c r="T290" s="76">
        <f t="shared" si="4"/>
        <v>0.38839174672575832</v>
      </c>
      <c r="U290" s="76">
        <f>+R290/'סכום נכסי הקרן'!$C$42*100</f>
        <v>7.9179260345883823E-2</v>
      </c>
    </row>
    <row r="291" spans="2:21">
      <c r="B291" t="s">
        <v>1113</v>
      </c>
      <c r="C291" t="s">
        <v>1114</v>
      </c>
      <c r="D291" t="s">
        <v>103</v>
      </c>
      <c r="E291" s="15"/>
      <c r="F291" t="s">
        <v>747</v>
      </c>
      <c r="G291" t="s">
        <v>454</v>
      </c>
      <c r="H291" t="s">
        <v>697</v>
      </c>
      <c r="I291" t="s">
        <v>152</v>
      </c>
      <c r="J291" t="s">
        <v>307</v>
      </c>
      <c r="K291" s="76">
        <v>4.54</v>
      </c>
      <c r="L291" t="s">
        <v>105</v>
      </c>
      <c r="M291" s="76">
        <v>6.23</v>
      </c>
      <c r="N291" s="76">
        <v>2.3199999999999998</v>
      </c>
      <c r="O291" s="76">
        <v>0.01</v>
      </c>
      <c r="P291" s="76">
        <v>118.65</v>
      </c>
      <c r="Q291" s="76">
        <v>0</v>
      </c>
      <c r="R291" s="76">
        <v>1.1865000000000001E-5</v>
      </c>
      <c r="S291" s="76">
        <v>0</v>
      </c>
      <c r="T291" s="76">
        <f t="shared" si="4"/>
        <v>1.6511315950927262E-8</v>
      </c>
      <c r="U291" s="76">
        <f>+R291/'סכום נכסי הקרן'!$C$42*100</f>
        <v>3.3660699418897043E-9</v>
      </c>
    </row>
    <row r="292" spans="2:21">
      <c r="B292" t="s">
        <v>1115</v>
      </c>
      <c r="C292" t="s">
        <v>1116</v>
      </c>
      <c r="D292" t="s">
        <v>103</v>
      </c>
      <c r="E292" s="15"/>
      <c r="F292" t="s">
        <v>687</v>
      </c>
      <c r="G292" t="s">
        <v>130</v>
      </c>
      <c r="H292" t="s">
        <v>690</v>
      </c>
      <c r="I292" t="s">
        <v>153</v>
      </c>
      <c r="J292" t="s">
        <v>307</v>
      </c>
      <c r="K292" s="76">
        <v>0.25</v>
      </c>
      <c r="L292" t="s">
        <v>105</v>
      </c>
      <c r="M292" s="76">
        <v>5.4</v>
      </c>
      <c r="N292" s="76">
        <v>0.88</v>
      </c>
      <c r="O292" s="76">
        <v>2909.8</v>
      </c>
      <c r="P292" s="76">
        <v>101.13</v>
      </c>
      <c r="Q292" s="76">
        <v>2.9556900000000002</v>
      </c>
      <c r="R292" s="76">
        <v>5.8983707399999998</v>
      </c>
      <c r="S292" s="76">
        <v>0.02</v>
      </c>
      <c r="T292" s="76">
        <f t="shared" si="4"/>
        <v>8.2081637491651614E-3</v>
      </c>
      <c r="U292" s="76">
        <f>+R292/'סכום נכסי הקרן'!$C$42*100</f>
        <v>1.6733525877821941E-3</v>
      </c>
    </row>
    <row r="293" spans="2:21">
      <c r="B293" t="s">
        <v>1117</v>
      </c>
      <c r="C293" t="s">
        <v>1118</v>
      </c>
      <c r="D293" t="s">
        <v>103</v>
      </c>
      <c r="E293" s="15"/>
      <c r="F293" t="s">
        <v>764</v>
      </c>
      <c r="G293" t="s">
        <v>130</v>
      </c>
      <c r="H293" t="s">
        <v>396</v>
      </c>
      <c r="I293" t="s">
        <v>153</v>
      </c>
      <c r="J293" t="s">
        <v>307</v>
      </c>
      <c r="K293" s="76">
        <v>2.0499999999999998</v>
      </c>
      <c r="L293" t="s">
        <v>105</v>
      </c>
      <c r="M293" s="76">
        <v>3.3</v>
      </c>
      <c r="N293" s="76">
        <v>2.1</v>
      </c>
      <c r="O293" s="76">
        <v>59139.09</v>
      </c>
      <c r="P293" s="76">
        <v>102.92</v>
      </c>
      <c r="Q293" s="76">
        <v>0</v>
      </c>
      <c r="R293" s="76">
        <v>60.865951428000002</v>
      </c>
      <c r="S293" s="76">
        <v>0.01</v>
      </c>
      <c r="T293" s="76">
        <f t="shared" si="4"/>
        <v>8.4700965417741275E-2</v>
      </c>
      <c r="U293" s="76">
        <f>+R293/'סכום נכסי הקרן'!$C$42*100</f>
        <v>1.7267513660877334E-2</v>
      </c>
    </row>
    <row r="294" spans="2:21">
      <c r="B294" t="s">
        <v>1119</v>
      </c>
      <c r="C294" t="s">
        <v>1120</v>
      </c>
      <c r="D294" t="s">
        <v>103</v>
      </c>
      <c r="E294" s="15"/>
      <c r="F294" t="s">
        <v>1121</v>
      </c>
      <c r="G294" t="s">
        <v>126</v>
      </c>
      <c r="H294" t="s">
        <v>761</v>
      </c>
      <c r="I294" t="s">
        <v>152</v>
      </c>
      <c r="J294" t="s">
        <v>307</v>
      </c>
      <c r="K294" s="76">
        <v>3.06</v>
      </c>
      <c r="L294" t="s">
        <v>105</v>
      </c>
      <c r="M294" s="76">
        <v>4.5999999999999996</v>
      </c>
      <c r="N294" s="76">
        <v>1.49</v>
      </c>
      <c r="O294" s="76">
        <v>59191.92</v>
      </c>
      <c r="P294" s="76">
        <v>110.9</v>
      </c>
      <c r="Q294" s="76">
        <v>0</v>
      </c>
      <c r="R294" s="76">
        <v>65.643839279999995</v>
      </c>
      <c r="S294" s="76">
        <v>0.04</v>
      </c>
      <c r="T294" s="76">
        <f t="shared" si="4"/>
        <v>9.1349866884447475E-2</v>
      </c>
      <c r="U294" s="76">
        <f>+R294/'סכום נכסי הקרן'!$C$42*100</f>
        <v>1.862298813911898E-2</v>
      </c>
    </row>
    <row r="295" spans="2:21">
      <c r="B295" t="s">
        <v>1122</v>
      </c>
      <c r="C295" t="s">
        <v>1123</v>
      </c>
      <c r="D295" t="s">
        <v>103</v>
      </c>
      <c r="E295" s="15"/>
      <c r="F295" t="s">
        <v>1124</v>
      </c>
      <c r="G295" t="s">
        <v>454</v>
      </c>
      <c r="H295" t="s">
        <v>396</v>
      </c>
      <c r="I295" t="s">
        <v>153</v>
      </c>
      <c r="J295" t="s">
        <v>389</v>
      </c>
      <c r="K295" s="76">
        <v>3.27</v>
      </c>
      <c r="L295" t="s">
        <v>105</v>
      </c>
      <c r="M295" s="76">
        <v>8.9</v>
      </c>
      <c r="N295" s="76">
        <v>4</v>
      </c>
      <c r="O295" s="76">
        <v>124148.85</v>
      </c>
      <c r="P295" s="76">
        <v>101.17</v>
      </c>
      <c r="Q295" s="76">
        <v>0</v>
      </c>
      <c r="R295" s="76">
        <v>125.601391545</v>
      </c>
      <c r="S295" s="76">
        <v>0.05</v>
      </c>
      <c r="T295" s="76">
        <f t="shared" si="4"/>
        <v>0.17478670540881741</v>
      </c>
      <c r="U295" s="76">
        <f>+R295/'סכום נכסי הקרן'!$C$42*100</f>
        <v>3.5632791297020155E-2</v>
      </c>
    </row>
    <row r="296" spans="2:21">
      <c r="B296" t="s">
        <v>1125</v>
      </c>
      <c r="C296" t="s">
        <v>1126</v>
      </c>
      <c r="D296" t="s">
        <v>103</v>
      </c>
      <c r="E296" s="15"/>
      <c r="F296" t="s">
        <v>1127</v>
      </c>
      <c r="G296" t="s">
        <v>454</v>
      </c>
      <c r="H296" t="s">
        <v>396</v>
      </c>
      <c r="I296" t="s">
        <v>153</v>
      </c>
      <c r="J296" t="s">
        <v>307</v>
      </c>
      <c r="K296" s="76">
        <v>1.65</v>
      </c>
      <c r="L296" t="s">
        <v>105</v>
      </c>
      <c r="M296" s="76">
        <v>4.6500000000000004</v>
      </c>
      <c r="N296" s="76">
        <v>14.95</v>
      </c>
      <c r="O296" s="76">
        <v>275604.28000000003</v>
      </c>
      <c r="P296" s="76">
        <v>87.01</v>
      </c>
      <c r="Q296" s="76">
        <v>0</v>
      </c>
      <c r="R296" s="76">
        <v>239.80328402800001</v>
      </c>
      <c r="S296" s="76">
        <v>0.03</v>
      </c>
      <c r="T296" s="76">
        <f t="shared" si="4"/>
        <v>0.33370988526390699</v>
      </c>
      <c r="U296" s="76">
        <f>+R296/'סכום נכסי הקרן'!$C$42*100</f>
        <v>6.8031574069371284E-2</v>
      </c>
    </row>
    <row r="297" spans="2:21">
      <c r="B297" t="s">
        <v>1128</v>
      </c>
      <c r="C297" t="s">
        <v>1129</v>
      </c>
      <c r="D297" t="s">
        <v>103</v>
      </c>
      <c r="E297" s="15"/>
      <c r="F297" t="s">
        <v>774</v>
      </c>
      <c r="G297" t="s">
        <v>454</v>
      </c>
      <c r="H297" t="s">
        <v>761</v>
      </c>
      <c r="I297" t="s">
        <v>152</v>
      </c>
      <c r="J297" t="s">
        <v>389</v>
      </c>
      <c r="L297" t="s">
        <v>105</v>
      </c>
      <c r="M297" s="76">
        <v>4.2</v>
      </c>
      <c r="N297" s="76">
        <v>0</v>
      </c>
      <c r="O297" s="76">
        <v>358646.45</v>
      </c>
      <c r="P297" s="76">
        <v>107.7</v>
      </c>
      <c r="Q297" s="76">
        <v>0</v>
      </c>
      <c r="R297" s="76">
        <v>386.26222665</v>
      </c>
      <c r="S297" s="76">
        <v>0</v>
      </c>
      <c r="T297" s="76">
        <f t="shared" si="4"/>
        <v>0.53752192702290991</v>
      </c>
      <c r="U297" s="76">
        <f>+R297/'סכום נכסי הקרן'!$C$42*100</f>
        <v>0.10958159888866022</v>
      </c>
    </row>
    <row r="298" spans="2:21">
      <c r="B298" t="s">
        <v>1130</v>
      </c>
      <c r="C298" t="s">
        <v>1131</v>
      </c>
      <c r="D298" t="s">
        <v>103</v>
      </c>
      <c r="E298" s="15"/>
      <c r="F298" t="s">
        <v>774</v>
      </c>
      <c r="G298" t="s">
        <v>454</v>
      </c>
      <c r="H298" t="s">
        <v>761</v>
      </c>
      <c r="I298" t="s">
        <v>152</v>
      </c>
      <c r="J298" t="s">
        <v>307</v>
      </c>
      <c r="K298" s="76">
        <v>3.27</v>
      </c>
      <c r="L298" t="s">
        <v>105</v>
      </c>
      <c r="M298" s="76">
        <v>4.2</v>
      </c>
      <c r="N298" s="76">
        <v>2</v>
      </c>
      <c r="O298" s="76">
        <v>86377.48</v>
      </c>
      <c r="P298" s="76">
        <v>108.4</v>
      </c>
      <c r="Q298" s="76">
        <v>0</v>
      </c>
      <c r="R298" s="76">
        <v>93.633188320000002</v>
      </c>
      <c r="S298" s="76">
        <v>0.02</v>
      </c>
      <c r="T298" s="76">
        <f t="shared" si="4"/>
        <v>0.13029980243103179</v>
      </c>
      <c r="U298" s="76">
        <f>+R298/'סכום נכסי הקרן'!$C$42*100</f>
        <v>2.6563494375663729E-2</v>
      </c>
    </row>
    <row r="299" spans="2:21">
      <c r="B299" t="s">
        <v>1132</v>
      </c>
      <c r="C299" t="s">
        <v>1133</v>
      </c>
      <c r="D299" t="s">
        <v>103</v>
      </c>
      <c r="E299" s="15"/>
      <c r="F299" t="s">
        <v>779</v>
      </c>
      <c r="G299" t="s">
        <v>548</v>
      </c>
      <c r="H299" t="s">
        <v>761</v>
      </c>
      <c r="I299" t="s">
        <v>152</v>
      </c>
      <c r="J299" t="s">
        <v>307</v>
      </c>
      <c r="K299" s="76">
        <v>2.34</v>
      </c>
      <c r="L299" t="s">
        <v>105</v>
      </c>
      <c r="M299" s="76">
        <v>6</v>
      </c>
      <c r="N299" s="76">
        <v>1.38</v>
      </c>
      <c r="O299" s="76">
        <v>0.01</v>
      </c>
      <c r="P299" s="76">
        <v>112.64</v>
      </c>
      <c r="Q299" s="76">
        <v>0</v>
      </c>
      <c r="R299" s="76">
        <v>1.1263999999999999E-5</v>
      </c>
      <c r="S299" s="76">
        <v>0</v>
      </c>
      <c r="T299" s="76">
        <f t="shared" si="4"/>
        <v>1.5674965265170221E-8</v>
      </c>
      <c r="U299" s="76">
        <f>+R299/'סכום נכסי הקרן'!$C$42*100</f>
        <v>3.1955677897552156E-9</v>
      </c>
    </row>
    <row r="300" spans="2:21">
      <c r="B300" t="s">
        <v>1134</v>
      </c>
      <c r="C300" t="s">
        <v>1135</v>
      </c>
      <c r="D300" t="s">
        <v>103</v>
      </c>
      <c r="E300" s="15"/>
      <c r="F300" t="s">
        <v>779</v>
      </c>
      <c r="G300" t="s">
        <v>548</v>
      </c>
      <c r="H300" t="s">
        <v>761</v>
      </c>
      <c r="I300" t="s">
        <v>152</v>
      </c>
      <c r="J300" t="s">
        <v>307</v>
      </c>
      <c r="K300" s="76">
        <v>4.45</v>
      </c>
      <c r="L300" t="s">
        <v>105</v>
      </c>
      <c r="M300" s="76">
        <v>5.9</v>
      </c>
      <c r="N300" s="76">
        <v>2.2599999999999998</v>
      </c>
      <c r="O300" s="76">
        <v>813.27</v>
      </c>
      <c r="P300" s="76">
        <v>118.73</v>
      </c>
      <c r="Q300" s="76">
        <v>0</v>
      </c>
      <c r="R300" s="76">
        <v>0.96559547099999998</v>
      </c>
      <c r="S300" s="76">
        <v>0</v>
      </c>
      <c r="T300" s="76">
        <f t="shared" si="4"/>
        <v>1.3437211885769422E-3</v>
      </c>
      <c r="U300" s="76">
        <f>+R300/'סכום נכסי הקרן'!$C$42*100</f>
        <v>2.7393694824761331E-4</v>
      </c>
    </row>
    <row r="301" spans="2:21">
      <c r="B301" t="s">
        <v>1136</v>
      </c>
      <c r="C301" t="s">
        <v>1137</v>
      </c>
      <c r="D301" t="s">
        <v>103</v>
      </c>
      <c r="E301" s="15"/>
      <c r="F301" t="s">
        <v>1138</v>
      </c>
      <c r="G301" t="s">
        <v>454</v>
      </c>
      <c r="H301" t="s">
        <v>761</v>
      </c>
      <c r="I301" t="s">
        <v>152</v>
      </c>
      <c r="J301" t="s">
        <v>334</v>
      </c>
      <c r="K301" s="76">
        <v>3.56</v>
      </c>
      <c r="L301" t="s">
        <v>105</v>
      </c>
      <c r="M301" s="76">
        <v>7.75</v>
      </c>
      <c r="N301" s="76">
        <v>6.03</v>
      </c>
      <c r="O301" s="76">
        <v>3144.11</v>
      </c>
      <c r="P301" s="76">
        <v>99.3</v>
      </c>
      <c r="Q301" s="76">
        <v>8.9149999999999993E-2</v>
      </c>
      <c r="R301" s="76">
        <v>3.2112512299999998</v>
      </c>
      <c r="S301" s="76">
        <v>0</v>
      </c>
      <c r="T301" s="76">
        <f t="shared" si="4"/>
        <v>4.4687723267032263E-3</v>
      </c>
      <c r="U301" s="76">
        <f>+R301/'סכום נכסי הקרן'!$C$42*100</f>
        <v>9.110237034268303E-4</v>
      </c>
    </row>
    <row r="302" spans="2:21">
      <c r="B302" t="s">
        <v>1139</v>
      </c>
      <c r="C302" t="s">
        <v>1140</v>
      </c>
      <c r="D302" t="s">
        <v>103</v>
      </c>
      <c r="E302" s="15"/>
      <c r="F302" t="s">
        <v>1141</v>
      </c>
      <c r="G302" t="s">
        <v>1142</v>
      </c>
      <c r="H302" t="s">
        <v>761</v>
      </c>
      <c r="I302" t="s">
        <v>152</v>
      </c>
      <c r="J302" t="s">
        <v>307</v>
      </c>
      <c r="K302" s="76">
        <v>1.36</v>
      </c>
      <c r="L302" t="s">
        <v>105</v>
      </c>
      <c r="M302" s="76">
        <v>7</v>
      </c>
      <c r="N302" s="76">
        <v>1.73</v>
      </c>
      <c r="O302" s="76">
        <v>115870.22</v>
      </c>
      <c r="P302" s="76">
        <v>109.66</v>
      </c>
      <c r="Q302" s="76">
        <v>0</v>
      </c>
      <c r="R302" s="76">
        <v>127.06328325200001</v>
      </c>
      <c r="S302" s="76">
        <v>0.12</v>
      </c>
      <c r="T302" s="76">
        <f t="shared" si="4"/>
        <v>0.17682107168444469</v>
      </c>
      <c r="U302" s="76">
        <f>+R302/'סכום נכסי הקרן'!$C$42*100</f>
        <v>3.6047526209218264E-2</v>
      </c>
    </row>
    <row r="303" spans="2:21">
      <c r="B303" t="s">
        <v>1143</v>
      </c>
      <c r="C303" t="s">
        <v>1144</v>
      </c>
      <c r="D303" t="s">
        <v>103</v>
      </c>
      <c r="E303" s="15"/>
      <c r="F303" t="s">
        <v>1145</v>
      </c>
      <c r="G303" t="s">
        <v>454</v>
      </c>
      <c r="H303" t="s">
        <v>396</v>
      </c>
      <c r="I303" t="s">
        <v>153</v>
      </c>
      <c r="J303" t="s">
        <v>307</v>
      </c>
      <c r="K303" s="76">
        <v>4.6500000000000004</v>
      </c>
      <c r="L303" t="s">
        <v>105</v>
      </c>
      <c r="M303" s="76">
        <v>4.5999999999999996</v>
      </c>
      <c r="N303" s="76">
        <v>4.7300000000000004</v>
      </c>
      <c r="O303" s="76">
        <v>295874.28999999998</v>
      </c>
      <c r="P303" s="76">
        <v>99.65</v>
      </c>
      <c r="Q303" s="76">
        <v>22.735600000000002</v>
      </c>
      <c r="R303" s="76">
        <v>317.57432998500002</v>
      </c>
      <c r="S303" s="76">
        <v>0.12</v>
      </c>
      <c r="T303" s="76">
        <f t="shared" si="4"/>
        <v>0.44193595451212542</v>
      </c>
      <c r="U303" s="76">
        <f>+R303/'סכום נכסי הקרן'!$C$42*100</f>
        <v>9.0095019509335933E-2</v>
      </c>
    </row>
    <row r="304" spans="2:21">
      <c r="B304" t="s">
        <v>1146</v>
      </c>
      <c r="C304" t="s">
        <v>1147</v>
      </c>
      <c r="D304" t="s">
        <v>103</v>
      </c>
      <c r="E304" s="15"/>
      <c r="F304" t="s">
        <v>797</v>
      </c>
      <c r="G304" t="s">
        <v>454</v>
      </c>
      <c r="H304" t="s">
        <v>396</v>
      </c>
      <c r="I304" t="s">
        <v>153</v>
      </c>
      <c r="J304" t="s">
        <v>307</v>
      </c>
      <c r="K304" s="76">
        <v>3.15</v>
      </c>
      <c r="L304" t="s">
        <v>105</v>
      </c>
      <c r="M304" s="76">
        <v>5</v>
      </c>
      <c r="N304" s="76">
        <v>1.76</v>
      </c>
      <c r="O304" s="76">
        <v>381340.89</v>
      </c>
      <c r="P304" s="76">
        <v>112.77</v>
      </c>
      <c r="Q304" s="76">
        <v>0</v>
      </c>
      <c r="R304" s="76">
        <v>430.03812165300002</v>
      </c>
      <c r="S304" s="76">
        <v>0.13</v>
      </c>
      <c r="T304" s="76">
        <f t="shared" si="4"/>
        <v>0.59844039591706499</v>
      </c>
      <c r="U304" s="76">
        <f>+R304/'סכום נכסי הקרן'!$C$42*100</f>
        <v>0.12200070755692131</v>
      </c>
    </row>
    <row r="305" spans="2:21">
      <c r="B305" t="s">
        <v>1148</v>
      </c>
      <c r="C305" t="s">
        <v>1149</v>
      </c>
      <c r="D305" t="s">
        <v>103</v>
      </c>
      <c r="E305" s="15"/>
      <c r="F305" t="s">
        <v>1150</v>
      </c>
      <c r="G305" t="s">
        <v>1142</v>
      </c>
      <c r="H305" t="s">
        <v>761</v>
      </c>
      <c r="I305" t="s">
        <v>152</v>
      </c>
      <c r="J305" t="s">
        <v>307</v>
      </c>
      <c r="K305" s="76">
        <v>3.65</v>
      </c>
      <c r="L305" t="s">
        <v>105</v>
      </c>
      <c r="M305" s="76">
        <v>6.25</v>
      </c>
      <c r="N305" s="76">
        <v>2.64</v>
      </c>
      <c r="O305" s="76">
        <v>15780.44</v>
      </c>
      <c r="P305" s="76">
        <v>113.51</v>
      </c>
      <c r="Q305" s="76">
        <v>2.8179400000000001</v>
      </c>
      <c r="R305" s="76">
        <v>20.730317444000001</v>
      </c>
      <c r="S305" s="76">
        <v>0.01</v>
      </c>
      <c r="T305" s="76">
        <f t="shared" si="4"/>
        <v>2.8848278220050809E-2</v>
      </c>
      <c r="U305" s="76">
        <f>+R305/'סכום נכסי הקרן'!$C$42*100</f>
        <v>5.8811376682747756E-3</v>
      </c>
    </row>
    <row r="306" spans="2:21">
      <c r="B306" t="s">
        <v>1151</v>
      </c>
      <c r="C306" t="s">
        <v>1152</v>
      </c>
      <c r="D306" t="s">
        <v>103</v>
      </c>
      <c r="E306" s="15"/>
      <c r="F306" t="s">
        <v>1153</v>
      </c>
      <c r="G306" t="s">
        <v>454</v>
      </c>
      <c r="H306" t="s">
        <v>761</v>
      </c>
      <c r="I306" t="s">
        <v>152</v>
      </c>
      <c r="J306" t="s">
        <v>307</v>
      </c>
      <c r="K306" s="76">
        <v>2.72</v>
      </c>
      <c r="L306" t="s">
        <v>105</v>
      </c>
      <c r="M306" s="76">
        <v>6.4</v>
      </c>
      <c r="N306" s="76">
        <v>4.8600000000000003</v>
      </c>
      <c r="O306" s="76">
        <v>94742.94</v>
      </c>
      <c r="P306" s="76">
        <v>104.85</v>
      </c>
      <c r="Q306" s="76">
        <v>0</v>
      </c>
      <c r="R306" s="76">
        <v>99.337972590000007</v>
      </c>
      <c r="S306" s="76">
        <v>0.05</v>
      </c>
      <c r="T306" s="76">
        <f t="shared" si="4"/>
        <v>0.13823857154302926</v>
      </c>
      <c r="U306" s="76">
        <f>+R306/'סכום נכסי הקרן'!$C$42*100</f>
        <v>2.8181926980485661E-2</v>
      </c>
    </row>
    <row r="307" spans="2:21">
      <c r="B307" t="s">
        <v>1154</v>
      </c>
      <c r="C307" t="s">
        <v>1155</v>
      </c>
      <c r="D307" t="s">
        <v>103</v>
      </c>
      <c r="E307" s="15"/>
      <c r="F307" t="s">
        <v>1156</v>
      </c>
      <c r="G307" t="s">
        <v>454</v>
      </c>
      <c r="H307" t="s">
        <v>396</v>
      </c>
      <c r="I307" t="s">
        <v>153</v>
      </c>
      <c r="J307" t="s">
        <v>307</v>
      </c>
      <c r="K307" s="76">
        <v>1.94</v>
      </c>
      <c r="L307" t="s">
        <v>105</v>
      </c>
      <c r="M307" s="76">
        <v>4.9000000000000004</v>
      </c>
      <c r="N307" s="76">
        <v>1.34</v>
      </c>
      <c r="O307" s="76">
        <v>14409.9</v>
      </c>
      <c r="P307" s="76">
        <v>107</v>
      </c>
      <c r="Q307" s="76">
        <v>5.2740200000000002</v>
      </c>
      <c r="R307" s="76">
        <v>20.692613000000001</v>
      </c>
      <c r="S307" s="76">
        <v>0.02</v>
      </c>
      <c r="T307" s="76">
        <f t="shared" si="4"/>
        <v>2.8795808773136519E-2</v>
      </c>
      <c r="U307" s="76">
        <f>+R307/'סכום נכסי הקרן'!$C$42*100</f>
        <v>5.8704410146191441E-3</v>
      </c>
    </row>
    <row r="308" spans="2:21">
      <c r="B308" t="s">
        <v>1157</v>
      </c>
      <c r="C308" t="s">
        <v>1158</v>
      </c>
      <c r="D308" t="s">
        <v>103</v>
      </c>
      <c r="E308" s="15"/>
      <c r="F308" t="s">
        <v>1159</v>
      </c>
      <c r="G308" t="s">
        <v>130</v>
      </c>
      <c r="H308" t="s">
        <v>806</v>
      </c>
      <c r="I308" t="s">
        <v>153</v>
      </c>
      <c r="J308" t="s">
        <v>307</v>
      </c>
      <c r="K308" s="76">
        <v>1.84</v>
      </c>
      <c r="L308" t="s">
        <v>105</v>
      </c>
      <c r="M308" s="76">
        <v>4.3</v>
      </c>
      <c r="N308" s="76">
        <v>2.88</v>
      </c>
      <c r="O308" s="76">
        <v>0.01</v>
      </c>
      <c r="P308" s="76">
        <v>103.03</v>
      </c>
      <c r="Q308" s="76">
        <v>0</v>
      </c>
      <c r="R308" s="76">
        <v>1.0302999999999999E-5</v>
      </c>
      <c r="S308" s="76">
        <v>0</v>
      </c>
      <c r="T308" s="76">
        <f t="shared" si="4"/>
        <v>1.4337639127046233E-8</v>
      </c>
      <c r="U308" s="76">
        <f>+R308/'סכום נכסי הקרן'!$C$42*100</f>
        <v>2.9229345647947429E-9</v>
      </c>
    </row>
    <row r="309" spans="2:21">
      <c r="B309" t="s">
        <v>1160</v>
      </c>
      <c r="C309" t="s">
        <v>1161</v>
      </c>
      <c r="D309" t="s">
        <v>103</v>
      </c>
      <c r="E309" s="15"/>
      <c r="F309" t="s">
        <v>1159</v>
      </c>
      <c r="G309" t="s">
        <v>130</v>
      </c>
      <c r="H309" t="s">
        <v>806</v>
      </c>
      <c r="I309" t="s">
        <v>153</v>
      </c>
      <c r="J309" t="s">
        <v>307</v>
      </c>
      <c r="K309" s="76">
        <v>2.5099999999999998</v>
      </c>
      <c r="L309" t="s">
        <v>105</v>
      </c>
      <c r="M309" s="76">
        <v>4.25</v>
      </c>
      <c r="N309" s="76">
        <v>3.15</v>
      </c>
      <c r="O309" s="76">
        <v>1434.59</v>
      </c>
      <c r="P309" s="76">
        <v>104.56</v>
      </c>
      <c r="Q309" s="76">
        <v>0</v>
      </c>
      <c r="R309" s="76">
        <v>1.5000073039999999</v>
      </c>
      <c r="S309" s="76">
        <v>0</v>
      </c>
      <c r="T309" s="76">
        <f t="shared" si="4"/>
        <v>2.0874078824308973E-3</v>
      </c>
      <c r="U309" s="76">
        <f>+R309/'סכום נכסי הקרן'!$C$42*100</f>
        <v>4.2554820890091971E-4</v>
      </c>
    </row>
    <row r="310" spans="2:21">
      <c r="B310" t="s">
        <v>1162</v>
      </c>
      <c r="C310" t="s">
        <v>1163</v>
      </c>
      <c r="D310" t="s">
        <v>103</v>
      </c>
      <c r="E310" s="15"/>
      <c r="F310" t="s">
        <v>1164</v>
      </c>
      <c r="G310" t="s">
        <v>684</v>
      </c>
      <c r="H310" t="s">
        <v>806</v>
      </c>
      <c r="I310" t="s">
        <v>153</v>
      </c>
      <c r="J310" t="s">
        <v>967</v>
      </c>
      <c r="K310" s="76">
        <v>4.46</v>
      </c>
      <c r="L310" t="s">
        <v>105</v>
      </c>
      <c r="M310" s="76">
        <v>4.5999999999999996</v>
      </c>
      <c r="N310" s="76">
        <v>3.16</v>
      </c>
      <c r="O310" s="76">
        <v>194151.99</v>
      </c>
      <c r="P310" s="76">
        <v>107.8</v>
      </c>
      <c r="Q310" s="76">
        <v>0</v>
      </c>
      <c r="R310" s="76">
        <v>209.29584521999999</v>
      </c>
      <c r="S310" s="76">
        <v>0.02</v>
      </c>
      <c r="T310" s="76">
        <f t="shared" si="4"/>
        <v>0.29125577982669942</v>
      </c>
      <c r="U310" s="76">
        <f>+R310/'סכום נכסי הקרן'!$C$42*100</f>
        <v>5.9376692250943268E-2</v>
      </c>
    </row>
    <row r="311" spans="2:21">
      <c r="B311" t="s">
        <v>1165</v>
      </c>
      <c r="C311" t="s">
        <v>1166</v>
      </c>
      <c r="D311" t="s">
        <v>103</v>
      </c>
      <c r="E311" s="15"/>
      <c r="F311" t="s">
        <v>1167</v>
      </c>
      <c r="G311" t="s">
        <v>454</v>
      </c>
      <c r="H311" t="s">
        <v>812</v>
      </c>
      <c r="I311" t="s">
        <v>152</v>
      </c>
      <c r="J311" t="s">
        <v>389</v>
      </c>
      <c r="K311" s="76">
        <v>5.25</v>
      </c>
      <c r="L311" t="s">
        <v>105</v>
      </c>
      <c r="M311" s="76">
        <v>5.4</v>
      </c>
      <c r="N311" s="76">
        <v>5.99</v>
      </c>
      <c r="O311" s="76">
        <v>420787.83</v>
      </c>
      <c r="P311" s="76">
        <v>98.97</v>
      </c>
      <c r="Q311" s="76">
        <v>0</v>
      </c>
      <c r="R311" s="76">
        <v>416.45371535100003</v>
      </c>
      <c r="S311" s="76">
        <v>0.1</v>
      </c>
      <c r="T311" s="76">
        <f t="shared" si="4"/>
        <v>0.57953635677184046</v>
      </c>
      <c r="U311" s="76">
        <f>+R311/'סכום נכסי הקרן'!$C$42*100</f>
        <v>0.11814684647545658</v>
      </c>
    </row>
    <row r="312" spans="2:21">
      <c r="B312" t="s">
        <v>1168</v>
      </c>
      <c r="C312" t="s">
        <v>1169</v>
      </c>
      <c r="D312" t="s">
        <v>103</v>
      </c>
      <c r="E312" s="15"/>
      <c r="F312" t="s">
        <v>792</v>
      </c>
      <c r="G312" t="s">
        <v>115</v>
      </c>
      <c r="H312" t="s">
        <v>806</v>
      </c>
      <c r="I312" t="s">
        <v>153</v>
      </c>
      <c r="J312" t="s">
        <v>307</v>
      </c>
      <c r="K312" s="76">
        <v>2.36</v>
      </c>
      <c r="L312" t="s">
        <v>105</v>
      </c>
      <c r="M312" s="76">
        <v>5.6</v>
      </c>
      <c r="N312" s="76">
        <v>2.2799999999999998</v>
      </c>
      <c r="O312" s="76">
        <v>197411.18</v>
      </c>
      <c r="P312" s="76">
        <v>108.05</v>
      </c>
      <c r="Q312" s="76">
        <v>2.76376</v>
      </c>
      <c r="R312" s="76">
        <v>216.06653999</v>
      </c>
      <c r="S312" s="76">
        <v>0.09</v>
      </c>
      <c r="T312" s="76">
        <f t="shared" si="4"/>
        <v>0.30067786836903077</v>
      </c>
      <c r="U312" s="76">
        <f>+R312/'סכום נכסי הקרן'!$C$42*100</f>
        <v>6.1297520919380427E-2</v>
      </c>
    </row>
    <row r="313" spans="2:21">
      <c r="B313" t="s">
        <v>1170</v>
      </c>
      <c r="C313" t="s">
        <v>1171</v>
      </c>
      <c r="D313" t="s">
        <v>103</v>
      </c>
      <c r="E313" s="15"/>
      <c r="F313" t="s">
        <v>792</v>
      </c>
      <c r="G313" t="s">
        <v>115</v>
      </c>
      <c r="H313" t="s">
        <v>806</v>
      </c>
      <c r="I313" t="s">
        <v>153</v>
      </c>
      <c r="J313" t="s">
        <v>307</v>
      </c>
      <c r="K313" s="76">
        <v>0.41</v>
      </c>
      <c r="L313" t="s">
        <v>105</v>
      </c>
      <c r="M313" s="76">
        <v>5.16</v>
      </c>
      <c r="N313" s="76">
        <v>1.22</v>
      </c>
      <c r="O313" s="76">
        <v>28286.15</v>
      </c>
      <c r="P313" s="76">
        <v>102.06</v>
      </c>
      <c r="Q313" s="76">
        <v>0</v>
      </c>
      <c r="R313" s="76">
        <v>28.86884469</v>
      </c>
      <c r="S313" s="76">
        <v>0.09</v>
      </c>
      <c r="T313" s="76">
        <f t="shared" si="4"/>
        <v>4.0173840355232929E-2</v>
      </c>
      <c r="U313" s="76">
        <f>+R313/'סכום נכסי הקרן'!$C$42*100</f>
        <v>8.1900168873233221E-3</v>
      </c>
    </row>
    <row r="314" spans="2:21">
      <c r="B314" t="s">
        <v>1172</v>
      </c>
      <c r="C314" t="s">
        <v>1173</v>
      </c>
      <c r="D314" t="s">
        <v>103</v>
      </c>
      <c r="E314" s="15"/>
      <c r="F314" t="s">
        <v>792</v>
      </c>
      <c r="G314" t="s">
        <v>115</v>
      </c>
      <c r="H314" t="s">
        <v>806</v>
      </c>
      <c r="I314" t="s">
        <v>153</v>
      </c>
      <c r="J314" t="s">
        <v>428</v>
      </c>
      <c r="L314" t="s">
        <v>105</v>
      </c>
      <c r="M314" s="76">
        <v>4</v>
      </c>
      <c r="N314" s="76">
        <v>0</v>
      </c>
      <c r="O314" s="76">
        <v>107593.93</v>
      </c>
      <c r="P314" s="76">
        <v>103.59</v>
      </c>
      <c r="Q314" s="76">
        <v>0</v>
      </c>
      <c r="R314" s="76">
        <v>111.45655208700001</v>
      </c>
      <c r="S314" s="76">
        <v>0</v>
      </c>
      <c r="T314" s="76">
        <f t="shared" si="4"/>
        <v>0.15510276833623585</v>
      </c>
      <c r="U314" s="76">
        <f>+R314/'סכום נכסי הקרן'!$C$42*100</f>
        <v>3.1619936772584484E-2</v>
      </c>
    </row>
    <row r="315" spans="2:21">
      <c r="B315" t="s">
        <v>1174</v>
      </c>
      <c r="C315" t="s">
        <v>1175</v>
      </c>
      <c r="D315" t="s">
        <v>103</v>
      </c>
      <c r="E315" s="15"/>
      <c r="F315" t="s">
        <v>792</v>
      </c>
      <c r="G315" t="s">
        <v>115</v>
      </c>
      <c r="H315" t="s">
        <v>806</v>
      </c>
      <c r="I315" t="s">
        <v>153</v>
      </c>
      <c r="J315" t="s">
        <v>1176</v>
      </c>
      <c r="K315" s="76">
        <v>4.1399999999999997</v>
      </c>
      <c r="L315" t="s">
        <v>105</v>
      </c>
      <c r="M315" s="76">
        <v>4</v>
      </c>
      <c r="N315" s="76">
        <v>2.72</v>
      </c>
      <c r="O315" s="76">
        <v>113651.3</v>
      </c>
      <c r="P315" s="76">
        <v>105.51</v>
      </c>
      <c r="Q315" s="76">
        <v>2.21245</v>
      </c>
      <c r="R315" s="76">
        <v>122.12593663</v>
      </c>
      <c r="S315" s="76">
        <v>7.0000000000000007E-2</v>
      </c>
      <c r="T315" s="76">
        <f t="shared" si="4"/>
        <v>0.16995026763597562</v>
      </c>
      <c r="U315" s="76">
        <f>+R315/'סכום נכסי הקרן'!$C$42*100</f>
        <v>3.4646813688611028E-2</v>
      </c>
    </row>
    <row r="316" spans="2:21">
      <c r="B316" t="s">
        <v>1177</v>
      </c>
      <c r="C316" t="s">
        <v>1178</v>
      </c>
      <c r="D316" t="s">
        <v>103</v>
      </c>
      <c r="E316" s="15"/>
      <c r="F316" t="s">
        <v>1179</v>
      </c>
      <c r="G316" t="s">
        <v>454</v>
      </c>
      <c r="H316" t="s">
        <v>812</v>
      </c>
      <c r="I316" t="s">
        <v>152</v>
      </c>
      <c r="J316" t="s">
        <v>359</v>
      </c>
      <c r="K316" s="76">
        <v>4.88</v>
      </c>
      <c r="L316" t="s">
        <v>105</v>
      </c>
      <c r="M316" s="76">
        <v>6</v>
      </c>
      <c r="N316" s="76">
        <v>5.8</v>
      </c>
      <c r="O316" s="76">
        <v>224493.88</v>
      </c>
      <c r="P316" s="76">
        <v>101.53</v>
      </c>
      <c r="Q316" s="76">
        <v>3.3212700000000002</v>
      </c>
      <c r="R316" s="76">
        <v>231.249906364</v>
      </c>
      <c r="S316" s="76">
        <v>7.0000000000000007E-2</v>
      </c>
      <c r="T316" s="76">
        <f t="shared" si="4"/>
        <v>0.32180701791810773</v>
      </c>
      <c r="U316" s="76">
        <f>+R316/'סכום נכסי הקרן'!$C$42*100</f>
        <v>6.5605002855176495E-2</v>
      </c>
    </row>
    <row r="317" spans="2:21">
      <c r="B317" t="s">
        <v>1180</v>
      </c>
      <c r="C317" t="s">
        <v>1181</v>
      </c>
      <c r="D317" t="s">
        <v>103</v>
      </c>
      <c r="E317" s="15"/>
      <c r="F317" t="s">
        <v>818</v>
      </c>
      <c r="G317" t="s">
        <v>819</v>
      </c>
      <c r="H317" t="s">
        <v>812</v>
      </c>
      <c r="I317" t="s">
        <v>154</v>
      </c>
      <c r="J317" t="s">
        <v>307</v>
      </c>
      <c r="K317" s="76">
        <v>1.44</v>
      </c>
      <c r="L317" t="s">
        <v>105</v>
      </c>
      <c r="M317" s="76">
        <v>5.46</v>
      </c>
      <c r="N317" s="76">
        <v>4.12</v>
      </c>
      <c r="O317" s="76">
        <v>56243.29</v>
      </c>
      <c r="P317" s="76">
        <v>102</v>
      </c>
      <c r="Q317" s="76">
        <v>0</v>
      </c>
      <c r="R317" s="76">
        <v>57.368155799999997</v>
      </c>
      <c r="S317" s="76">
        <v>0.03</v>
      </c>
      <c r="T317" s="76">
        <f t="shared" si="4"/>
        <v>7.9833438342673424E-2</v>
      </c>
      <c r="U317" s="76">
        <f>+R317/'סכום נכסי הקרן'!$C$42*100</f>
        <v>1.6275198049728233E-2</v>
      </c>
    </row>
    <row r="318" spans="2:21">
      <c r="B318" t="s">
        <v>1182</v>
      </c>
      <c r="C318" t="s">
        <v>1183</v>
      </c>
      <c r="D318" t="s">
        <v>103</v>
      </c>
      <c r="E318" s="15"/>
      <c r="F318" t="s">
        <v>818</v>
      </c>
      <c r="G318" t="s">
        <v>135</v>
      </c>
      <c r="H318" t="s">
        <v>812</v>
      </c>
      <c r="I318" t="s">
        <v>154</v>
      </c>
      <c r="J318" t="s">
        <v>307</v>
      </c>
      <c r="K318" s="76">
        <v>3.45</v>
      </c>
      <c r="L318" t="s">
        <v>105</v>
      </c>
      <c r="M318" s="76">
        <v>4.5999999999999996</v>
      </c>
      <c r="N318" s="76">
        <v>3.3</v>
      </c>
      <c r="O318" s="76">
        <v>166203.63</v>
      </c>
      <c r="P318" s="76">
        <v>105.79</v>
      </c>
      <c r="Q318" s="76">
        <v>0</v>
      </c>
      <c r="R318" s="76">
        <v>175.826820177</v>
      </c>
      <c r="S318" s="76">
        <v>0.08</v>
      </c>
      <c r="T318" s="76">
        <f t="shared" si="4"/>
        <v>0.24468033549003956</v>
      </c>
      <c r="U318" s="76">
        <f>+R318/'סכום נכסי הקרן'!$C$42*100</f>
        <v>4.9881616045161906E-2</v>
      </c>
    </row>
    <row r="319" spans="2:21">
      <c r="B319" t="s">
        <v>1184</v>
      </c>
      <c r="C319" t="s">
        <v>1185</v>
      </c>
      <c r="D319" t="s">
        <v>103</v>
      </c>
      <c r="E319" s="15"/>
      <c r="F319" t="s">
        <v>1186</v>
      </c>
      <c r="G319" t="s">
        <v>454</v>
      </c>
      <c r="H319" t="s">
        <v>806</v>
      </c>
      <c r="I319" t="s">
        <v>153</v>
      </c>
      <c r="J319" t="s">
        <v>307</v>
      </c>
      <c r="K319" s="76">
        <v>1.76</v>
      </c>
      <c r="L319" t="s">
        <v>105</v>
      </c>
      <c r="M319" s="76">
        <v>5.5</v>
      </c>
      <c r="N319" s="76">
        <v>2.57</v>
      </c>
      <c r="O319" s="76">
        <v>8622.8799999999992</v>
      </c>
      <c r="P319" s="76">
        <v>106.11</v>
      </c>
      <c r="Q319" s="76">
        <v>0</v>
      </c>
      <c r="R319" s="76">
        <v>9.1497379680000002</v>
      </c>
      <c r="S319" s="76">
        <v>0</v>
      </c>
      <c r="T319" s="76">
        <f t="shared" si="4"/>
        <v>1.2732761437660615E-2</v>
      </c>
      <c r="U319" s="76">
        <f>+R319/'סכום נכסי הקרן'!$C$42*100</f>
        <v>2.5957570965235385E-3</v>
      </c>
    </row>
    <row r="320" spans="2:21">
      <c r="B320" t="s">
        <v>1187</v>
      </c>
      <c r="C320" t="s">
        <v>1188</v>
      </c>
      <c r="D320" t="s">
        <v>103</v>
      </c>
      <c r="E320" s="15"/>
      <c r="F320" t="s">
        <v>1186</v>
      </c>
      <c r="G320" t="s">
        <v>454</v>
      </c>
      <c r="H320" t="s">
        <v>806</v>
      </c>
      <c r="I320" t="s">
        <v>153</v>
      </c>
      <c r="J320" t="s">
        <v>307</v>
      </c>
      <c r="K320" s="76">
        <v>0.82</v>
      </c>
      <c r="L320" t="s">
        <v>105</v>
      </c>
      <c r="M320" s="76">
        <v>8</v>
      </c>
      <c r="N320" s="76">
        <v>1.3</v>
      </c>
      <c r="O320" s="76">
        <v>859.34</v>
      </c>
      <c r="P320" s="76">
        <v>106.85</v>
      </c>
      <c r="Q320" s="76">
        <v>0</v>
      </c>
      <c r="R320" s="76">
        <v>0.91820478999999999</v>
      </c>
      <c r="S320" s="76">
        <v>0</v>
      </c>
      <c r="T320" s="76">
        <f t="shared" si="4"/>
        <v>1.2777723889881849E-3</v>
      </c>
      <c r="U320" s="76">
        <f>+R320/'סכום נכסי הקרן'!$C$42*100</f>
        <v>2.6049233410182457E-4</v>
      </c>
    </row>
    <row r="321" spans="2:21">
      <c r="B321" t="s">
        <v>1189</v>
      </c>
      <c r="C321" t="s">
        <v>1190</v>
      </c>
      <c r="D321" t="s">
        <v>103</v>
      </c>
      <c r="E321" s="15"/>
      <c r="F321" t="s">
        <v>845</v>
      </c>
      <c r="G321" t="s">
        <v>115</v>
      </c>
      <c r="H321" t="s">
        <v>839</v>
      </c>
      <c r="I321" t="s">
        <v>152</v>
      </c>
      <c r="J321" t="s">
        <v>307</v>
      </c>
      <c r="K321" s="76">
        <v>0.27</v>
      </c>
      <c r="L321" t="s">
        <v>105</v>
      </c>
      <c r="M321" s="76">
        <v>6.7</v>
      </c>
      <c r="N321" s="76">
        <v>0.87</v>
      </c>
      <c r="O321" s="76">
        <v>103724.25</v>
      </c>
      <c r="P321" s="76">
        <v>106.45</v>
      </c>
      <c r="Q321" s="76">
        <v>0</v>
      </c>
      <c r="R321" s="76">
        <v>110.41446412499999</v>
      </c>
      <c r="S321" s="76">
        <v>0.05</v>
      </c>
      <c r="T321" s="76">
        <f t="shared" si="4"/>
        <v>0.15365260031354389</v>
      </c>
      <c r="U321" s="76">
        <f>+R321/'סכום נכסי הקרן'!$C$42*100</f>
        <v>3.132429910164531E-2</v>
      </c>
    </row>
    <row r="322" spans="2:21">
      <c r="B322" t="s">
        <v>1191</v>
      </c>
      <c r="C322" t="s">
        <v>1192</v>
      </c>
      <c r="D322" t="s">
        <v>103</v>
      </c>
      <c r="E322" s="15"/>
      <c r="F322" t="s">
        <v>1193</v>
      </c>
      <c r="G322" t="s">
        <v>454</v>
      </c>
      <c r="H322" t="s">
        <v>839</v>
      </c>
      <c r="I322" t="s">
        <v>152</v>
      </c>
      <c r="J322" t="s">
        <v>428</v>
      </c>
      <c r="L322" t="s">
        <v>105</v>
      </c>
      <c r="M322" s="76">
        <v>5.75</v>
      </c>
      <c r="N322" s="76">
        <v>0</v>
      </c>
      <c r="O322" s="76">
        <v>76852.81</v>
      </c>
      <c r="P322" s="76">
        <v>98.86</v>
      </c>
      <c r="Q322" s="76">
        <v>0</v>
      </c>
      <c r="R322" s="76">
        <v>75.976687966</v>
      </c>
      <c r="S322" s="76">
        <v>0</v>
      </c>
      <c r="T322" s="76">
        <f t="shared" si="4"/>
        <v>0.10572904339752542</v>
      </c>
      <c r="U322" s="76">
        <f>+R322/'סכום נכסי הקרן'!$C$42*100</f>
        <v>2.1554390699257128E-2</v>
      </c>
    </row>
    <row r="323" spans="2:21">
      <c r="B323" t="s">
        <v>1194</v>
      </c>
      <c r="C323" t="s">
        <v>1195</v>
      </c>
      <c r="D323" t="s">
        <v>103</v>
      </c>
      <c r="E323" s="15"/>
      <c r="F323" t="s">
        <v>1193</v>
      </c>
      <c r="G323" t="s">
        <v>454</v>
      </c>
      <c r="H323" t="s">
        <v>839</v>
      </c>
      <c r="I323" t="s">
        <v>152</v>
      </c>
      <c r="J323" t="s">
        <v>428</v>
      </c>
      <c r="K323" s="76">
        <v>3.23</v>
      </c>
      <c r="L323" t="s">
        <v>105</v>
      </c>
      <c r="M323" s="76">
        <v>5.75</v>
      </c>
      <c r="N323" s="76">
        <v>5.66</v>
      </c>
      <c r="O323" s="76">
        <v>166817.07</v>
      </c>
      <c r="P323" s="76">
        <v>100.89</v>
      </c>
      <c r="Q323" s="76">
        <v>0</v>
      </c>
      <c r="R323" s="76">
        <v>168.30174192300001</v>
      </c>
      <c r="S323" s="76">
        <v>7.0000000000000007E-2</v>
      </c>
      <c r="T323" s="76">
        <f t="shared" si="4"/>
        <v>0.23420844803894422</v>
      </c>
      <c r="U323" s="76">
        <f>+R323/'סכום נכסי הקרן'!$C$42*100</f>
        <v>4.7746770725216076E-2</v>
      </c>
    </row>
    <row r="324" spans="2:21">
      <c r="B324" t="s">
        <v>1196</v>
      </c>
      <c r="C324" t="s">
        <v>1197</v>
      </c>
      <c r="D324" t="s">
        <v>103</v>
      </c>
      <c r="E324" s="15"/>
      <c r="F324" t="s">
        <v>797</v>
      </c>
      <c r="G324" t="s">
        <v>454</v>
      </c>
      <c r="H324" t="s">
        <v>839</v>
      </c>
      <c r="I324" t="s">
        <v>152</v>
      </c>
      <c r="J324" t="s">
        <v>307</v>
      </c>
      <c r="K324" s="76">
        <v>0.66</v>
      </c>
      <c r="L324" t="s">
        <v>105</v>
      </c>
      <c r="M324" s="76">
        <v>3.51</v>
      </c>
      <c r="N324" s="76">
        <v>0.96</v>
      </c>
      <c r="O324" s="76">
        <v>209907.67</v>
      </c>
      <c r="P324" s="76">
        <v>101.6</v>
      </c>
      <c r="Q324" s="76">
        <v>0</v>
      </c>
      <c r="R324" s="76">
        <v>213.26619271999999</v>
      </c>
      <c r="S324" s="76">
        <v>0.13</v>
      </c>
      <c r="T324" s="76">
        <f t="shared" si="4"/>
        <v>0.29678090936799517</v>
      </c>
      <c r="U324" s="76">
        <f>+R324/'סכום נכסי הקרן'!$C$42*100</f>
        <v>6.0503069611129272E-2</v>
      </c>
    </row>
    <row r="325" spans="2:21">
      <c r="B325" t="s">
        <v>1198</v>
      </c>
      <c r="C325" t="s">
        <v>1199</v>
      </c>
      <c r="D325" t="s">
        <v>103</v>
      </c>
      <c r="E325" s="15"/>
      <c r="F325" t="s">
        <v>1200</v>
      </c>
      <c r="G325" t="s">
        <v>454</v>
      </c>
      <c r="H325" t="s">
        <v>858</v>
      </c>
      <c r="I325" t="s">
        <v>153</v>
      </c>
      <c r="J325" t="s">
        <v>307</v>
      </c>
      <c r="K325" s="76">
        <v>5.0199999999999996</v>
      </c>
      <c r="L325" t="s">
        <v>105</v>
      </c>
      <c r="M325" s="76">
        <v>1</v>
      </c>
      <c r="N325" s="76">
        <v>7.09</v>
      </c>
      <c r="O325" s="76">
        <v>111801.63</v>
      </c>
      <c r="P325" s="76">
        <v>74.95</v>
      </c>
      <c r="Q325" s="76">
        <v>0</v>
      </c>
      <c r="R325" s="76">
        <v>83.795321685000005</v>
      </c>
      <c r="S325" s="76">
        <v>7.0000000000000007E-2</v>
      </c>
      <c r="T325" s="76">
        <f t="shared" si="4"/>
        <v>0.11660944218715731</v>
      </c>
      <c r="U325" s="76">
        <f>+R325/'סכום נכסי הקרן'!$C$42*100</f>
        <v>2.3772516948576239E-2</v>
      </c>
    </row>
    <row r="326" spans="2:21">
      <c r="B326" t="s">
        <v>1201</v>
      </c>
      <c r="C326" t="s">
        <v>1202</v>
      </c>
      <c r="D326" t="s">
        <v>103</v>
      </c>
      <c r="E326" s="15"/>
      <c r="F326" t="s">
        <v>1203</v>
      </c>
      <c r="G326" t="s">
        <v>548</v>
      </c>
      <c r="H326" t="s">
        <v>858</v>
      </c>
      <c r="I326" t="s">
        <v>153</v>
      </c>
      <c r="J326" t="s">
        <v>307</v>
      </c>
      <c r="K326" s="76">
        <v>3.5</v>
      </c>
      <c r="L326" t="s">
        <v>105</v>
      </c>
      <c r="M326" s="76">
        <v>5.6</v>
      </c>
      <c r="N326" s="76">
        <v>4.78</v>
      </c>
      <c r="O326" s="76">
        <v>53796.959999999999</v>
      </c>
      <c r="P326" s="76">
        <v>103.7</v>
      </c>
      <c r="Q326" s="76">
        <v>0</v>
      </c>
      <c r="R326" s="76">
        <v>55.787447520000001</v>
      </c>
      <c r="S326" s="76">
        <v>0.09</v>
      </c>
      <c r="T326" s="76">
        <f t="shared" si="4"/>
        <v>7.7633727104803485E-2</v>
      </c>
      <c r="U326" s="76">
        <f>+R326/'סכום נכסי הקרן'!$C$42*100</f>
        <v>1.5826755181780137E-2</v>
      </c>
    </row>
    <row r="327" spans="2:21">
      <c r="B327" t="s">
        <v>1204</v>
      </c>
      <c r="C327" t="s">
        <v>1205</v>
      </c>
      <c r="D327" t="s">
        <v>103</v>
      </c>
      <c r="E327" s="15"/>
      <c r="F327" t="s">
        <v>1203</v>
      </c>
      <c r="G327" t="s">
        <v>548</v>
      </c>
      <c r="H327" t="s">
        <v>858</v>
      </c>
      <c r="I327" t="s">
        <v>153</v>
      </c>
      <c r="J327" t="s">
        <v>307</v>
      </c>
      <c r="K327" s="76">
        <v>2.88</v>
      </c>
      <c r="L327" t="s">
        <v>105</v>
      </c>
      <c r="M327" s="76">
        <v>4.5</v>
      </c>
      <c r="N327" s="76">
        <v>3.55</v>
      </c>
      <c r="O327" s="76">
        <v>22714.27</v>
      </c>
      <c r="P327" s="76">
        <v>103.4</v>
      </c>
      <c r="Q327" s="76">
        <v>0</v>
      </c>
      <c r="R327" s="76">
        <v>23.48655518</v>
      </c>
      <c r="S327" s="76">
        <v>7.0000000000000007E-2</v>
      </c>
      <c r="T327" s="76">
        <f t="shared" si="4"/>
        <v>3.2683854460671492E-2</v>
      </c>
      <c r="U327" s="76">
        <f>+R327/'סכום נכסי הקרן'!$C$42*100</f>
        <v>6.6630752153334968E-3</v>
      </c>
    </row>
    <row r="328" spans="2:21">
      <c r="B328" t="s">
        <v>1206</v>
      </c>
      <c r="C328" t="s">
        <v>1207</v>
      </c>
      <c r="D328" t="s">
        <v>103</v>
      </c>
      <c r="E328" s="15"/>
      <c r="F328" t="s">
        <v>867</v>
      </c>
      <c r="G328" t="s">
        <v>115</v>
      </c>
      <c r="H328" t="s">
        <v>862</v>
      </c>
      <c r="I328" t="s">
        <v>154</v>
      </c>
      <c r="J328" t="s">
        <v>307</v>
      </c>
      <c r="K328" s="76">
        <v>4.74</v>
      </c>
      <c r="L328" t="s">
        <v>105</v>
      </c>
      <c r="M328" s="76">
        <v>6.25</v>
      </c>
      <c r="N328" s="76">
        <v>5.2</v>
      </c>
      <c r="O328" s="76">
        <v>194249.79</v>
      </c>
      <c r="P328" s="76">
        <v>106.84</v>
      </c>
      <c r="Q328" s="76">
        <v>0</v>
      </c>
      <c r="R328" s="76">
        <v>207.53647563600001</v>
      </c>
      <c r="S328" s="76">
        <v>0.13</v>
      </c>
      <c r="T328" s="76">
        <f t="shared" si="4"/>
        <v>0.28880744378996326</v>
      </c>
      <c r="U328" s="76">
        <f>+R328/'סכום נכסי הקרן'!$C$42*100</f>
        <v>5.8877563631189601E-2</v>
      </c>
    </row>
    <row r="329" spans="2:21">
      <c r="B329" t="s">
        <v>1208</v>
      </c>
      <c r="C329" t="s">
        <v>1209</v>
      </c>
      <c r="D329" t="s">
        <v>103</v>
      </c>
      <c r="E329" s="15"/>
      <c r="F329" t="s">
        <v>870</v>
      </c>
      <c r="G329" t="s">
        <v>115</v>
      </c>
      <c r="H329" t="s">
        <v>862</v>
      </c>
      <c r="I329" t="s">
        <v>152</v>
      </c>
      <c r="J329" t="s">
        <v>307</v>
      </c>
      <c r="K329" s="76">
        <v>3.08</v>
      </c>
      <c r="L329" t="s">
        <v>105</v>
      </c>
      <c r="M329" s="76">
        <v>3.5</v>
      </c>
      <c r="N329" s="76">
        <v>2.13</v>
      </c>
      <c r="O329" s="76">
        <v>42696</v>
      </c>
      <c r="P329" s="76">
        <v>105.2</v>
      </c>
      <c r="Q329" s="76">
        <v>0</v>
      </c>
      <c r="R329" s="76">
        <v>44.916192000000002</v>
      </c>
      <c r="S329" s="76">
        <v>0.04</v>
      </c>
      <c r="T329" s="76">
        <f t="shared" si="4"/>
        <v>6.2505304460557229E-2</v>
      </c>
      <c r="U329" s="76">
        <f>+R329/'סכום נכסי הקרן'!$C$42*100</f>
        <v>1.2742607989494042E-2</v>
      </c>
    </row>
    <row r="330" spans="2:21">
      <c r="B330" t="s">
        <v>1210</v>
      </c>
      <c r="C330" t="s">
        <v>1211</v>
      </c>
      <c r="D330" t="s">
        <v>103</v>
      </c>
      <c r="E330" s="15"/>
      <c r="F330" t="s">
        <v>896</v>
      </c>
      <c r="G330" t="s">
        <v>548</v>
      </c>
      <c r="H330" t="s">
        <v>889</v>
      </c>
      <c r="I330" t="s">
        <v>153</v>
      </c>
      <c r="J330" t="s">
        <v>307</v>
      </c>
      <c r="K330" s="76">
        <v>5.44</v>
      </c>
      <c r="L330" t="s">
        <v>105</v>
      </c>
      <c r="M330" s="76">
        <v>3.49</v>
      </c>
      <c r="N330" s="76">
        <v>15.2</v>
      </c>
      <c r="O330" s="76">
        <v>108561.27</v>
      </c>
      <c r="P330" s="76">
        <v>72.94</v>
      </c>
      <c r="Q330" s="76">
        <v>0</v>
      </c>
      <c r="R330" s="76">
        <v>79.184590338000007</v>
      </c>
      <c r="S330" s="76">
        <v>0.1</v>
      </c>
      <c r="T330" s="76">
        <f t="shared" si="4"/>
        <v>0.11019315545853015</v>
      </c>
      <c r="U330" s="76">
        <f>+R330/'סכום נכסי הקרן'!$C$42*100</f>
        <v>2.2464464340294289E-2</v>
      </c>
    </row>
    <row r="331" spans="2:21">
      <c r="B331" t="s">
        <v>1212</v>
      </c>
      <c r="C331" t="s">
        <v>1213</v>
      </c>
      <c r="D331" t="s">
        <v>103</v>
      </c>
      <c r="E331" s="15"/>
      <c r="F331" t="s">
        <v>861</v>
      </c>
      <c r="G331" t="s">
        <v>115</v>
      </c>
      <c r="H331" t="s">
        <v>900</v>
      </c>
      <c r="I331" t="s">
        <v>152</v>
      </c>
      <c r="J331" t="s">
        <v>304</v>
      </c>
      <c r="K331" s="76">
        <v>2.0499999999999998</v>
      </c>
      <c r="L331" t="s">
        <v>105</v>
      </c>
      <c r="M331" s="76">
        <v>5.4</v>
      </c>
      <c r="N331" s="76">
        <v>3.63</v>
      </c>
      <c r="O331" s="76">
        <v>159643.81</v>
      </c>
      <c r="P331" s="76">
        <v>104.26</v>
      </c>
      <c r="Q331" s="76">
        <v>0</v>
      </c>
      <c r="R331" s="76">
        <v>166.44463630600001</v>
      </c>
      <c r="S331" s="76">
        <v>0.02</v>
      </c>
      <c r="T331" s="76">
        <f t="shared" si="4"/>
        <v>0.23162410268736155</v>
      </c>
      <c r="U331" s="76">
        <f>+R331/'סכום נכסי הקרן'!$C$42*100</f>
        <v>4.7219914644617819E-2</v>
      </c>
    </row>
    <row r="332" spans="2:21">
      <c r="B332" t="s">
        <v>1214</v>
      </c>
      <c r="C332" t="s">
        <v>1215</v>
      </c>
      <c r="D332" t="s">
        <v>103</v>
      </c>
      <c r="E332" s="15"/>
      <c r="F332" t="s">
        <v>861</v>
      </c>
      <c r="G332" t="s">
        <v>115</v>
      </c>
      <c r="H332" t="s">
        <v>900</v>
      </c>
      <c r="I332" t="s">
        <v>152</v>
      </c>
      <c r="J332" t="s">
        <v>359</v>
      </c>
      <c r="K332" s="76">
        <v>4.6500000000000004</v>
      </c>
      <c r="L332" t="s">
        <v>105</v>
      </c>
      <c r="M332" s="76">
        <v>5</v>
      </c>
      <c r="N332" s="76">
        <v>5.13</v>
      </c>
      <c r="O332" s="76">
        <v>230387.46</v>
      </c>
      <c r="P332" s="76">
        <v>99.87</v>
      </c>
      <c r="Q332" s="76">
        <v>2.14608</v>
      </c>
      <c r="R332" s="76">
        <v>232.23403630199999</v>
      </c>
      <c r="S332" s="76">
        <v>0.04</v>
      </c>
      <c r="T332" s="76">
        <f t="shared" ref="T332:T343" si="5">+R332/$R$11*100</f>
        <v>0.32317653164276722</v>
      </c>
      <c r="U332" s="76">
        <f>+R332/'סכום נכסי הקרן'!$C$42*100</f>
        <v>6.5884197983976794E-2</v>
      </c>
    </row>
    <row r="333" spans="2:21">
      <c r="B333" t="s">
        <v>1216</v>
      </c>
      <c r="C333" t="s">
        <v>1217</v>
      </c>
      <c r="D333" t="s">
        <v>103</v>
      </c>
      <c r="E333" s="15"/>
      <c r="F333" t="s">
        <v>1218</v>
      </c>
      <c r="G333" t="s">
        <v>454</v>
      </c>
      <c r="H333" t="s">
        <v>247</v>
      </c>
      <c r="I333" t="s">
        <v>152</v>
      </c>
      <c r="J333" t="s">
        <v>307</v>
      </c>
      <c r="K333" s="76">
        <v>5.25</v>
      </c>
      <c r="L333" t="s">
        <v>105</v>
      </c>
      <c r="M333" s="76">
        <v>4.95</v>
      </c>
      <c r="N333" s="76">
        <v>3.57</v>
      </c>
      <c r="O333" s="76">
        <v>161252.32</v>
      </c>
      <c r="P333" s="76">
        <v>109</v>
      </c>
      <c r="Q333" s="76">
        <v>0</v>
      </c>
      <c r="R333" s="76">
        <v>175.76502880000001</v>
      </c>
      <c r="S333" s="76">
        <v>0.08</v>
      </c>
      <c r="T333" s="76">
        <f t="shared" si="5"/>
        <v>0.24459434670380359</v>
      </c>
      <c r="U333" s="76">
        <f>+R333/'סכום נכסי הקרן'!$C$42*100</f>
        <v>4.9864085990649669E-2</v>
      </c>
    </row>
    <row r="334" spans="2:21">
      <c r="B334" t="s">
        <v>1219</v>
      </c>
      <c r="C334" t="s">
        <v>1220</v>
      </c>
      <c r="D334" t="s">
        <v>103</v>
      </c>
      <c r="E334" s="15"/>
      <c r="F334" t="s">
        <v>1221</v>
      </c>
      <c r="G334" t="s">
        <v>454</v>
      </c>
      <c r="H334" t="s">
        <v>247</v>
      </c>
      <c r="I334" t="s">
        <v>154</v>
      </c>
      <c r="J334" t="s">
        <v>307</v>
      </c>
      <c r="K334" s="76">
        <v>1.05</v>
      </c>
      <c r="L334" t="s">
        <v>105</v>
      </c>
      <c r="M334" s="76">
        <v>7.6</v>
      </c>
      <c r="N334" s="76">
        <v>1.69</v>
      </c>
      <c r="O334" s="76">
        <v>43037.57</v>
      </c>
      <c r="P334" s="76">
        <v>108.21</v>
      </c>
      <c r="Q334" s="76">
        <v>0</v>
      </c>
      <c r="R334" s="76">
        <v>46.570954497000002</v>
      </c>
      <c r="S334" s="76">
        <v>0.1</v>
      </c>
      <c r="T334" s="76">
        <f t="shared" si="5"/>
        <v>6.4808069434152876E-2</v>
      </c>
      <c r="U334" s="76">
        <f>+R334/'סכום נכסי הקרן'!$C$42*100</f>
        <v>1.3212059848079634E-2</v>
      </c>
    </row>
    <row r="335" spans="2:21">
      <c r="B335" t="s">
        <v>1222</v>
      </c>
      <c r="C335" t="s">
        <v>1223</v>
      </c>
      <c r="D335" t="s">
        <v>103</v>
      </c>
      <c r="E335" s="15"/>
      <c r="F335" t="s">
        <v>1221</v>
      </c>
      <c r="G335" t="s">
        <v>454</v>
      </c>
      <c r="H335" t="s">
        <v>247</v>
      </c>
      <c r="I335" t="s">
        <v>154</v>
      </c>
      <c r="J335" t="s">
        <v>307</v>
      </c>
      <c r="K335" s="76">
        <v>3.25</v>
      </c>
      <c r="L335" t="s">
        <v>105</v>
      </c>
      <c r="M335" s="76">
        <v>4.8</v>
      </c>
      <c r="N335" s="76">
        <v>3.94</v>
      </c>
      <c r="O335" s="76">
        <v>28541.439999999999</v>
      </c>
      <c r="P335" s="76">
        <v>103.1</v>
      </c>
      <c r="Q335" s="76">
        <v>0</v>
      </c>
      <c r="R335" s="76">
        <v>29.426224640000001</v>
      </c>
      <c r="S335" s="76">
        <v>0.04</v>
      </c>
      <c r="T335" s="76">
        <f t="shared" si="5"/>
        <v>4.0949489445764924E-2</v>
      </c>
      <c r="U335" s="76">
        <f>+R335/'סכום נכסי הקרן'!$C$42*100</f>
        <v>8.348144143615524E-3</v>
      </c>
    </row>
    <row r="336" spans="2:21">
      <c r="B336" t="s">
        <v>1224</v>
      </c>
      <c r="C336" t="s">
        <v>1225</v>
      </c>
      <c r="D336" t="s">
        <v>103</v>
      </c>
      <c r="E336" s="15"/>
      <c r="F336" t="s">
        <v>1226</v>
      </c>
      <c r="G336" t="s">
        <v>115</v>
      </c>
      <c r="H336" t="s">
        <v>247</v>
      </c>
      <c r="I336" t="s">
        <v>153</v>
      </c>
      <c r="J336" t="s">
        <v>307</v>
      </c>
      <c r="K336" s="76">
        <v>4.24</v>
      </c>
      <c r="L336" t="s">
        <v>105</v>
      </c>
      <c r="M336" s="76">
        <v>5.49</v>
      </c>
      <c r="N336" s="76">
        <v>4.18</v>
      </c>
      <c r="O336" s="76">
        <v>85392.01</v>
      </c>
      <c r="P336" s="76">
        <v>108.39</v>
      </c>
      <c r="Q336" s="76">
        <v>0</v>
      </c>
      <c r="R336" s="76">
        <v>92.556399639000006</v>
      </c>
      <c r="S336" s="76">
        <v>0.05</v>
      </c>
      <c r="T336" s="76">
        <f t="shared" si="5"/>
        <v>0.12880134494056628</v>
      </c>
      <c r="U336" s="76">
        <f>+R336/'סכום נכסי הקרן'!$C$42*100</f>
        <v>2.625801220011538E-2</v>
      </c>
    </row>
    <row r="337" spans="2:21">
      <c r="B337" t="s">
        <v>1227</v>
      </c>
      <c r="C337" t="s">
        <v>1228</v>
      </c>
      <c r="D337" t="s">
        <v>103</v>
      </c>
      <c r="E337" s="15"/>
      <c r="F337" t="s">
        <v>1229</v>
      </c>
      <c r="G337" t="s">
        <v>454</v>
      </c>
      <c r="H337" t="s">
        <v>214</v>
      </c>
      <c r="I337" t="s">
        <v>215</v>
      </c>
      <c r="J337" t="s">
        <v>362</v>
      </c>
      <c r="K337" s="76">
        <v>3.89</v>
      </c>
      <c r="L337" t="s">
        <v>105</v>
      </c>
      <c r="M337" s="76">
        <v>4.8</v>
      </c>
      <c r="N337" s="76">
        <v>4.63</v>
      </c>
      <c r="O337" s="76">
        <v>15797.52</v>
      </c>
      <c r="P337" s="76">
        <v>101.88</v>
      </c>
      <c r="Q337" s="76">
        <v>0</v>
      </c>
      <c r="R337" s="76">
        <v>16.094513375999998</v>
      </c>
      <c r="S337" s="76">
        <v>0.01</v>
      </c>
      <c r="T337" s="76">
        <f t="shared" si="5"/>
        <v>2.2397100331020728E-2</v>
      </c>
      <c r="U337" s="76">
        <f>+R337/'סכום נכסי הקרן'!$C$42*100</f>
        <v>4.5659719936195012E-3</v>
      </c>
    </row>
    <row r="338" spans="2:21">
      <c r="B338" t="s">
        <v>1230</v>
      </c>
      <c r="C338" t="s">
        <v>1231</v>
      </c>
      <c r="D338" t="s">
        <v>103</v>
      </c>
      <c r="E338" s="15"/>
      <c r="F338" t="s">
        <v>1232</v>
      </c>
      <c r="G338" t="s">
        <v>126</v>
      </c>
      <c r="H338" t="s">
        <v>214</v>
      </c>
      <c r="I338" t="s">
        <v>215</v>
      </c>
      <c r="J338" t="s">
        <v>307</v>
      </c>
      <c r="K338" s="76">
        <v>2.67</v>
      </c>
      <c r="L338" t="s">
        <v>105</v>
      </c>
      <c r="M338" s="76">
        <v>7.25</v>
      </c>
      <c r="N338" s="76">
        <v>2.52</v>
      </c>
      <c r="O338" s="76">
        <v>109818.09</v>
      </c>
      <c r="P338" s="76">
        <v>113.69</v>
      </c>
      <c r="Q338" s="76">
        <v>0</v>
      </c>
      <c r="R338" s="76">
        <v>124.85218652099999</v>
      </c>
      <c r="S338" s="76">
        <v>0.06</v>
      </c>
      <c r="T338" s="76">
        <f t="shared" si="5"/>
        <v>0.17374411283711191</v>
      </c>
      <c r="U338" s="76">
        <f>+R338/'סכום נכסי הקרן'!$C$42*100</f>
        <v>3.5420243761276442E-2</v>
      </c>
    </row>
    <row r="339" spans="2:21">
      <c r="B339" t="s">
        <v>1233</v>
      </c>
      <c r="C339" t="s">
        <v>1234</v>
      </c>
      <c r="D339" t="s">
        <v>103</v>
      </c>
      <c r="E339" s="15"/>
      <c r="F339" t="s">
        <v>1235</v>
      </c>
      <c r="G339" t="s">
        <v>684</v>
      </c>
      <c r="H339" t="s">
        <v>214</v>
      </c>
      <c r="I339" t="s">
        <v>215</v>
      </c>
      <c r="J339" t="s">
        <v>307</v>
      </c>
      <c r="K339" s="76">
        <v>2.61</v>
      </c>
      <c r="L339" t="s">
        <v>105</v>
      </c>
      <c r="M339" s="76">
        <v>7.75</v>
      </c>
      <c r="N339" s="76">
        <v>6.88</v>
      </c>
      <c r="O339" s="76">
        <v>1280.8800000000001</v>
      </c>
      <c r="P339" s="76">
        <v>104.48</v>
      </c>
      <c r="Q339" s="76">
        <v>0</v>
      </c>
      <c r="R339" s="76">
        <v>1.338263424</v>
      </c>
      <c r="S339" s="76">
        <v>0</v>
      </c>
      <c r="T339" s="76">
        <f t="shared" si="5"/>
        <v>1.8623253450681609E-3</v>
      </c>
      <c r="U339" s="76">
        <f>+R339/'סכום נכסי הקרן'!$C$42*100</f>
        <v>3.7966188671359436E-4</v>
      </c>
    </row>
    <row r="340" spans="2:21">
      <c r="B340" t="s">
        <v>1236</v>
      </c>
      <c r="C340" t="s">
        <v>1237</v>
      </c>
      <c r="D340" t="s">
        <v>103</v>
      </c>
      <c r="E340" s="15"/>
      <c r="F340" t="s">
        <v>1238</v>
      </c>
      <c r="G340" t="s">
        <v>454</v>
      </c>
      <c r="H340" t="s">
        <v>214</v>
      </c>
      <c r="I340" t="s">
        <v>215</v>
      </c>
      <c r="J340" t="s">
        <v>307</v>
      </c>
      <c r="K340" s="76">
        <v>4.1100000000000003</v>
      </c>
      <c r="L340" t="s">
        <v>105</v>
      </c>
      <c r="M340" s="76">
        <v>5.2</v>
      </c>
      <c r="N340" s="76">
        <v>3.13</v>
      </c>
      <c r="O340" s="76">
        <v>132378.96</v>
      </c>
      <c r="P340" s="76">
        <v>109.9</v>
      </c>
      <c r="Q340" s="76">
        <v>0</v>
      </c>
      <c r="R340" s="76">
        <v>145.48447704</v>
      </c>
      <c r="S340" s="76">
        <v>0.09</v>
      </c>
      <c r="T340" s="76">
        <f t="shared" si="5"/>
        <v>0.20245597693745154</v>
      </c>
      <c r="U340" s="76">
        <f>+R340/'סכום נכסי הקרן'!$C$42*100</f>
        <v>4.1273571443395433E-2</v>
      </c>
    </row>
    <row r="341" spans="2:21">
      <c r="B341" t="s">
        <v>1239</v>
      </c>
      <c r="C341" t="s">
        <v>1240</v>
      </c>
      <c r="D341" t="s">
        <v>103</v>
      </c>
      <c r="E341" s="15"/>
      <c r="F341" t="s">
        <v>1238</v>
      </c>
      <c r="G341" t="s">
        <v>454</v>
      </c>
      <c r="H341" t="s">
        <v>214</v>
      </c>
      <c r="I341" t="s">
        <v>215</v>
      </c>
      <c r="J341" t="s">
        <v>334</v>
      </c>
      <c r="L341" t="s">
        <v>105</v>
      </c>
      <c r="M341" s="76">
        <v>0</v>
      </c>
      <c r="N341" s="76">
        <v>0</v>
      </c>
      <c r="O341" s="76">
        <v>102470.41</v>
      </c>
      <c r="P341" s="76">
        <v>106.27</v>
      </c>
      <c r="Q341" s="76">
        <v>0</v>
      </c>
      <c r="R341" s="76">
        <v>108.89530470699999</v>
      </c>
      <c r="S341" s="76">
        <v>0</v>
      </c>
      <c r="T341" s="76">
        <f t="shared" si="5"/>
        <v>0.15153854037840483</v>
      </c>
      <c r="U341" s="76">
        <f>+R341/'סכום נכסי הקרן'!$C$42*100</f>
        <v>3.0893317487328539E-2</v>
      </c>
    </row>
    <row r="342" spans="2:21">
      <c r="B342" t="s">
        <v>1241</v>
      </c>
      <c r="C342" t="s">
        <v>1242</v>
      </c>
      <c r="D342" t="s">
        <v>103</v>
      </c>
      <c r="E342" s="15"/>
      <c r="F342" t="s">
        <v>1243</v>
      </c>
      <c r="G342" t="s">
        <v>126</v>
      </c>
      <c r="H342" t="s">
        <v>214</v>
      </c>
      <c r="I342" t="s">
        <v>215</v>
      </c>
      <c r="J342" t="s">
        <v>389</v>
      </c>
      <c r="K342" s="76">
        <v>1.98</v>
      </c>
      <c r="L342" t="s">
        <v>105</v>
      </c>
      <c r="M342" s="76">
        <v>2</v>
      </c>
      <c r="N342" s="76">
        <v>4.08</v>
      </c>
      <c r="O342" s="76">
        <v>2590.14</v>
      </c>
      <c r="P342" s="76">
        <v>119.75</v>
      </c>
      <c r="Q342" s="76">
        <v>5.1799999999999999E-2</v>
      </c>
      <c r="R342" s="76">
        <v>3.15349265</v>
      </c>
      <c r="S342" s="76">
        <v>0</v>
      </c>
      <c r="T342" s="76">
        <f t="shared" si="5"/>
        <v>4.3883955746377478E-3</v>
      </c>
      <c r="U342" s="76">
        <f>+R342/'סכום נכסי הקרן'!$C$42*100</f>
        <v>8.9463774303709322E-4</v>
      </c>
    </row>
    <row r="343" spans="2:21">
      <c r="B343" t="s">
        <v>1244</v>
      </c>
      <c r="C343" t="s">
        <v>1245</v>
      </c>
      <c r="D343" t="s">
        <v>103</v>
      </c>
      <c r="E343" s="15"/>
      <c r="F343" t="s">
        <v>1243</v>
      </c>
      <c r="G343" t="s">
        <v>126</v>
      </c>
      <c r="H343" t="s">
        <v>214</v>
      </c>
      <c r="I343" t="s">
        <v>215</v>
      </c>
      <c r="J343" t="s">
        <v>307</v>
      </c>
      <c r="K343" s="76">
        <v>4.66</v>
      </c>
      <c r="L343" t="s">
        <v>105</v>
      </c>
      <c r="M343" s="76">
        <v>2</v>
      </c>
      <c r="N343" s="76">
        <v>4.8499999999999996</v>
      </c>
      <c r="O343" s="76">
        <v>265572.43</v>
      </c>
      <c r="P343" s="76">
        <v>114.58</v>
      </c>
      <c r="Q343" s="76">
        <v>0</v>
      </c>
      <c r="R343" s="76">
        <v>304.29289029400002</v>
      </c>
      <c r="S343" s="76">
        <v>0.04</v>
      </c>
      <c r="T343" s="76">
        <f t="shared" si="5"/>
        <v>0.42345352324189478</v>
      </c>
      <c r="U343" s="76">
        <f>+R343/'סכום נכסי הקרן'!$C$42*100</f>
        <v>8.6327109275126407E-2</v>
      </c>
    </row>
    <row r="344" spans="2:21">
      <c r="B344" s="77" t="s">
        <v>410</v>
      </c>
      <c r="C344" s="15"/>
      <c r="D344" s="15"/>
      <c r="E344" s="15"/>
      <c r="F344" s="15"/>
      <c r="K344" s="78">
        <v>4.67</v>
      </c>
      <c r="N344" s="78">
        <v>5.32</v>
      </c>
      <c r="O344" s="78">
        <f>SUM(O345:O350)</f>
        <v>1983332.46</v>
      </c>
      <c r="Q344" s="78">
        <v>0</v>
      </c>
      <c r="R344" s="78">
        <f>SUM(R345:R350)</f>
        <v>1969.3228129270001</v>
      </c>
      <c r="T344" s="78">
        <f>SUM(T345:T350)</f>
        <v>2.7405066307295849</v>
      </c>
      <c r="U344" s="78">
        <f>SUM(U345:U350)</f>
        <v>0.55869181006921675</v>
      </c>
    </row>
    <row r="345" spans="2:21">
      <c r="B345" t="s">
        <v>1246</v>
      </c>
      <c r="C345" t="s">
        <v>1247</v>
      </c>
      <c r="D345" t="s">
        <v>103</v>
      </c>
      <c r="E345" s="15"/>
      <c r="F345" t="s">
        <v>1248</v>
      </c>
      <c r="G345" t="s">
        <v>126</v>
      </c>
      <c r="H345" t="s">
        <v>471</v>
      </c>
      <c r="I345" t="s">
        <v>152</v>
      </c>
      <c r="J345" t="s">
        <v>318</v>
      </c>
      <c r="K345" s="76">
        <v>4.42</v>
      </c>
      <c r="L345" t="s">
        <v>105</v>
      </c>
      <c r="M345" s="76">
        <v>3.49</v>
      </c>
      <c r="N345" s="76">
        <v>3.23</v>
      </c>
      <c r="O345" s="76">
        <v>316488.89</v>
      </c>
      <c r="P345" s="76">
        <v>100.25</v>
      </c>
      <c r="Q345" s="76">
        <v>0</v>
      </c>
      <c r="R345" s="76">
        <v>317.28011222499998</v>
      </c>
      <c r="S345" s="76">
        <v>0.02</v>
      </c>
      <c r="T345" s="76">
        <f t="shared" ref="T345:T350" si="6">+R345/$R$11*100</f>
        <v>0.44152652152487432</v>
      </c>
      <c r="U345" s="76">
        <f>+R345/'סכום נכסי הקרן'!$C$42*100</f>
        <v>9.0011550688576872E-2</v>
      </c>
    </row>
    <row r="346" spans="2:21">
      <c r="B346" t="s">
        <v>1249</v>
      </c>
      <c r="C346" t="s">
        <v>1250</v>
      </c>
      <c r="D346" t="s">
        <v>103</v>
      </c>
      <c r="E346" s="15"/>
      <c r="F346" t="s">
        <v>1251</v>
      </c>
      <c r="G346" t="s">
        <v>126</v>
      </c>
      <c r="H346" t="s">
        <v>625</v>
      </c>
      <c r="I346" t="s">
        <v>153</v>
      </c>
      <c r="J346" t="s">
        <v>307</v>
      </c>
      <c r="K346" s="76">
        <v>3.88</v>
      </c>
      <c r="L346" t="s">
        <v>105</v>
      </c>
      <c r="M346" s="76">
        <v>4.5</v>
      </c>
      <c r="N346" s="76">
        <v>3.98</v>
      </c>
      <c r="O346" s="76">
        <v>453065.63</v>
      </c>
      <c r="P346" s="76">
        <v>95.41</v>
      </c>
      <c r="Q346" s="76">
        <v>0</v>
      </c>
      <c r="R346" s="76">
        <v>432.26991758299999</v>
      </c>
      <c r="S346" s="76">
        <v>0.03</v>
      </c>
      <c r="T346" s="76">
        <f t="shared" si="6"/>
        <v>0.60154615973823855</v>
      </c>
      <c r="U346" s="76">
        <f>+R346/'סכום נכסי הקרן'!$C$42*100</f>
        <v>0.12263386231430899</v>
      </c>
    </row>
    <row r="347" spans="2:21">
      <c r="B347" t="s">
        <v>1252</v>
      </c>
      <c r="C347" t="s">
        <v>1253</v>
      </c>
      <c r="D347" t="s">
        <v>103</v>
      </c>
      <c r="E347" s="15"/>
      <c r="F347" t="s">
        <v>1254</v>
      </c>
      <c r="G347" t="s">
        <v>126</v>
      </c>
      <c r="H347" t="s">
        <v>625</v>
      </c>
      <c r="I347" t="s">
        <v>153</v>
      </c>
      <c r="J347" t="s">
        <v>359</v>
      </c>
      <c r="K347" s="76">
        <v>6.26</v>
      </c>
      <c r="L347" t="s">
        <v>105</v>
      </c>
      <c r="M347" s="76">
        <v>4.6900000000000004</v>
      </c>
      <c r="N347" s="76">
        <v>4.47</v>
      </c>
      <c r="O347" s="76">
        <v>670327.25</v>
      </c>
      <c r="P347" s="76">
        <v>102.86</v>
      </c>
      <c r="Q347" s="76">
        <v>0</v>
      </c>
      <c r="R347" s="76">
        <v>689.49860935000004</v>
      </c>
      <c r="S347" s="76">
        <v>0.03</v>
      </c>
      <c r="T347" s="76">
        <f t="shared" si="6"/>
        <v>0.95950521590415683</v>
      </c>
      <c r="U347" s="76">
        <f>+R347/'סכום נכסי הקרן'!$C$42*100</f>
        <v>0.19560897968038657</v>
      </c>
    </row>
    <row r="348" spans="2:21">
      <c r="B348" t="s">
        <v>1255</v>
      </c>
      <c r="C348" t="s">
        <v>1256</v>
      </c>
      <c r="D348" t="s">
        <v>103</v>
      </c>
      <c r="E348" s="15"/>
      <c r="F348" t="s">
        <v>1257</v>
      </c>
      <c r="G348" t="s">
        <v>126</v>
      </c>
      <c r="H348" t="s">
        <v>761</v>
      </c>
      <c r="I348" t="s">
        <v>152</v>
      </c>
      <c r="J348" t="s">
        <v>359</v>
      </c>
      <c r="K348" s="76">
        <v>3.26</v>
      </c>
      <c r="L348" t="s">
        <v>105</v>
      </c>
      <c r="M348" s="76">
        <v>7.75</v>
      </c>
      <c r="N348" s="76">
        <v>8.83</v>
      </c>
      <c r="O348" s="76">
        <v>172966.96</v>
      </c>
      <c r="P348" s="76">
        <v>98.09</v>
      </c>
      <c r="Q348" s="76">
        <v>0</v>
      </c>
      <c r="R348" s="76">
        <v>169.66329106399999</v>
      </c>
      <c r="S348" s="76">
        <v>0.14000000000000001</v>
      </c>
      <c r="T348" s="76">
        <f t="shared" si="6"/>
        <v>0.23610317775236725</v>
      </c>
      <c r="U348" s="76">
        <f>+R348/'סכום נכסי הקרן'!$C$42*100</f>
        <v>4.8133038709870582E-2</v>
      </c>
    </row>
    <row r="349" spans="2:21">
      <c r="B349" t="s">
        <v>1258</v>
      </c>
      <c r="C349" t="s">
        <v>1259</v>
      </c>
      <c r="D349" t="s">
        <v>103</v>
      </c>
      <c r="E349" s="15"/>
      <c r="F349" t="s">
        <v>1257</v>
      </c>
      <c r="G349" t="s">
        <v>126</v>
      </c>
      <c r="H349" t="s">
        <v>761</v>
      </c>
      <c r="I349" t="s">
        <v>152</v>
      </c>
      <c r="J349" t="s">
        <v>359</v>
      </c>
      <c r="K349" s="76">
        <v>3.33</v>
      </c>
      <c r="L349" t="s">
        <v>105</v>
      </c>
      <c r="M349" s="76">
        <v>7.75</v>
      </c>
      <c r="N349" s="76">
        <v>8.8800000000000008</v>
      </c>
      <c r="O349" s="76">
        <v>339468.33</v>
      </c>
      <c r="P349" s="76">
        <v>97.85</v>
      </c>
      <c r="Q349" s="76">
        <v>0</v>
      </c>
      <c r="R349" s="76">
        <v>332.16976090499998</v>
      </c>
      <c r="S349" s="76">
        <v>0.1</v>
      </c>
      <c r="T349" s="76">
        <f t="shared" si="6"/>
        <v>0.46224693397778516</v>
      </c>
      <c r="U349" s="76">
        <f>+R349/'סכום נכסי הקרן'!$C$42*100</f>
        <v>9.4235705671050177E-2</v>
      </c>
    </row>
    <row r="350" spans="2:21">
      <c r="B350" t="s">
        <v>1260</v>
      </c>
      <c r="C350" t="s">
        <v>1261</v>
      </c>
      <c r="D350" t="s">
        <v>103</v>
      </c>
      <c r="E350" s="15"/>
      <c r="F350" t="s">
        <v>818</v>
      </c>
      <c r="G350" t="s">
        <v>819</v>
      </c>
      <c r="H350" t="s">
        <v>812</v>
      </c>
      <c r="I350" t="s">
        <v>154</v>
      </c>
      <c r="J350" t="s">
        <v>359</v>
      </c>
      <c r="K350" s="76">
        <v>5.21</v>
      </c>
      <c r="L350" t="s">
        <v>105</v>
      </c>
      <c r="M350" s="76">
        <v>5.5</v>
      </c>
      <c r="N350" s="76">
        <v>7.28</v>
      </c>
      <c r="O350" s="76">
        <v>31015.4</v>
      </c>
      <c r="P350" s="76">
        <v>91.7</v>
      </c>
      <c r="Q350" s="76">
        <v>0</v>
      </c>
      <c r="R350" s="76">
        <v>28.441121800000001</v>
      </c>
      <c r="S350" s="76">
        <v>0.01</v>
      </c>
      <c r="T350" s="76">
        <f t="shared" si="6"/>
        <v>3.957862183216225E-2</v>
      </c>
      <c r="U350" s="76">
        <f>+R350/'סכום נכסי הקרן'!$C$42*100</f>
        <v>8.0686730050235148E-3</v>
      </c>
    </row>
    <row r="351" spans="2:21">
      <c r="B351" s="77" t="s">
        <v>1262</v>
      </c>
      <c r="C351" s="15"/>
      <c r="D351" s="15"/>
      <c r="E351" s="15"/>
      <c r="F351" s="15"/>
      <c r="K351" s="78">
        <v>0</v>
      </c>
      <c r="N351" s="78">
        <v>0</v>
      </c>
      <c r="O351" s="78">
        <v>0</v>
      </c>
      <c r="Q351" s="78">
        <v>0</v>
      </c>
      <c r="R351" s="78">
        <v>0</v>
      </c>
      <c r="T351" s="78">
        <v>0</v>
      </c>
      <c r="U351" s="78">
        <v>0</v>
      </c>
    </row>
    <row r="352" spans="2:21">
      <c r="B352" t="s">
        <v>214</v>
      </c>
      <c r="C352" t="s">
        <v>214</v>
      </c>
      <c r="D352" s="15"/>
      <c r="E352" s="15"/>
      <c r="F352" s="15"/>
      <c r="G352" t="s">
        <v>214</v>
      </c>
      <c r="H352" t="s">
        <v>214</v>
      </c>
      <c r="K352" s="76">
        <v>0</v>
      </c>
      <c r="L352" t="s">
        <v>214</v>
      </c>
      <c r="M352" s="76">
        <v>0</v>
      </c>
      <c r="N352" s="76">
        <v>0</v>
      </c>
      <c r="O352" s="76">
        <v>0</v>
      </c>
      <c r="P352" s="76">
        <v>0</v>
      </c>
      <c r="R352" s="76">
        <v>0</v>
      </c>
      <c r="S352" s="76">
        <v>0</v>
      </c>
      <c r="T352" s="76">
        <f>+R352/$R$11*100</f>
        <v>0</v>
      </c>
      <c r="U352" s="76">
        <f>+R352/'סכום נכסי הקרן'!$C$42*100</f>
        <v>0</v>
      </c>
    </row>
    <row r="353" spans="2:21">
      <c r="B353" s="77" t="s">
        <v>296</v>
      </c>
      <c r="C353" s="15"/>
      <c r="D353" s="15"/>
      <c r="E353" s="15"/>
      <c r="F353" s="15"/>
      <c r="K353" s="78">
        <v>4.66</v>
      </c>
      <c r="N353" s="78">
        <v>4.18</v>
      </c>
      <c r="O353" s="78">
        <f>+O354+O363</f>
        <v>4681037.9000000004</v>
      </c>
      <c r="Q353" s="78">
        <v>0</v>
      </c>
      <c r="R353" s="78">
        <f>+R354+R363</f>
        <v>14746.375114192495</v>
      </c>
      <c r="T353" s="78">
        <f>+T354+T363</f>
        <v>20.521033176681271</v>
      </c>
      <c r="U353" s="78">
        <f>+U354+U363</f>
        <v>4.1835086408524003</v>
      </c>
    </row>
    <row r="354" spans="2:21">
      <c r="B354" s="77" t="s">
        <v>411</v>
      </c>
      <c r="C354" s="15"/>
      <c r="D354" s="15"/>
      <c r="E354" s="15"/>
      <c r="F354" s="15"/>
      <c r="K354" s="78">
        <v>5.47</v>
      </c>
      <c r="N354" s="78">
        <v>4.2699999999999996</v>
      </c>
      <c r="O354" s="78">
        <v>415717.27</v>
      </c>
      <c r="Q354" s="78">
        <v>0</v>
      </c>
      <c r="R354" s="78">
        <v>1536.987536003802</v>
      </c>
      <c r="T354" s="78">
        <f>SUM(T355:T362)</f>
        <v>2.1388695170329508</v>
      </c>
      <c r="U354" s="78">
        <f>SUM(U355:U362)</f>
        <v>0.4360394054784254</v>
      </c>
    </row>
    <row r="355" spans="2:21">
      <c r="B355" t="s">
        <v>1263</v>
      </c>
      <c r="C355" t="s">
        <v>1264</v>
      </c>
      <c r="D355" t="s">
        <v>126</v>
      </c>
      <c r="E355" t="s">
        <v>1265</v>
      </c>
      <c r="F355" t="s">
        <v>1266</v>
      </c>
      <c r="G355" t="s">
        <v>1267</v>
      </c>
      <c r="H355" t="s">
        <v>1268</v>
      </c>
      <c r="I355" t="s">
        <v>388</v>
      </c>
      <c r="J355" t="s">
        <v>307</v>
      </c>
      <c r="K355" s="76">
        <v>3.03</v>
      </c>
      <c r="L355" t="s">
        <v>109</v>
      </c>
      <c r="M355" s="76">
        <v>4.4400000000000004</v>
      </c>
      <c r="N355" s="76">
        <v>3.52</v>
      </c>
      <c r="O355" s="76">
        <v>34156.800000000003</v>
      </c>
      <c r="P355" s="76">
        <v>103.8531111111111</v>
      </c>
      <c r="Q355" s="76">
        <v>0</v>
      </c>
      <c r="R355" s="76">
        <v>125.183862180224</v>
      </c>
      <c r="S355" s="76">
        <v>0.01</v>
      </c>
      <c r="T355" s="76">
        <f t="shared" ref="T355:T362" si="7">+R355/$R$11*100</f>
        <v>0.17420567217994204</v>
      </c>
      <c r="U355" s="76">
        <f>+R355/'סכום נכסי הקרן'!$C$42*100</f>
        <v>3.5514339291573147E-2</v>
      </c>
    </row>
    <row r="356" spans="2:21">
      <c r="B356" t="s">
        <v>1269</v>
      </c>
      <c r="C356" t="s">
        <v>1270</v>
      </c>
      <c r="D356" t="s">
        <v>126</v>
      </c>
      <c r="E356" t="s">
        <v>1265</v>
      </c>
      <c r="F356" t="s">
        <v>1266</v>
      </c>
      <c r="G356" t="s">
        <v>1267</v>
      </c>
      <c r="H356" t="s">
        <v>862</v>
      </c>
      <c r="I356" t="s">
        <v>393</v>
      </c>
      <c r="J356" t="s">
        <v>307</v>
      </c>
      <c r="K356" s="76">
        <v>1.35</v>
      </c>
      <c r="L356" t="s">
        <v>109</v>
      </c>
      <c r="M356" s="76">
        <v>3.84</v>
      </c>
      <c r="N356" s="76">
        <v>2.4700000000000002</v>
      </c>
      <c r="O356" s="76">
        <v>27908.57</v>
      </c>
      <c r="P356" s="76">
        <v>102.91142222222201</v>
      </c>
      <c r="Q356" s="76">
        <v>0</v>
      </c>
      <c r="R356" s="76">
        <v>101.356784164053</v>
      </c>
      <c r="S356" s="76">
        <v>0.01</v>
      </c>
      <c r="T356" s="76">
        <f t="shared" si="7"/>
        <v>0.14104794665845932</v>
      </c>
      <c r="U356" s="76">
        <f>+R356/'סכום נכסי הקרן'!$C$42*100</f>
        <v>2.8754658624628841E-2</v>
      </c>
    </row>
    <row r="357" spans="2:21">
      <c r="B357" t="s">
        <v>1271</v>
      </c>
      <c r="C357" t="s">
        <v>1272</v>
      </c>
      <c r="D357" t="s">
        <v>126</v>
      </c>
      <c r="E357" t="s">
        <v>1265</v>
      </c>
      <c r="F357" t="s">
        <v>1266</v>
      </c>
      <c r="G357" t="s">
        <v>1267</v>
      </c>
      <c r="H357" t="s">
        <v>862</v>
      </c>
      <c r="I357" t="s">
        <v>393</v>
      </c>
      <c r="J357" t="s">
        <v>307</v>
      </c>
      <c r="K357" s="76">
        <v>5.32</v>
      </c>
      <c r="L357" t="s">
        <v>109</v>
      </c>
      <c r="M357" s="76">
        <v>5.08</v>
      </c>
      <c r="N357" s="76">
        <v>4.41</v>
      </c>
      <c r="O357" s="76">
        <v>50895.55</v>
      </c>
      <c r="P357" s="76">
        <v>104.84026666666674</v>
      </c>
      <c r="Q357" s="76">
        <v>0</v>
      </c>
      <c r="R357" s="76">
        <v>188.304018075036</v>
      </c>
      <c r="S357" s="76">
        <v>0.02</v>
      </c>
      <c r="T357" s="76">
        <f t="shared" si="7"/>
        <v>0.26204358510459647</v>
      </c>
      <c r="U357" s="76">
        <f>+R357/'סכום נכסי הקרן'!$C$42*100</f>
        <v>5.3421364954018905E-2</v>
      </c>
    </row>
    <row r="358" spans="2:21">
      <c r="B358" t="s">
        <v>1271</v>
      </c>
      <c r="C358" t="s">
        <v>1272</v>
      </c>
      <c r="D358" t="s">
        <v>126</v>
      </c>
      <c r="E358" t="s">
        <v>1265</v>
      </c>
      <c r="F358" t="s">
        <v>1266</v>
      </c>
      <c r="G358" t="s">
        <v>1267</v>
      </c>
      <c r="H358" t="s">
        <v>862</v>
      </c>
      <c r="I358" t="s">
        <v>393</v>
      </c>
      <c r="J358" t="s">
        <v>307</v>
      </c>
      <c r="K358" s="76">
        <v>5.32</v>
      </c>
      <c r="L358" t="s">
        <v>109</v>
      </c>
      <c r="M358" s="76">
        <v>5.08</v>
      </c>
      <c r="N358" s="76">
        <v>4.41</v>
      </c>
      <c r="O358" s="76">
        <v>75144.97</v>
      </c>
      <c r="P358" s="76">
        <v>104.84026666666691</v>
      </c>
      <c r="Q358" s="76">
        <v>0</v>
      </c>
      <c r="R358" s="76">
        <v>278.02233769215701</v>
      </c>
      <c r="S358" s="76">
        <v>0.02</v>
      </c>
      <c r="T358" s="76">
        <f t="shared" si="7"/>
        <v>0.38689546220401155</v>
      </c>
      <c r="U358" s="76">
        <f>+R358/'סכום נכסי הקרן'!$C$42*100</f>
        <v>7.8874221161355132E-2</v>
      </c>
    </row>
    <row r="359" spans="2:21">
      <c r="B359" t="s">
        <v>1273</v>
      </c>
      <c r="C359" t="s">
        <v>1274</v>
      </c>
      <c r="D359" t="s">
        <v>126</v>
      </c>
      <c r="E359" t="s">
        <v>1265</v>
      </c>
      <c r="F359" t="s">
        <v>1266</v>
      </c>
      <c r="G359" t="s">
        <v>1267</v>
      </c>
      <c r="H359" t="s">
        <v>862</v>
      </c>
      <c r="I359" t="s">
        <v>393</v>
      </c>
      <c r="J359" t="s">
        <v>307</v>
      </c>
      <c r="K359" s="76">
        <v>6.6</v>
      </c>
      <c r="L359" t="s">
        <v>109</v>
      </c>
      <c r="M359" s="76">
        <v>5.41</v>
      </c>
      <c r="N359" s="76">
        <v>4.8499999999999996</v>
      </c>
      <c r="O359" s="76">
        <v>40133.230000000003</v>
      </c>
      <c r="P359" s="76">
        <v>105.08693333333301</v>
      </c>
      <c r="Q359" s="76">
        <v>0</v>
      </c>
      <c r="R359" s="76">
        <v>148.83480093013</v>
      </c>
      <c r="S359" s="76">
        <v>0.01</v>
      </c>
      <c r="T359" s="76">
        <f t="shared" si="7"/>
        <v>0.20711828256643394</v>
      </c>
      <c r="U359" s="76">
        <f>+R359/'סכום נכסי הקרן'!$C$42*100</f>
        <v>4.2224049702321818E-2</v>
      </c>
    </row>
    <row r="360" spans="2:21">
      <c r="B360" t="s">
        <v>1273</v>
      </c>
      <c r="C360" t="s">
        <v>1274</v>
      </c>
      <c r="D360" t="s">
        <v>126</v>
      </c>
      <c r="E360" t="s">
        <v>1265</v>
      </c>
      <c r="F360" t="s">
        <v>1266</v>
      </c>
      <c r="G360" t="s">
        <v>1267</v>
      </c>
      <c r="H360" t="s">
        <v>862</v>
      </c>
      <c r="I360" t="s">
        <v>393</v>
      </c>
      <c r="J360" t="s">
        <v>307</v>
      </c>
      <c r="K360" s="76">
        <v>6.6</v>
      </c>
      <c r="L360" t="s">
        <v>109</v>
      </c>
      <c r="M360" s="76">
        <v>5.41</v>
      </c>
      <c r="N360" s="76">
        <v>4.8499999999999996</v>
      </c>
      <c r="O360" s="76">
        <v>95639.05</v>
      </c>
      <c r="P360" s="76">
        <v>105.08693333333288</v>
      </c>
      <c r="Q360" s="76">
        <v>0</v>
      </c>
      <c r="R360" s="76">
        <v>354.67912669617499</v>
      </c>
      <c r="S360" s="76">
        <v>0.03</v>
      </c>
      <c r="T360" s="76">
        <f t="shared" si="7"/>
        <v>0.4935709331714711</v>
      </c>
      <c r="U360" s="76">
        <f>+R360/'סכום נכסי הקרן'!$C$42*100</f>
        <v>0.10062155477350905</v>
      </c>
    </row>
    <row r="361" spans="2:21">
      <c r="B361" t="s">
        <v>1275</v>
      </c>
      <c r="C361" t="s">
        <v>1276</v>
      </c>
      <c r="D361" t="s">
        <v>126</v>
      </c>
      <c r="E361" t="s">
        <v>1265</v>
      </c>
      <c r="F361" t="s">
        <v>1277</v>
      </c>
      <c r="G361" t="s">
        <v>1278</v>
      </c>
      <c r="H361" t="s">
        <v>862</v>
      </c>
      <c r="I361" t="s">
        <v>393</v>
      </c>
      <c r="J361" t="s">
        <v>307</v>
      </c>
      <c r="K361" s="76">
        <v>6.16</v>
      </c>
      <c r="L361" t="s">
        <v>109</v>
      </c>
      <c r="M361" s="76">
        <v>4.5</v>
      </c>
      <c r="N361" s="76">
        <v>4.22</v>
      </c>
      <c r="O361" s="76">
        <v>42824.09</v>
      </c>
      <c r="P361" s="76">
        <v>105.0929999999998</v>
      </c>
      <c r="Q361" s="76">
        <v>0</v>
      </c>
      <c r="R361" s="76">
        <v>158.823071669157</v>
      </c>
      <c r="S361" s="76">
        <v>0.01</v>
      </c>
      <c r="T361" s="76">
        <f t="shared" si="7"/>
        <v>0.22101794493267723</v>
      </c>
      <c r="U361" s="76">
        <f>+R361/'סכום נכסי הקרן'!$C$42*100</f>
        <v>4.5057696386358509E-2</v>
      </c>
    </row>
    <row r="362" spans="2:21">
      <c r="B362" t="s">
        <v>1279</v>
      </c>
      <c r="C362" t="s">
        <v>1276</v>
      </c>
      <c r="D362" t="s">
        <v>126</v>
      </c>
      <c r="E362" t="s">
        <v>1265</v>
      </c>
      <c r="F362" t="s">
        <v>1277</v>
      </c>
      <c r="G362" t="s">
        <v>1278</v>
      </c>
      <c r="H362" t="s">
        <v>862</v>
      </c>
      <c r="I362" t="s">
        <v>393</v>
      </c>
      <c r="J362" t="s">
        <v>307</v>
      </c>
      <c r="K362" s="76">
        <v>6.08</v>
      </c>
      <c r="L362" t="s">
        <v>109</v>
      </c>
      <c r="M362" s="76">
        <v>4.5</v>
      </c>
      <c r="N362" s="76">
        <v>3.89</v>
      </c>
      <c r="O362" s="76">
        <v>49015.01</v>
      </c>
      <c r="P362" s="76">
        <v>105.09300000000017</v>
      </c>
      <c r="Q362" s="76">
        <v>0</v>
      </c>
      <c r="R362" s="76">
        <v>181.78353459687</v>
      </c>
      <c r="S362" s="76">
        <v>0.01</v>
      </c>
      <c r="T362" s="76">
        <f t="shared" si="7"/>
        <v>0.2529696902153592</v>
      </c>
      <c r="U362" s="76">
        <f>+R362/'סכום נכסי הקרן'!$C$42*100</f>
        <v>5.1571520584660031E-2</v>
      </c>
    </row>
    <row r="363" spans="2:21">
      <c r="B363" s="77" t="s">
        <v>412</v>
      </c>
      <c r="C363" s="15"/>
      <c r="D363" s="15"/>
      <c r="E363" s="15"/>
      <c r="F363" s="15"/>
      <c r="K363" s="78">
        <v>4.57</v>
      </c>
      <c r="N363" s="78">
        <v>4.17</v>
      </c>
      <c r="O363" s="78">
        <v>4265320.63</v>
      </c>
      <c r="Q363" s="78">
        <v>0</v>
      </c>
      <c r="R363" s="78">
        <v>13209.387578188693</v>
      </c>
      <c r="T363" s="78">
        <f>SUM(T364:T481)</f>
        <v>18.38216365964832</v>
      </c>
      <c r="U363" s="78">
        <f>SUM(U364:U481)</f>
        <v>3.7474692353739747</v>
      </c>
    </row>
    <row r="364" spans="2:21">
      <c r="B364" t="s">
        <v>1280</v>
      </c>
      <c r="C364" t="s">
        <v>1281</v>
      </c>
      <c r="D364" t="s">
        <v>126</v>
      </c>
      <c r="E364" t="s">
        <v>1265</v>
      </c>
      <c r="F364" s="15"/>
      <c r="G364" t="s">
        <v>1282</v>
      </c>
      <c r="H364" t="s">
        <v>690</v>
      </c>
      <c r="I364" t="s">
        <v>388</v>
      </c>
      <c r="J364" t="s">
        <v>307</v>
      </c>
      <c r="K364" s="76">
        <v>18.23</v>
      </c>
      <c r="L364" t="s">
        <v>109</v>
      </c>
      <c r="M364" s="76">
        <v>5.5</v>
      </c>
      <c r="N364" s="76">
        <v>5.32</v>
      </c>
      <c r="O364" s="76">
        <v>31620.01</v>
      </c>
      <c r="P364" s="76">
        <v>102.59255555555599</v>
      </c>
      <c r="Q364" s="76">
        <v>0</v>
      </c>
      <c r="R364" s="76">
        <v>114.47997065417999</v>
      </c>
      <c r="S364" s="76">
        <v>0</v>
      </c>
      <c r="T364" s="76">
        <f t="shared" ref="T364:T427" si="8">+R364/$R$11*100</f>
        <v>0.15931015301509033</v>
      </c>
      <c r="U364" s="76">
        <f>+R364/'סכום נכסי הקרן'!$C$42*100</f>
        <v>3.2477672833329183E-2</v>
      </c>
    </row>
    <row r="365" spans="2:21">
      <c r="B365" t="s">
        <v>1283</v>
      </c>
      <c r="C365" t="s">
        <v>1284</v>
      </c>
      <c r="D365" t="s">
        <v>126</v>
      </c>
      <c r="E365" t="s">
        <v>1265</v>
      </c>
      <c r="F365" s="15"/>
      <c r="G365" t="s">
        <v>1282</v>
      </c>
      <c r="H365" t="s">
        <v>812</v>
      </c>
      <c r="I365" t="s">
        <v>393</v>
      </c>
      <c r="J365" t="s">
        <v>307</v>
      </c>
      <c r="K365" s="76">
        <v>1.42</v>
      </c>
      <c r="L365" t="s">
        <v>109</v>
      </c>
      <c r="M365" s="76">
        <v>6.75</v>
      </c>
      <c r="N365" s="76">
        <v>6.76</v>
      </c>
      <c r="O365" s="76">
        <v>27102.87</v>
      </c>
      <c r="P365" s="76">
        <v>105.75624999999961</v>
      </c>
      <c r="Q365" s="76">
        <v>0</v>
      </c>
      <c r="R365" s="76">
        <v>101.151652729989</v>
      </c>
      <c r="S365" s="76">
        <v>0</v>
      </c>
      <c r="T365" s="76">
        <f t="shared" si="8"/>
        <v>0.1407624860668624</v>
      </c>
      <c r="U365" s="76">
        <f>+R365/'סכום נכסי הקרן'!$C$42*100</f>
        <v>2.8696463365097478E-2</v>
      </c>
    </row>
    <row r="366" spans="2:21">
      <c r="B366" t="s">
        <v>1285</v>
      </c>
      <c r="C366" t="s">
        <v>1286</v>
      </c>
      <c r="D366" t="s">
        <v>126</v>
      </c>
      <c r="E366" t="s">
        <v>1265</v>
      </c>
      <c r="F366" s="15"/>
      <c r="G366" t="s">
        <v>1282</v>
      </c>
      <c r="H366" t="s">
        <v>812</v>
      </c>
      <c r="I366" t="s">
        <v>393</v>
      </c>
      <c r="J366" t="s">
        <v>307</v>
      </c>
      <c r="K366" s="76">
        <v>18.66</v>
      </c>
      <c r="L366" t="s">
        <v>109</v>
      </c>
      <c r="M366" s="76">
        <v>5.5</v>
      </c>
      <c r="N366" s="76">
        <v>5.28</v>
      </c>
      <c r="O366" s="76">
        <v>22585.72</v>
      </c>
      <c r="P366" s="76">
        <v>104.02933333333304</v>
      </c>
      <c r="Q366" s="76">
        <v>0</v>
      </c>
      <c r="R366" s="76">
        <v>82.916586250257893</v>
      </c>
      <c r="S366" s="76">
        <v>0</v>
      </c>
      <c r="T366" s="76">
        <f t="shared" si="8"/>
        <v>0.1153865952929051</v>
      </c>
      <c r="U366" s="76">
        <f>+R366/'סכום נכסי הקרן'!$C$42*100</f>
        <v>2.3523221968908409E-2</v>
      </c>
    </row>
    <row r="367" spans="2:21">
      <c r="B367" t="s">
        <v>1287</v>
      </c>
      <c r="C367" t="s">
        <v>1288</v>
      </c>
      <c r="D367" t="s">
        <v>1289</v>
      </c>
      <c r="E367" t="s">
        <v>1265</v>
      </c>
      <c r="F367" s="15"/>
      <c r="G367" t="s">
        <v>1282</v>
      </c>
      <c r="H367" t="s">
        <v>812</v>
      </c>
      <c r="I367" t="s">
        <v>393</v>
      </c>
      <c r="J367" t="s">
        <v>307</v>
      </c>
      <c r="K367" s="76">
        <v>1.32</v>
      </c>
      <c r="L367" t="s">
        <v>205</v>
      </c>
      <c r="M367" s="76">
        <v>11.5</v>
      </c>
      <c r="N367" s="76">
        <v>7.9</v>
      </c>
      <c r="O367" s="76">
        <v>15358.29</v>
      </c>
      <c r="P367" s="76">
        <v>115.05533333333298</v>
      </c>
      <c r="Q367" s="76">
        <v>0</v>
      </c>
      <c r="R367" s="76">
        <v>19.5118011625459</v>
      </c>
      <c r="S367" s="76">
        <v>0</v>
      </c>
      <c r="T367" s="76">
        <f t="shared" si="8"/>
        <v>2.7152592816389817E-2</v>
      </c>
      <c r="U367" s="76">
        <f>+R367/'סכום נכסי הקרן'!$C$42*100</f>
        <v>5.5354477374946771E-3</v>
      </c>
    </row>
    <row r="368" spans="2:21">
      <c r="B368" t="s">
        <v>1290</v>
      </c>
      <c r="C368" t="s">
        <v>1291</v>
      </c>
      <c r="D368" t="s">
        <v>1292</v>
      </c>
      <c r="E368" t="s">
        <v>1265</v>
      </c>
      <c r="F368" s="15"/>
      <c r="G368" t="s">
        <v>1282</v>
      </c>
      <c r="H368" t="s">
        <v>812</v>
      </c>
      <c r="I368" t="s">
        <v>393</v>
      </c>
      <c r="J368" t="s">
        <v>307</v>
      </c>
      <c r="K368" s="76">
        <v>2.56</v>
      </c>
      <c r="L368" t="s">
        <v>123</v>
      </c>
      <c r="M368" s="76">
        <v>5</v>
      </c>
      <c r="N368" s="76">
        <v>3.02</v>
      </c>
      <c r="O368" s="76">
        <v>22585.72</v>
      </c>
      <c r="P368" s="76">
        <v>109.39582608695696</v>
      </c>
      <c r="Q368" s="76">
        <v>0</v>
      </c>
      <c r="R368" s="76">
        <v>68.223273923822305</v>
      </c>
      <c r="S368" s="76">
        <v>0</v>
      </c>
      <c r="T368" s="76">
        <f t="shared" si="8"/>
        <v>9.493940421094707E-2</v>
      </c>
      <c r="U368" s="76">
        <f>+R368/'סכום נכסי הקרן'!$C$42*100</f>
        <v>1.9354767104280312E-2</v>
      </c>
    </row>
    <row r="369" spans="2:21">
      <c r="B369" t="s">
        <v>1293</v>
      </c>
      <c r="C369" t="s">
        <v>1294</v>
      </c>
      <c r="D369" t="s">
        <v>126</v>
      </c>
      <c r="E369" t="s">
        <v>1265</v>
      </c>
      <c r="F369" s="15"/>
      <c r="G369" t="s">
        <v>1282</v>
      </c>
      <c r="H369" t="s">
        <v>812</v>
      </c>
      <c r="I369" t="s">
        <v>393</v>
      </c>
      <c r="J369" t="s">
        <v>307</v>
      </c>
      <c r="K369" s="76">
        <v>7.59</v>
      </c>
      <c r="L369" t="s">
        <v>109</v>
      </c>
      <c r="M369" s="76">
        <v>5.63</v>
      </c>
      <c r="N369" s="76">
        <v>4.8899999999999997</v>
      </c>
      <c r="O369" s="76">
        <v>31620.01</v>
      </c>
      <c r="P369" s="76">
        <v>107.99087500000019</v>
      </c>
      <c r="Q369" s="76">
        <v>0</v>
      </c>
      <c r="R369" s="76">
        <v>120.503794198055</v>
      </c>
      <c r="S369" s="76">
        <v>0</v>
      </c>
      <c r="T369" s="76">
        <f t="shared" si="8"/>
        <v>0.16769289669528878</v>
      </c>
      <c r="U369" s="76">
        <f>+R369/'סכום נכסי הקרן'!$C$42*100</f>
        <v>3.4186616058469101E-2</v>
      </c>
    </row>
    <row r="370" spans="2:21">
      <c r="B370" t="s">
        <v>1295</v>
      </c>
      <c r="C370" t="s">
        <v>1296</v>
      </c>
      <c r="D370" t="s">
        <v>126</v>
      </c>
      <c r="E370" t="s">
        <v>1265</v>
      </c>
      <c r="F370" s="15"/>
      <c r="G370" t="s">
        <v>1282</v>
      </c>
      <c r="H370" t="s">
        <v>806</v>
      </c>
      <c r="I370" t="s">
        <v>388</v>
      </c>
      <c r="J370" t="s">
        <v>307</v>
      </c>
      <c r="K370" s="76">
        <v>1.84</v>
      </c>
      <c r="L370" t="s">
        <v>109</v>
      </c>
      <c r="M370" s="76">
        <v>6.38</v>
      </c>
      <c r="N370" s="76">
        <v>0</v>
      </c>
      <c r="O370" s="76">
        <v>9937.7199999999993</v>
      </c>
      <c r="P370" s="76">
        <v>106.14412499999986</v>
      </c>
      <c r="Q370" s="76">
        <v>0</v>
      </c>
      <c r="R370" s="76">
        <v>37.224971658554502</v>
      </c>
      <c r="S370" s="76">
        <v>0</v>
      </c>
      <c r="T370" s="76">
        <f t="shared" si="8"/>
        <v>5.1802213933308569E-2</v>
      </c>
      <c r="U370" s="76">
        <f>+R370/'סכום נכסי הקרן'!$C$42*100</f>
        <v>1.0560628587236111E-2</v>
      </c>
    </row>
    <row r="371" spans="2:21">
      <c r="B371" t="s">
        <v>1297</v>
      </c>
      <c r="C371" t="s">
        <v>1298</v>
      </c>
      <c r="D371" t="s">
        <v>126</v>
      </c>
      <c r="E371" t="s">
        <v>1265</v>
      </c>
      <c r="F371" s="15"/>
      <c r="G371" t="s">
        <v>1282</v>
      </c>
      <c r="H371" t="s">
        <v>812</v>
      </c>
      <c r="I371" t="s">
        <v>393</v>
      </c>
      <c r="J371" t="s">
        <v>307</v>
      </c>
      <c r="K371" s="76">
        <v>0.78</v>
      </c>
      <c r="L371" t="s">
        <v>109</v>
      </c>
      <c r="M371" s="76">
        <v>4.75</v>
      </c>
      <c r="N371" s="76">
        <v>0</v>
      </c>
      <c r="O371" s="76">
        <v>34646.5</v>
      </c>
      <c r="P371" s="76">
        <v>103.36849999999959</v>
      </c>
      <c r="Q371" s="76">
        <v>0</v>
      </c>
      <c r="R371" s="76">
        <v>126.386079186972</v>
      </c>
      <c r="S371" s="76">
        <v>0</v>
      </c>
      <c r="T371" s="76">
        <f t="shared" si="8"/>
        <v>0.17587867553771652</v>
      </c>
      <c r="U371" s="76">
        <f>+R371/'סכום נכסי הקרן'!$C$42*100</f>
        <v>3.5855405160097636E-2</v>
      </c>
    </row>
    <row r="372" spans="2:21">
      <c r="B372" t="s">
        <v>1299</v>
      </c>
      <c r="C372" t="s">
        <v>1298</v>
      </c>
      <c r="D372" t="s">
        <v>1300</v>
      </c>
      <c r="E372" t="s">
        <v>1265</v>
      </c>
      <c r="F372" s="15"/>
      <c r="G372" t="s">
        <v>1282</v>
      </c>
      <c r="H372" t="s">
        <v>812</v>
      </c>
      <c r="I372" t="s">
        <v>393</v>
      </c>
      <c r="J372" t="s">
        <v>307</v>
      </c>
      <c r="K372" s="76">
        <v>0.69</v>
      </c>
      <c r="L372" t="s">
        <v>109</v>
      </c>
      <c r="M372" s="76">
        <v>4.75</v>
      </c>
      <c r="N372" s="76">
        <v>5.03</v>
      </c>
      <c r="O372" s="76">
        <v>15810.01</v>
      </c>
      <c r="P372" s="76">
        <v>103.19249999999991</v>
      </c>
      <c r="Q372" s="76">
        <v>0</v>
      </c>
      <c r="R372" s="76">
        <v>57.574733584883198</v>
      </c>
      <c r="S372" s="76">
        <v>0</v>
      </c>
      <c r="T372" s="76">
        <f t="shared" si="8"/>
        <v>8.0120911673870157E-2</v>
      </c>
      <c r="U372" s="76">
        <f>+R372/'סכום נכסי הקרן'!$C$42*100</f>
        <v>1.6333803635261948E-2</v>
      </c>
    </row>
    <row r="373" spans="2:21">
      <c r="B373" t="s">
        <v>1301</v>
      </c>
      <c r="C373" t="s">
        <v>1302</v>
      </c>
      <c r="D373" t="s">
        <v>1303</v>
      </c>
      <c r="E373" t="s">
        <v>1265</v>
      </c>
      <c r="F373" s="15"/>
      <c r="G373" t="s">
        <v>1282</v>
      </c>
      <c r="H373" t="s">
        <v>839</v>
      </c>
      <c r="I373" t="s">
        <v>393</v>
      </c>
      <c r="J373" t="s">
        <v>307</v>
      </c>
      <c r="K373" s="76">
        <v>1.05</v>
      </c>
      <c r="L373" t="s">
        <v>109</v>
      </c>
      <c r="M373" s="76">
        <v>8.1300000000000008</v>
      </c>
      <c r="N373" s="76">
        <v>7.46</v>
      </c>
      <c r="O373" s="76">
        <v>6775.72</v>
      </c>
      <c r="P373" s="76">
        <v>105.57812500000021</v>
      </c>
      <c r="Q373" s="76">
        <v>0</v>
      </c>
      <c r="R373" s="76">
        <v>25.245330125181301</v>
      </c>
      <c r="S373" s="76">
        <v>0</v>
      </c>
      <c r="T373" s="76">
        <f t="shared" si="8"/>
        <v>3.5131362998932193E-2</v>
      </c>
      <c r="U373" s="76">
        <f>+R373/'סכום נכסי הקרן'!$C$42*100</f>
        <v>7.1620351375857932E-3</v>
      </c>
    </row>
    <row r="374" spans="2:21">
      <c r="B374" t="s">
        <v>1304</v>
      </c>
      <c r="C374" t="s">
        <v>1305</v>
      </c>
      <c r="D374" t="s">
        <v>126</v>
      </c>
      <c r="E374" t="s">
        <v>1265</v>
      </c>
      <c r="F374" s="15"/>
      <c r="G374" t="s">
        <v>1282</v>
      </c>
      <c r="H374" t="s">
        <v>839</v>
      </c>
      <c r="I374" t="s">
        <v>393</v>
      </c>
      <c r="J374" t="s">
        <v>307</v>
      </c>
      <c r="K374" s="76">
        <v>1.73</v>
      </c>
      <c r="L374" t="s">
        <v>203</v>
      </c>
      <c r="M374" s="76">
        <v>6.65</v>
      </c>
      <c r="N374" s="76">
        <v>0</v>
      </c>
      <c r="O374" s="76">
        <v>14454.86</v>
      </c>
      <c r="P374" s="76">
        <v>104.8265</v>
      </c>
      <c r="Q374" s="76">
        <v>0</v>
      </c>
      <c r="R374" s="76">
        <v>38.426800402194402</v>
      </c>
      <c r="S374" s="76">
        <v>0</v>
      </c>
      <c r="T374" s="76">
        <f t="shared" si="8"/>
        <v>5.3474676984732447E-2</v>
      </c>
      <c r="U374" s="76">
        <f>+R374/'סכום נכסי הקרן'!$C$42*100</f>
        <v>1.0901584306516795E-2</v>
      </c>
    </row>
    <row r="375" spans="2:21">
      <c r="B375" t="s">
        <v>1306</v>
      </c>
      <c r="C375" t="s">
        <v>1307</v>
      </c>
      <c r="D375" t="s">
        <v>126</v>
      </c>
      <c r="E375" t="s">
        <v>1265</v>
      </c>
      <c r="F375" s="15"/>
      <c r="G375" t="s">
        <v>1282</v>
      </c>
      <c r="H375" t="s">
        <v>858</v>
      </c>
      <c r="I375" t="s">
        <v>388</v>
      </c>
      <c r="J375" t="s">
        <v>307</v>
      </c>
      <c r="K375" s="76">
        <v>5.14</v>
      </c>
      <c r="L375" t="s">
        <v>109</v>
      </c>
      <c r="M375" s="76">
        <v>5.8</v>
      </c>
      <c r="N375" s="76">
        <v>0</v>
      </c>
      <c r="O375" s="76">
        <v>24392.58</v>
      </c>
      <c r="P375" s="76">
        <v>114.28233333333299</v>
      </c>
      <c r="Q375" s="76">
        <v>0</v>
      </c>
      <c r="R375" s="76">
        <v>98.375849422641494</v>
      </c>
      <c r="S375" s="76">
        <v>0</v>
      </c>
      <c r="T375" s="76">
        <f t="shared" si="8"/>
        <v>0.13689968240691772</v>
      </c>
      <c r="U375" s="76">
        <f>+R375/'סכום נכסי הקרן'!$C$42*100</f>
        <v>2.7908975115838279E-2</v>
      </c>
    </row>
    <row r="376" spans="2:21">
      <c r="B376" t="s">
        <v>1308</v>
      </c>
      <c r="C376" t="s">
        <v>1309</v>
      </c>
      <c r="D376" t="s">
        <v>126</v>
      </c>
      <c r="E376" t="s">
        <v>1265</v>
      </c>
      <c r="F376" s="15"/>
      <c r="G376" t="s">
        <v>1282</v>
      </c>
      <c r="H376" t="s">
        <v>839</v>
      </c>
      <c r="I376" t="s">
        <v>393</v>
      </c>
      <c r="J376" t="s">
        <v>307</v>
      </c>
      <c r="K376" s="76">
        <v>7.38</v>
      </c>
      <c r="L376" t="s">
        <v>109</v>
      </c>
      <c r="M376" s="76">
        <v>4</v>
      </c>
      <c r="N376" s="76">
        <v>3.88</v>
      </c>
      <c r="O376" s="76">
        <v>27102.87</v>
      </c>
      <c r="P376" s="76">
        <v>99.820555555555558</v>
      </c>
      <c r="Q376" s="76">
        <v>0</v>
      </c>
      <c r="R376" s="76">
        <v>95.474396746009504</v>
      </c>
      <c r="S376" s="76">
        <v>0</v>
      </c>
      <c r="T376" s="76">
        <f t="shared" si="8"/>
        <v>0.13286202527581495</v>
      </c>
      <c r="U376" s="76">
        <f>+R376/'סכום נכסי הקרן'!$C$42*100</f>
        <v>2.7085840464120929E-2</v>
      </c>
    </row>
    <row r="377" spans="2:21">
      <c r="B377" t="s">
        <v>1310</v>
      </c>
      <c r="C377" t="s">
        <v>1311</v>
      </c>
      <c r="D377" t="s">
        <v>1312</v>
      </c>
      <c r="E377" t="s">
        <v>1265</v>
      </c>
      <c r="F377" s="15"/>
      <c r="G377" t="s">
        <v>1282</v>
      </c>
      <c r="H377" t="s">
        <v>839</v>
      </c>
      <c r="I377" t="s">
        <v>393</v>
      </c>
      <c r="J377" t="s">
        <v>307</v>
      </c>
      <c r="K377" s="76">
        <v>3.46</v>
      </c>
      <c r="L377" t="s">
        <v>113</v>
      </c>
      <c r="M377" s="76">
        <v>4</v>
      </c>
      <c r="N377" s="76">
        <v>2.68</v>
      </c>
      <c r="O377" s="76">
        <v>25296.01</v>
      </c>
      <c r="P377" s="76">
        <v>109.63119178082161</v>
      </c>
      <c r="Q377" s="76">
        <v>0</v>
      </c>
      <c r="R377" s="76">
        <v>115.28046951831099</v>
      </c>
      <c r="S377" s="76">
        <v>0</v>
      </c>
      <c r="T377" s="76">
        <f t="shared" si="8"/>
        <v>0.16042412601669381</v>
      </c>
      <c r="U377" s="76">
        <f>+R377/'סכום נכסי הקרן'!$C$42*100</f>
        <v>3.2704772299411627E-2</v>
      </c>
    </row>
    <row r="378" spans="2:21">
      <c r="B378" t="s">
        <v>1313</v>
      </c>
      <c r="C378" t="s">
        <v>1314</v>
      </c>
      <c r="D378" t="s">
        <v>126</v>
      </c>
      <c r="E378" t="s">
        <v>1265</v>
      </c>
      <c r="F378" s="15"/>
      <c r="G378" t="s">
        <v>1267</v>
      </c>
      <c r="H378" t="s">
        <v>839</v>
      </c>
      <c r="I378" t="s">
        <v>393</v>
      </c>
      <c r="J378" t="s">
        <v>359</v>
      </c>
      <c r="K378" s="76">
        <v>7.25</v>
      </c>
      <c r="L378" t="s">
        <v>109</v>
      </c>
      <c r="M378" s="76">
        <v>5.3</v>
      </c>
      <c r="N378" s="76">
        <v>4.6900000000000004</v>
      </c>
      <c r="O378" s="76">
        <v>58722.879999999997</v>
      </c>
      <c r="P378" s="76">
        <v>102.94138888888911</v>
      </c>
      <c r="Q378" s="76">
        <v>0</v>
      </c>
      <c r="R378" s="76">
        <v>213.32857323620399</v>
      </c>
      <c r="S378" s="76">
        <v>0</v>
      </c>
      <c r="T378" s="76">
        <f t="shared" si="8"/>
        <v>0.29686771799945127</v>
      </c>
      <c r="U378" s="76">
        <f>+R378/'סכום נכסי הקרן'!$C$42*100</f>
        <v>6.0520766802916376E-2</v>
      </c>
    </row>
    <row r="379" spans="2:21">
      <c r="B379" t="s">
        <v>1315</v>
      </c>
      <c r="C379" t="s">
        <v>1316</v>
      </c>
      <c r="D379" t="s">
        <v>126</v>
      </c>
      <c r="E379" t="s">
        <v>1265</v>
      </c>
      <c r="F379" s="15"/>
      <c r="G379" t="s">
        <v>1282</v>
      </c>
      <c r="H379" t="s">
        <v>862</v>
      </c>
      <c r="I379" t="s">
        <v>393</v>
      </c>
      <c r="J379" t="s">
        <v>362</v>
      </c>
      <c r="K379" s="76">
        <v>6.16</v>
      </c>
      <c r="L379" t="s">
        <v>113</v>
      </c>
      <c r="M379" s="76">
        <v>4.25</v>
      </c>
      <c r="N379" s="76">
        <v>4.05</v>
      </c>
      <c r="O379" s="76">
        <v>9486</v>
      </c>
      <c r="P379" s="76">
        <v>111.38410958904092</v>
      </c>
      <c r="Q379" s="76">
        <v>0</v>
      </c>
      <c r="R379" s="76">
        <v>43.921375724593901</v>
      </c>
      <c r="S379" s="76">
        <v>0</v>
      </c>
      <c r="T379" s="76">
        <f t="shared" si="8"/>
        <v>6.112091964501952E-2</v>
      </c>
      <c r="U379" s="76">
        <f>+R379/'סכום נכסי הקרן'!$C$42*100</f>
        <v>1.2460381174294113E-2</v>
      </c>
    </row>
    <row r="380" spans="2:21">
      <c r="B380" t="s">
        <v>1315</v>
      </c>
      <c r="C380" t="s">
        <v>1316</v>
      </c>
      <c r="D380" t="s">
        <v>126</v>
      </c>
      <c r="E380" t="s">
        <v>1265</v>
      </c>
      <c r="F380" s="15"/>
      <c r="G380" t="s">
        <v>1282</v>
      </c>
      <c r="H380" t="s">
        <v>862</v>
      </c>
      <c r="I380" t="s">
        <v>393</v>
      </c>
      <c r="J380" t="s">
        <v>362</v>
      </c>
      <c r="K380" s="76">
        <v>6.16</v>
      </c>
      <c r="L380" t="s">
        <v>113</v>
      </c>
      <c r="M380" s="76">
        <v>4.25</v>
      </c>
      <c r="N380" s="76">
        <v>4.05</v>
      </c>
      <c r="O380" s="76">
        <v>6775.72</v>
      </c>
      <c r="P380" s="76">
        <v>111.38410958904113</v>
      </c>
      <c r="Q380" s="76">
        <v>0</v>
      </c>
      <c r="R380" s="76">
        <v>31.372437689716001</v>
      </c>
      <c r="S380" s="76">
        <v>0</v>
      </c>
      <c r="T380" s="76">
        <f t="shared" si="8"/>
        <v>4.3657836565164719E-2</v>
      </c>
      <c r="U380" s="76">
        <f>+R380/'סכום נכסי הקרן'!$C$42*100</f>
        <v>8.900279773380591E-3</v>
      </c>
    </row>
    <row r="381" spans="2:21">
      <c r="B381" t="s">
        <v>1317</v>
      </c>
      <c r="C381" t="s">
        <v>1318</v>
      </c>
      <c r="D381" t="s">
        <v>126</v>
      </c>
      <c r="E381" t="s">
        <v>1265</v>
      </c>
      <c r="F381" s="15"/>
      <c r="G381" t="s">
        <v>1319</v>
      </c>
      <c r="H381" t="s">
        <v>862</v>
      </c>
      <c r="I381" t="s">
        <v>393</v>
      </c>
      <c r="J381" t="s">
        <v>307</v>
      </c>
      <c r="K381" s="76">
        <v>5.53</v>
      </c>
      <c r="L381" t="s">
        <v>109</v>
      </c>
      <c r="M381" s="76">
        <v>5.25</v>
      </c>
      <c r="N381" s="76">
        <v>3.72</v>
      </c>
      <c r="O381" s="76">
        <v>13551.43</v>
      </c>
      <c r="P381" s="76">
        <v>109.31774999999995</v>
      </c>
      <c r="Q381" s="76">
        <v>0</v>
      </c>
      <c r="R381" s="76">
        <v>52.2790237235834</v>
      </c>
      <c r="S381" s="76">
        <v>0</v>
      </c>
      <c r="T381" s="76">
        <f t="shared" si="8"/>
        <v>7.2751409886734703E-2</v>
      </c>
      <c r="U381" s="76">
        <f>+R381/'סכום נכסי הקרן'!$C$42*100</f>
        <v>1.4831424386623925E-2</v>
      </c>
    </row>
    <row r="382" spans="2:21">
      <c r="B382" t="s">
        <v>1320</v>
      </c>
      <c r="C382" t="s">
        <v>1321</v>
      </c>
      <c r="D382" t="s">
        <v>1322</v>
      </c>
      <c r="E382" t="s">
        <v>1265</v>
      </c>
      <c r="F382" s="15"/>
      <c r="G382" t="s">
        <v>1323</v>
      </c>
      <c r="H382" t="s">
        <v>862</v>
      </c>
      <c r="I382" t="s">
        <v>393</v>
      </c>
      <c r="J382" t="s">
        <v>307</v>
      </c>
      <c r="K382" s="76">
        <v>5.64</v>
      </c>
      <c r="L382" t="s">
        <v>109</v>
      </c>
      <c r="M382" s="76">
        <v>5.35</v>
      </c>
      <c r="N382" s="76">
        <v>4.2699999999999996</v>
      </c>
      <c r="O382" s="76">
        <v>4517.1400000000003</v>
      </c>
      <c r="P382" s="76">
        <v>108.42322222222229</v>
      </c>
      <c r="Q382" s="76">
        <v>0</v>
      </c>
      <c r="R382" s="76">
        <v>17.283731824479499</v>
      </c>
      <c r="S382" s="76">
        <v>0</v>
      </c>
      <c r="T382" s="76">
        <f t="shared" si="8"/>
        <v>2.4052014914882215E-2</v>
      </c>
      <c r="U382" s="76">
        <f>+R382/'סכום נכסי הקרן'!$C$42*100</f>
        <v>4.9033502046407877E-3</v>
      </c>
    </row>
    <row r="383" spans="2:21">
      <c r="B383" t="s">
        <v>1324</v>
      </c>
      <c r="C383" t="s">
        <v>1325</v>
      </c>
      <c r="D383" t="s">
        <v>126</v>
      </c>
      <c r="E383" t="s">
        <v>1265</v>
      </c>
      <c r="F383" s="15"/>
      <c r="G383" t="s">
        <v>1282</v>
      </c>
      <c r="H383" t="s">
        <v>1268</v>
      </c>
      <c r="I383" t="s">
        <v>388</v>
      </c>
      <c r="J383" t="s">
        <v>307</v>
      </c>
      <c r="K383" s="76">
        <v>6.99</v>
      </c>
      <c r="L383" t="s">
        <v>109</v>
      </c>
      <c r="M383" s="76">
        <v>4.5999999999999996</v>
      </c>
      <c r="N383" s="76">
        <v>0</v>
      </c>
      <c r="O383" s="76">
        <v>40482.65</v>
      </c>
      <c r="P383" s="76">
        <v>106.65177777777809</v>
      </c>
      <c r="Q383" s="76">
        <v>0</v>
      </c>
      <c r="R383" s="76">
        <v>152.36621921952499</v>
      </c>
      <c r="S383" s="76">
        <v>0</v>
      </c>
      <c r="T383" s="76">
        <f t="shared" si="8"/>
        <v>0.21203259888595219</v>
      </c>
      <c r="U383" s="76">
        <f>+R383/'סכום נכסי הקרן'!$C$42*100</f>
        <v>4.3225903975914068E-2</v>
      </c>
    </row>
    <row r="384" spans="2:21">
      <c r="B384" t="s">
        <v>1326</v>
      </c>
      <c r="C384" t="s">
        <v>1327</v>
      </c>
      <c r="D384" t="s">
        <v>126</v>
      </c>
      <c r="E384" t="s">
        <v>1265</v>
      </c>
      <c r="F384" s="15"/>
      <c r="G384" t="s">
        <v>1328</v>
      </c>
      <c r="H384" t="s">
        <v>1268</v>
      </c>
      <c r="I384" t="s">
        <v>388</v>
      </c>
      <c r="J384" t="s">
        <v>428</v>
      </c>
      <c r="L384" t="s">
        <v>109</v>
      </c>
      <c r="M384" s="76">
        <v>4.22</v>
      </c>
      <c r="N384" s="76">
        <v>0</v>
      </c>
      <c r="O384" s="76">
        <v>15810.01</v>
      </c>
      <c r="P384" s="76">
        <v>101.26437499999993</v>
      </c>
      <c r="Q384" s="76">
        <v>0</v>
      </c>
      <c r="R384" s="76">
        <v>56.498964675385402</v>
      </c>
      <c r="S384" s="76">
        <v>0</v>
      </c>
      <c r="T384" s="76">
        <f t="shared" si="8"/>
        <v>7.8623873295875835E-2</v>
      </c>
      <c r="U384" s="76">
        <f>+R384/'סכום נכסי הקרן'!$C$42*100</f>
        <v>1.6028610766262368E-2</v>
      </c>
    </row>
    <row r="385" spans="2:21">
      <c r="B385" t="s">
        <v>1329</v>
      </c>
      <c r="C385" t="s">
        <v>1330</v>
      </c>
      <c r="D385" t="s">
        <v>126</v>
      </c>
      <c r="E385" t="s">
        <v>1265</v>
      </c>
      <c r="F385" s="15"/>
      <c r="G385" t="s">
        <v>1328</v>
      </c>
      <c r="H385" t="s">
        <v>1268</v>
      </c>
      <c r="I385" t="s">
        <v>388</v>
      </c>
      <c r="J385" t="s">
        <v>307</v>
      </c>
      <c r="K385" s="76">
        <v>4.7</v>
      </c>
      <c r="L385" t="s">
        <v>109</v>
      </c>
      <c r="M385" s="76">
        <v>4.88</v>
      </c>
      <c r="N385" s="76">
        <v>3.51</v>
      </c>
      <c r="O385" s="76">
        <v>23186.84</v>
      </c>
      <c r="P385" s="76">
        <v>107.52283333333301</v>
      </c>
      <c r="Q385" s="76">
        <v>0</v>
      </c>
      <c r="R385" s="76">
        <v>87.982018922158602</v>
      </c>
      <c r="S385" s="76">
        <v>0</v>
      </c>
      <c r="T385" s="76">
        <f t="shared" si="8"/>
        <v>0.12243564369357111</v>
      </c>
      <c r="U385" s="76">
        <f>+R385/'סכום נכסי הקרן'!$C$42*100</f>
        <v>2.4960272171988984E-2</v>
      </c>
    </row>
    <row r="386" spans="2:21">
      <c r="B386" t="s">
        <v>1331</v>
      </c>
      <c r="C386" t="s">
        <v>1332</v>
      </c>
      <c r="D386" t="s">
        <v>1289</v>
      </c>
      <c r="E386" t="s">
        <v>1265</v>
      </c>
      <c r="F386" s="15"/>
      <c r="G386" t="s">
        <v>1333</v>
      </c>
      <c r="H386" t="s">
        <v>862</v>
      </c>
      <c r="I386" t="s">
        <v>393</v>
      </c>
      <c r="J386" t="s">
        <v>307</v>
      </c>
      <c r="K386" s="76">
        <v>6.16</v>
      </c>
      <c r="L386" t="s">
        <v>116</v>
      </c>
      <c r="M386" s="76">
        <v>5.25</v>
      </c>
      <c r="N386" s="76">
        <v>4.2699999999999996</v>
      </c>
      <c r="O386" s="76">
        <v>45171.45</v>
      </c>
      <c r="P386" s="76">
        <v>109.81486885245877</v>
      </c>
      <c r="Q386" s="76">
        <v>0</v>
      </c>
      <c r="R386" s="76">
        <v>234.914249686566</v>
      </c>
      <c r="S386" s="76">
        <v>0.01</v>
      </c>
      <c r="T386" s="76">
        <f t="shared" si="8"/>
        <v>0.32690631251158081</v>
      </c>
      <c r="U386" s="76">
        <f>+R386/'סכום נכסי הקרן'!$C$42*100</f>
        <v>6.664456761833315E-2</v>
      </c>
    </row>
    <row r="387" spans="2:21">
      <c r="B387" t="s">
        <v>1334</v>
      </c>
      <c r="C387" t="s">
        <v>1335</v>
      </c>
      <c r="D387" t="s">
        <v>126</v>
      </c>
      <c r="E387" t="s">
        <v>1265</v>
      </c>
      <c r="F387" s="15"/>
      <c r="G387" t="s">
        <v>1336</v>
      </c>
      <c r="H387" t="s">
        <v>862</v>
      </c>
      <c r="I387" t="s">
        <v>393</v>
      </c>
      <c r="J387" t="s">
        <v>362</v>
      </c>
      <c r="K387" s="76">
        <v>6.82</v>
      </c>
      <c r="L387" t="s">
        <v>109</v>
      </c>
      <c r="M387" s="76">
        <v>6.02</v>
      </c>
      <c r="N387" s="76">
        <v>4.3600000000000003</v>
      </c>
      <c r="O387" s="76">
        <v>64369.31</v>
      </c>
      <c r="P387" s="76">
        <v>112.47538888888899</v>
      </c>
      <c r="Q387" s="76">
        <v>0</v>
      </c>
      <c r="R387" s="76">
        <v>255.49830043726101</v>
      </c>
      <c r="S387" s="76">
        <v>0</v>
      </c>
      <c r="T387" s="76">
        <f t="shared" si="8"/>
        <v>0.35555104622372968</v>
      </c>
      <c r="U387" s="76">
        <f>+R387/'סכום נכסי הקרן'!$C$42*100</f>
        <v>7.2484209802424732E-2</v>
      </c>
    </row>
    <row r="388" spans="2:21">
      <c r="B388" t="s">
        <v>1337</v>
      </c>
      <c r="C388" t="s">
        <v>1338</v>
      </c>
      <c r="D388" t="s">
        <v>1339</v>
      </c>
      <c r="E388" t="s">
        <v>1265</v>
      </c>
      <c r="F388" s="15"/>
      <c r="G388" t="s">
        <v>1267</v>
      </c>
      <c r="H388" t="s">
        <v>1268</v>
      </c>
      <c r="I388" t="s">
        <v>388</v>
      </c>
      <c r="J388" t="s">
        <v>307</v>
      </c>
      <c r="K388" s="76">
        <v>6.97</v>
      </c>
      <c r="L388" t="s">
        <v>109</v>
      </c>
      <c r="M388" s="76">
        <v>5.38</v>
      </c>
      <c r="N388" s="76">
        <v>4.45</v>
      </c>
      <c r="O388" s="76">
        <v>49688.59</v>
      </c>
      <c r="P388" s="76">
        <v>107.87761111111077</v>
      </c>
      <c r="Q388" s="76">
        <v>0</v>
      </c>
      <c r="R388" s="76">
        <v>189.164506656497</v>
      </c>
      <c r="S388" s="76">
        <v>0</v>
      </c>
      <c r="T388" s="76">
        <f t="shared" si="8"/>
        <v>0.26324103970557983</v>
      </c>
      <c r="U388" s="76">
        <f>+R388/'סכום נכסי הקרן'!$C$42*100</f>
        <v>5.3665483348405346E-2</v>
      </c>
    </row>
    <row r="389" spans="2:21">
      <c r="B389" t="s">
        <v>1340</v>
      </c>
      <c r="C389" t="s">
        <v>1341</v>
      </c>
      <c r="D389" t="s">
        <v>1303</v>
      </c>
      <c r="E389" t="s">
        <v>1265</v>
      </c>
      <c r="F389" s="15"/>
      <c r="G389" t="s">
        <v>1282</v>
      </c>
      <c r="H389" t="s">
        <v>862</v>
      </c>
      <c r="I389" t="s">
        <v>393</v>
      </c>
      <c r="J389" t="s">
        <v>307</v>
      </c>
      <c r="K389" s="76">
        <v>6.76</v>
      </c>
      <c r="L389" t="s">
        <v>109</v>
      </c>
      <c r="M389" s="76">
        <v>4.25</v>
      </c>
      <c r="N389" s="76">
        <v>3.56</v>
      </c>
      <c r="O389" s="76">
        <v>9486</v>
      </c>
      <c r="P389" s="76">
        <v>106.17547222222193</v>
      </c>
      <c r="Q389" s="76">
        <v>0</v>
      </c>
      <c r="R389" s="76">
        <v>35.543400886054897</v>
      </c>
      <c r="S389" s="76">
        <v>0</v>
      </c>
      <c r="T389" s="76">
        <f t="shared" si="8"/>
        <v>4.94621426043085E-2</v>
      </c>
      <c r="U389" s="76">
        <f>+R389/'סכום נכסי הקרן'!$C$42*100</f>
        <v>1.0083571289935547E-2</v>
      </c>
    </row>
    <row r="390" spans="2:21">
      <c r="B390" t="s">
        <v>1342</v>
      </c>
      <c r="C390" t="s">
        <v>1341</v>
      </c>
      <c r="D390" t="s">
        <v>126</v>
      </c>
      <c r="E390" t="s">
        <v>1265</v>
      </c>
      <c r="F390" s="15"/>
      <c r="G390" t="s">
        <v>1282</v>
      </c>
      <c r="H390" t="s">
        <v>862</v>
      </c>
      <c r="I390" t="s">
        <v>393</v>
      </c>
      <c r="J390" t="s">
        <v>307</v>
      </c>
      <c r="K390" s="76">
        <v>6.84</v>
      </c>
      <c r="L390" t="s">
        <v>109</v>
      </c>
      <c r="M390" s="76">
        <v>4.25</v>
      </c>
      <c r="N390" s="76">
        <v>0</v>
      </c>
      <c r="O390" s="76">
        <v>37329.68</v>
      </c>
      <c r="P390" s="76">
        <v>106.17547222222234</v>
      </c>
      <c r="Q390" s="76">
        <v>0</v>
      </c>
      <c r="R390" s="76">
        <v>139.87178802320801</v>
      </c>
      <c r="S390" s="76">
        <v>0</v>
      </c>
      <c r="T390" s="76">
        <f t="shared" si="8"/>
        <v>0.1946453674397228</v>
      </c>
      <c r="U390" s="76">
        <f>+R390/'סכום נכסי הקרן'!$C$42*100</f>
        <v>3.9681266024718824E-2</v>
      </c>
    </row>
    <row r="391" spans="2:21">
      <c r="B391" t="s">
        <v>1343</v>
      </c>
      <c r="C391" t="s">
        <v>1344</v>
      </c>
      <c r="D391" t="s">
        <v>126</v>
      </c>
      <c r="E391" t="s">
        <v>1265</v>
      </c>
      <c r="F391" s="15"/>
      <c r="G391" t="s">
        <v>1282</v>
      </c>
      <c r="H391" t="s">
        <v>862</v>
      </c>
      <c r="I391" t="s">
        <v>393</v>
      </c>
      <c r="J391" t="s">
        <v>307</v>
      </c>
      <c r="K391" s="76">
        <v>4.0999999999999996</v>
      </c>
      <c r="L391" t="s">
        <v>113</v>
      </c>
      <c r="M391" s="76">
        <v>3.75</v>
      </c>
      <c r="N391" s="76">
        <v>3.75</v>
      </c>
      <c r="O391" s="76">
        <v>37040.589999999997</v>
      </c>
      <c r="P391" s="76">
        <v>109.6148219178077</v>
      </c>
      <c r="Q391" s="76">
        <v>0</v>
      </c>
      <c r="R391" s="76">
        <v>168.778357217776</v>
      </c>
      <c r="S391" s="76">
        <v>0.01</v>
      </c>
      <c r="T391" s="76">
        <f t="shared" si="8"/>
        <v>0.23487170515812594</v>
      </c>
      <c r="U391" s="76">
        <f>+R391/'סכום נכסי הקרן'!$C$42*100</f>
        <v>4.7881985256829247E-2</v>
      </c>
    </row>
    <row r="392" spans="2:21">
      <c r="B392" t="s">
        <v>1345</v>
      </c>
      <c r="C392" t="s">
        <v>1346</v>
      </c>
      <c r="D392" t="s">
        <v>1312</v>
      </c>
      <c r="E392" t="s">
        <v>1265</v>
      </c>
      <c r="F392" s="15"/>
      <c r="G392" t="s">
        <v>1282</v>
      </c>
      <c r="H392" t="s">
        <v>1268</v>
      </c>
      <c r="I392" t="s">
        <v>388</v>
      </c>
      <c r="J392" t="s">
        <v>307</v>
      </c>
      <c r="K392" s="76">
        <v>4.32</v>
      </c>
      <c r="L392" t="s">
        <v>113</v>
      </c>
      <c r="M392" s="76">
        <v>5.25</v>
      </c>
      <c r="N392" s="76">
        <v>4.26</v>
      </c>
      <c r="O392" s="76">
        <v>41106.019999999997</v>
      </c>
      <c r="P392" s="76">
        <v>108.00603314917103</v>
      </c>
      <c r="Q392" s="76">
        <v>0</v>
      </c>
      <c r="R392" s="76">
        <v>184.55381276109901</v>
      </c>
      <c r="S392" s="76">
        <v>0</v>
      </c>
      <c r="T392" s="76">
        <f t="shared" si="8"/>
        <v>0.25682480509454503</v>
      </c>
      <c r="U392" s="76">
        <f>+R392/'סכום נכסי הקרן'!$C$42*100</f>
        <v>5.2357441365046428E-2</v>
      </c>
    </row>
    <row r="393" spans="2:21">
      <c r="B393" t="s">
        <v>1347</v>
      </c>
      <c r="C393" t="s">
        <v>1348</v>
      </c>
      <c r="D393" t="s">
        <v>1312</v>
      </c>
      <c r="E393" t="s">
        <v>1265</v>
      </c>
      <c r="F393" s="15"/>
      <c r="G393" t="s">
        <v>1282</v>
      </c>
      <c r="H393" t="s">
        <v>1268</v>
      </c>
      <c r="I393" t="s">
        <v>388</v>
      </c>
      <c r="J393" t="s">
        <v>307</v>
      </c>
      <c r="K393" s="76">
        <v>5.5</v>
      </c>
      <c r="L393" t="s">
        <v>109</v>
      </c>
      <c r="M393" s="76">
        <v>6.38</v>
      </c>
      <c r="N393" s="76">
        <v>5.41</v>
      </c>
      <c r="O393" s="76">
        <v>18068.580000000002</v>
      </c>
      <c r="P393" s="76">
        <v>106.25379166666694</v>
      </c>
      <c r="Q393" s="76">
        <v>0</v>
      </c>
      <c r="R393" s="76">
        <v>67.751687715297095</v>
      </c>
      <c r="S393" s="76">
        <v>0</v>
      </c>
      <c r="T393" s="76">
        <f t="shared" si="8"/>
        <v>9.4283145560541709E-2</v>
      </c>
      <c r="U393" s="76">
        <f>+R393/'סכום נכסי הקרן'!$C$42*100</f>
        <v>1.9220979311484157E-2</v>
      </c>
    </row>
    <row r="394" spans="2:21">
      <c r="B394" t="s">
        <v>1349</v>
      </c>
      <c r="C394" t="s">
        <v>1350</v>
      </c>
      <c r="D394" t="s">
        <v>126</v>
      </c>
      <c r="E394" t="s">
        <v>1265</v>
      </c>
      <c r="F394" s="15"/>
      <c r="G394" t="s">
        <v>1282</v>
      </c>
      <c r="H394" t="s">
        <v>862</v>
      </c>
      <c r="I394" t="s">
        <v>393</v>
      </c>
      <c r="J394" t="s">
        <v>307</v>
      </c>
      <c r="K394" s="76">
        <v>6.41</v>
      </c>
      <c r="L394" t="s">
        <v>109</v>
      </c>
      <c r="M394" s="76">
        <v>4.88</v>
      </c>
      <c r="N394" s="76">
        <v>3.82</v>
      </c>
      <c r="O394" s="76">
        <v>22585.72</v>
      </c>
      <c r="P394" s="76">
        <v>107.3275</v>
      </c>
      <c r="Q394" s="76">
        <v>0</v>
      </c>
      <c r="R394" s="76">
        <v>85.545390185857002</v>
      </c>
      <c r="S394" s="76">
        <v>0</v>
      </c>
      <c r="T394" s="76">
        <f t="shared" si="8"/>
        <v>0.11904483485074059</v>
      </c>
      <c r="U394" s="76">
        <f>+R394/'סכום נכסי הקרן'!$C$42*100</f>
        <v>2.4269006874997032E-2</v>
      </c>
    </row>
    <row r="395" spans="2:21">
      <c r="B395" t="s">
        <v>1351</v>
      </c>
      <c r="C395" t="s">
        <v>1352</v>
      </c>
      <c r="D395" t="s">
        <v>126</v>
      </c>
      <c r="E395" t="s">
        <v>1265</v>
      </c>
      <c r="F395" s="15"/>
      <c r="G395" t="s">
        <v>1278</v>
      </c>
      <c r="H395" t="s">
        <v>862</v>
      </c>
      <c r="I395" t="s">
        <v>393</v>
      </c>
      <c r="J395" t="s">
        <v>428</v>
      </c>
      <c r="L395" t="s">
        <v>109</v>
      </c>
      <c r="M395" s="76">
        <v>5.5</v>
      </c>
      <c r="N395" s="76">
        <v>0</v>
      </c>
      <c r="O395" s="76">
        <v>19875.439999999999</v>
      </c>
      <c r="P395" s="76">
        <v>97.884</v>
      </c>
      <c r="Q395" s="76">
        <v>0</v>
      </c>
      <c r="R395" s="76">
        <v>68.656256308598401</v>
      </c>
      <c r="S395" s="76">
        <v>0</v>
      </c>
      <c r="T395" s="76">
        <f t="shared" si="8"/>
        <v>9.5541941838947417E-2</v>
      </c>
      <c r="U395" s="76">
        <f>+R395/'סכום נכסי הקרן'!$C$42*100</f>
        <v>1.9477603091702357E-2</v>
      </c>
    </row>
    <row r="396" spans="2:21">
      <c r="B396" t="s">
        <v>1353</v>
      </c>
      <c r="C396" t="s">
        <v>1354</v>
      </c>
      <c r="D396" t="s">
        <v>1339</v>
      </c>
      <c r="E396" t="s">
        <v>1265</v>
      </c>
      <c r="F396" t="s">
        <v>1355</v>
      </c>
      <c r="G396" t="s">
        <v>1267</v>
      </c>
      <c r="H396" t="s">
        <v>1268</v>
      </c>
      <c r="I396" t="s">
        <v>388</v>
      </c>
      <c r="J396" t="s">
        <v>307</v>
      </c>
      <c r="K396" s="76">
        <v>3.22</v>
      </c>
      <c r="L396" t="s">
        <v>109</v>
      </c>
      <c r="M396" s="76">
        <v>5.63</v>
      </c>
      <c r="N396" s="76">
        <v>4.6900000000000004</v>
      </c>
      <c r="O396" s="76">
        <v>26877.01</v>
      </c>
      <c r="P396" s="76">
        <v>105.34787499999996</v>
      </c>
      <c r="Q396" s="76">
        <v>0</v>
      </c>
      <c r="R396" s="76">
        <v>99.921372552938806</v>
      </c>
      <c r="S396" s="76">
        <v>0.01</v>
      </c>
      <c r="T396" s="76">
        <f t="shared" si="8"/>
        <v>0.13905043004398515</v>
      </c>
      <c r="U396" s="76">
        <f>+R396/'סכום נכסי הקרן'!$C$42*100</f>
        <v>2.8347436047434491E-2</v>
      </c>
    </row>
    <row r="397" spans="2:21">
      <c r="B397" t="s">
        <v>1356</v>
      </c>
      <c r="C397" t="s">
        <v>1357</v>
      </c>
      <c r="D397" t="s">
        <v>126</v>
      </c>
      <c r="E397" t="s">
        <v>1265</v>
      </c>
      <c r="F397" s="15"/>
      <c r="G397" t="s">
        <v>1282</v>
      </c>
      <c r="H397" t="s">
        <v>862</v>
      </c>
      <c r="I397" t="s">
        <v>393</v>
      </c>
      <c r="J397" t="s">
        <v>307</v>
      </c>
      <c r="K397" s="76">
        <v>5.64</v>
      </c>
      <c r="L397" t="s">
        <v>113</v>
      </c>
      <c r="M397" s="76">
        <v>4.63</v>
      </c>
      <c r="N397" s="76">
        <v>3.27</v>
      </c>
      <c r="O397" s="76">
        <v>18972.009999999998</v>
      </c>
      <c r="P397" s="76">
        <v>115.12912328767098</v>
      </c>
      <c r="Q397" s="76">
        <v>0</v>
      </c>
      <c r="R397" s="76">
        <v>90.796293380257495</v>
      </c>
      <c r="S397" s="76">
        <v>0</v>
      </c>
      <c r="T397" s="76">
        <f t="shared" si="8"/>
        <v>0.126351983748379</v>
      </c>
      <c r="U397" s="76">
        <f>+R397/'סכום נכסי הקרן'!$C$42*100</f>
        <v>2.5758674587634547E-2</v>
      </c>
    </row>
    <row r="398" spans="2:21">
      <c r="B398" t="s">
        <v>1358</v>
      </c>
      <c r="C398" t="s">
        <v>1359</v>
      </c>
      <c r="D398" t="s">
        <v>126</v>
      </c>
      <c r="E398" t="s">
        <v>1265</v>
      </c>
      <c r="F398" s="15"/>
      <c r="G398" t="s">
        <v>1323</v>
      </c>
      <c r="H398" t="s">
        <v>862</v>
      </c>
      <c r="I398" t="s">
        <v>393</v>
      </c>
      <c r="J398" t="s">
        <v>334</v>
      </c>
      <c r="K398" s="76">
        <v>7.76</v>
      </c>
      <c r="L398" t="s">
        <v>109</v>
      </c>
      <c r="M398" s="76">
        <v>4.8499999999999996</v>
      </c>
      <c r="N398" s="76">
        <v>4.24</v>
      </c>
      <c r="O398" s="76">
        <v>49688.59</v>
      </c>
      <c r="P398" s="76">
        <v>104.52672222222175</v>
      </c>
      <c r="Q398" s="76">
        <v>0</v>
      </c>
      <c r="R398" s="76">
        <v>183.288688337953</v>
      </c>
      <c r="S398" s="76">
        <v>0</v>
      </c>
      <c r="T398" s="76">
        <f t="shared" si="8"/>
        <v>0.25506425987180603</v>
      </c>
      <c r="U398" s="76">
        <f>+R398/'סכום נכסי הקרן'!$C$42*100</f>
        <v>5.199852882450684E-2</v>
      </c>
    </row>
    <row r="399" spans="2:21">
      <c r="B399" t="s">
        <v>1360</v>
      </c>
      <c r="C399" t="s">
        <v>1361</v>
      </c>
      <c r="D399" t="s">
        <v>126</v>
      </c>
      <c r="E399" t="s">
        <v>1265</v>
      </c>
      <c r="F399" s="15"/>
      <c r="G399" t="s">
        <v>1323</v>
      </c>
      <c r="H399" t="s">
        <v>862</v>
      </c>
      <c r="I399" t="s">
        <v>393</v>
      </c>
      <c r="J399" t="s">
        <v>307</v>
      </c>
      <c r="K399" s="76">
        <v>7.16</v>
      </c>
      <c r="L399" t="s">
        <v>113</v>
      </c>
      <c r="M399" s="76">
        <v>5</v>
      </c>
      <c r="N399" s="76">
        <v>3.87</v>
      </c>
      <c r="O399" s="76">
        <v>9034.2900000000009</v>
      </c>
      <c r="P399" s="76">
        <v>119.63990410958911</v>
      </c>
      <c r="Q399" s="76">
        <v>0</v>
      </c>
      <c r="R399" s="76">
        <v>44.930335405537697</v>
      </c>
      <c r="S399" s="76">
        <v>0</v>
      </c>
      <c r="T399" s="76">
        <f t="shared" si="8"/>
        <v>6.2524986402188482E-2</v>
      </c>
      <c r="U399" s="76">
        <f>+R399/'סכום נכסי הקרן'!$C$42*100</f>
        <v>1.2746620437218982E-2</v>
      </c>
    </row>
    <row r="400" spans="2:21">
      <c r="B400" t="s">
        <v>1362</v>
      </c>
      <c r="C400" t="s">
        <v>1363</v>
      </c>
      <c r="D400" t="s">
        <v>1303</v>
      </c>
      <c r="E400" t="s">
        <v>1265</v>
      </c>
      <c r="F400" s="15"/>
      <c r="G400" t="s">
        <v>1323</v>
      </c>
      <c r="H400" t="s">
        <v>862</v>
      </c>
      <c r="I400" t="s">
        <v>393</v>
      </c>
      <c r="J400" t="s">
        <v>307</v>
      </c>
      <c r="K400" s="76">
        <v>3.81</v>
      </c>
      <c r="L400" t="s">
        <v>116</v>
      </c>
      <c r="M400" s="76">
        <v>5.88</v>
      </c>
      <c r="N400" s="76">
        <v>3.86</v>
      </c>
      <c r="O400" s="76">
        <v>19423.72</v>
      </c>
      <c r="P400" s="76">
        <v>115.33834246575306</v>
      </c>
      <c r="Q400" s="76">
        <v>0</v>
      </c>
      <c r="R400" s="76">
        <v>106.093871439935</v>
      </c>
      <c r="S400" s="76">
        <v>0</v>
      </c>
      <c r="T400" s="76">
        <f t="shared" si="8"/>
        <v>0.14764007010550567</v>
      </c>
      <c r="U400" s="76">
        <f>+R400/'סכום נכסי הקרן'!$C$42*100</f>
        <v>3.009855808450702E-2</v>
      </c>
    </row>
    <row r="401" spans="2:21">
      <c r="B401" t="s">
        <v>1364</v>
      </c>
      <c r="C401" t="s">
        <v>1365</v>
      </c>
      <c r="D401" t="s">
        <v>126</v>
      </c>
      <c r="E401" t="s">
        <v>1265</v>
      </c>
      <c r="F401" s="15"/>
      <c r="G401" t="s">
        <v>1323</v>
      </c>
      <c r="H401" t="s">
        <v>862</v>
      </c>
      <c r="I401" t="s">
        <v>393</v>
      </c>
      <c r="J401" t="s">
        <v>307</v>
      </c>
      <c r="K401" s="76">
        <v>5.47</v>
      </c>
      <c r="L401" t="s">
        <v>113</v>
      </c>
      <c r="M401" s="76">
        <v>5.25</v>
      </c>
      <c r="N401" s="76">
        <v>3.56</v>
      </c>
      <c r="O401" s="76">
        <v>13551.43</v>
      </c>
      <c r="P401" s="76">
        <v>119.02436986301406</v>
      </c>
      <c r="Q401" s="76">
        <v>0</v>
      </c>
      <c r="R401" s="76">
        <v>67.048735863186906</v>
      </c>
      <c r="S401" s="76">
        <v>0</v>
      </c>
      <c r="T401" s="76">
        <f t="shared" si="8"/>
        <v>9.3304918832477601E-2</v>
      </c>
      <c r="U401" s="76">
        <f>+R401/'סכום נכסי הקרן'!$C$42*100</f>
        <v>1.9021553681481305E-2</v>
      </c>
    </row>
    <row r="402" spans="2:21">
      <c r="B402" t="s">
        <v>1366</v>
      </c>
      <c r="C402" t="s">
        <v>1367</v>
      </c>
      <c r="D402" t="s">
        <v>1303</v>
      </c>
      <c r="E402" t="s">
        <v>1265</v>
      </c>
      <c r="F402" s="15"/>
      <c r="G402" t="s">
        <v>1282</v>
      </c>
      <c r="H402" t="s">
        <v>1268</v>
      </c>
      <c r="I402" t="s">
        <v>388</v>
      </c>
      <c r="J402" t="s">
        <v>307</v>
      </c>
      <c r="K402" s="76">
        <v>2.58</v>
      </c>
      <c r="L402" t="s">
        <v>113</v>
      </c>
      <c r="M402" s="76">
        <v>5.5</v>
      </c>
      <c r="N402" s="76">
        <v>4.9800000000000004</v>
      </c>
      <c r="O402" s="76">
        <v>61433.17</v>
      </c>
      <c r="P402" s="76">
        <v>108.51348633879807</v>
      </c>
      <c r="Q402" s="76">
        <v>0</v>
      </c>
      <c r="R402" s="76">
        <v>277.112565916373</v>
      </c>
      <c r="S402" s="76">
        <v>0</v>
      </c>
      <c r="T402" s="76">
        <f t="shared" si="8"/>
        <v>0.385629425184778</v>
      </c>
      <c r="U402" s="76">
        <f>+R402/'סכום נכסי הקרן'!$C$42*100</f>
        <v>7.8616121251667309E-2</v>
      </c>
    </row>
    <row r="403" spans="2:21">
      <c r="B403" t="s">
        <v>1368</v>
      </c>
      <c r="C403" t="s">
        <v>1369</v>
      </c>
      <c r="D403" t="s">
        <v>1312</v>
      </c>
      <c r="E403" t="s">
        <v>1265</v>
      </c>
      <c r="F403" s="15"/>
      <c r="G403" t="s">
        <v>1282</v>
      </c>
      <c r="H403" t="s">
        <v>1268</v>
      </c>
      <c r="I403" t="s">
        <v>388</v>
      </c>
      <c r="J403" t="s">
        <v>362</v>
      </c>
      <c r="K403" s="76">
        <v>4.12</v>
      </c>
      <c r="L403" t="s">
        <v>109</v>
      </c>
      <c r="M403" s="76">
        <v>5.63</v>
      </c>
      <c r="N403" s="76">
        <v>5.15</v>
      </c>
      <c r="O403" s="76">
        <v>34330.300000000003</v>
      </c>
      <c r="P403" s="76">
        <v>105.73137500000031</v>
      </c>
      <c r="Q403" s="76">
        <v>0</v>
      </c>
      <c r="R403" s="76">
        <v>128.09528285940499</v>
      </c>
      <c r="S403" s="76">
        <v>0.01</v>
      </c>
      <c r="T403" s="76">
        <f t="shared" si="8"/>
        <v>0.17825720076822865</v>
      </c>
      <c r="U403" s="76">
        <f>+R403/'סכום נכסי הקרן'!$C$42*100</f>
        <v>3.6340301839941226E-2</v>
      </c>
    </row>
    <row r="404" spans="2:21">
      <c r="B404" t="s">
        <v>1370</v>
      </c>
      <c r="C404" t="s">
        <v>1371</v>
      </c>
      <c r="D404" t="s">
        <v>1289</v>
      </c>
      <c r="E404" t="s">
        <v>1265</v>
      </c>
      <c r="F404" s="15"/>
      <c r="G404" t="s">
        <v>1282</v>
      </c>
      <c r="H404" t="s">
        <v>862</v>
      </c>
      <c r="I404" t="s">
        <v>393</v>
      </c>
      <c r="J404" t="s">
        <v>307</v>
      </c>
      <c r="K404" s="76">
        <v>1.47</v>
      </c>
      <c r="L404" t="s">
        <v>109</v>
      </c>
      <c r="M404" s="76">
        <v>5.2</v>
      </c>
      <c r="N404" s="76">
        <v>3.82</v>
      </c>
      <c r="O404" s="76">
        <v>9034.2900000000009</v>
      </c>
      <c r="P404" s="76">
        <v>108.56255555555587</v>
      </c>
      <c r="Q404" s="76">
        <v>0</v>
      </c>
      <c r="R404" s="76">
        <v>34.611924177958798</v>
      </c>
      <c r="S404" s="76">
        <v>0</v>
      </c>
      <c r="T404" s="76">
        <f t="shared" si="8"/>
        <v>4.8165901034287063E-2</v>
      </c>
      <c r="U404" s="76">
        <f>+R404/'סכום נכסי הקרן'!$C$42*100</f>
        <v>9.819313746851464E-3</v>
      </c>
    </row>
    <row r="405" spans="2:21">
      <c r="B405" t="s">
        <v>1372</v>
      </c>
      <c r="C405" t="s">
        <v>1373</v>
      </c>
      <c r="D405" t="s">
        <v>1312</v>
      </c>
      <c r="E405" t="s">
        <v>1265</v>
      </c>
      <c r="F405" s="15"/>
      <c r="G405" t="s">
        <v>1282</v>
      </c>
      <c r="H405" t="s">
        <v>1268</v>
      </c>
      <c r="I405" t="s">
        <v>388</v>
      </c>
      <c r="J405" t="s">
        <v>307</v>
      </c>
      <c r="K405" s="76">
        <v>2.29</v>
      </c>
      <c r="L405" t="s">
        <v>109</v>
      </c>
      <c r="M405" s="76">
        <v>5.5</v>
      </c>
      <c r="N405" s="76">
        <v>5.27</v>
      </c>
      <c r="O405" s="76">
        <v>53302.31</v>
      </c>
      <c r="P405" s="76">
        <v>103.66305555555572</v>
      </c>
      <c r="Q405" s="76">
        <v>0</v>
      </c>
      <c r="R405" s="76">
        <v>194.99420059053401</v>
      </c>
      <c r="S405" s="76">
        <v>0.01</v>
      </c>
      <c r="T405" s="76">
        <f t="shared" si="8"/>
        <v>0.27135363291603826</v>
      </c>
      <c r="U405" s="76">
        <f>+R405/'סכום נכסי הקרן'!$C$42*100</f>
        <v>5.5319352503211815E-2</v>
      </c>
    </row>
    <row r="406" spans="2:21">
      <c r="B406" t="s">
        <v>1374</v>
      </c>
      <c r="C406" t="s">
        <v>1375</v>
      </c>
      <c r="D406" t="s">
        <v>126</v>
      </c>
      <c r="E406" t="s">
        <v>1265</v>
      </c>
      <c r="F406" s="15"/>
      <c r="G406" t="s">
        <v>1323</v>
      </c>
      <c r="H406" t="s">
        <v>862</v>
      </c>
      <c r="I406" t="s">
        <v>393</v>
      </c>
      <c r="J406" t="s">
        <v>307</v>
      </c>
      <c r="K406" s="76">
        <v>5.75</v>
      </c>
      <c r="L406" t="s">
        <v>109</v>
      </c>
      <c r="M406" s="76">
        <v>3.88</v>
      </c>
      <c r="N406" s="76">
        <v>0</v>
      </c>
      <c r="O406" s="76">
        <v>13551.43</v>
      </c>
      <c r="P406" s="76">
        <v>102.34520833333303</v>
      </c>
      <c r="Q406" s="76">
        <v>0</v>
      </c>
      <c r="R406" s="76">
        <v>48.944545368463999</v>
      </c>
      <c r="S406" s="76">
        <v>0</v>
      </c>
      <c r="T406" s="76">
        <f t="shared" si="8"/>
        <v>6.8111154880168778E-2</v>
      </c>
      <c r="U406" s="76">
        <f>+R406/'סכום נכסי הקרן'!$C$42*100</f>
        <v>1.3885441465170132E-2</v>
      </c>
    </row>
    <row r="407" spans="2:21">
      <c r="B407" t="s">
        <v>1376</v>
      </c>
      <c r="C407" t="s">
        <v>1377</v>
      </c>
      <c r="D407" t="s">
        <v>126</v>
      </c>
      <c r="E407" t="s">
        <v>1265</v>
      </c>
      <c r="F407" s="15"/>
      <c r="G407" t="s">
        <v>1328</v>
      </c>
      <c r="H407" t="s">
        <v>862</v>
      </c>
      <c r="I407" t="s">
        <v>393</v>
      </c>
      <c r="J407" t="s">
        <v>318</v>
      </c>
      <c r="K407" s="76">
        <v>9.74</v>
      </c>
      <c r="L407" t="s">
        <v>113</v>
      </c>
      <c r="M407" s="76">
        <v>3.5</v>
      </c>
      <c r="N407" s="76">
        <v>4.1399999999999997</v>
      </c>
      <c r="O407" s="76">
        <v>65046.879999999997</v>
      </c>
      <c r="P407" s="76">
        <v>97.757095890410966</v>
      </c>
      <c r="Q407" s="76">
        <v>0</v>
      </c>
      <c r="R407" s="76">
        <v>264.32871134148201</v>
      </c>
      <c r="S407" s="76">
        <v>0</v>
      </c>
      <c r="T407" s="76">
        <f t="shared" si="8"/>
        <v>0.36783943260519675</v>
      </c>
      <c r="U407" s="76">
        <f>+R407/'סכום נכסי הקרן'!$C$42*100</f>
        <v>7.4989374633375711E-2</v>
      </c>
    </row>
    <row r="408" spans="2:21">
      <c r="B408" t="s">
        <v>1378</v>
      </c>
      <c r="C408" t="s">
        <v>1379</v>
      </c>
      <c r="D408" t="s">
        <v>126</v>
      </c>
      <c r="E408" t="s">
        <v>1265</v>
      </c>
      <c r="F408" s="15"/>
      <c r="G408" t="s">
        <v>1282</v>
      </c>
      <c r="H408" t="s">
        <v>1268</v>
      </c>
      <c r="I408" t="s">
        <v>388</v>
      </c>
      <c r="J408" t="s">
        <v>389</v>
      </c>
      <c r="K408" s="76">
        <v>8.33</v>
      </c>
      <c r="L408" t="s">
        <v>113</v>
      </c>
      <c r="M408" s="76">
        <v>3.25</v>
      </c>
      <c r="N408" s="76">
        <v>2.97</v>
      </c>
      <c r="O408" s="76">
        <v>26199.439999999999</v>
      </c>
      <c r="P408" s="76">
        <v>99.201273972602479</v>
      </c>
      <c r="Q408" s="76">
        <v>0</v>
      </c>
      <c r="R408" s="76">
        <v>108.03857198275399</v>
      </c>
      <c r="S408" s="76">
        <v>0.01</v>
      </c>
      <c r="T408" s="76">
        <f t="shared" si="8"/>
        <v>0.15034631242260843</v>
      </c>
      <c r="U408" s="76">
        <f>+R408/'סכום נכסי הקרן'!$C$42*100</f>
        <v>3.0650264619960843E-2</v>
      </c>
    </row>
    <row r="409" spans="2:21">
      <c r="B409" t="s">
        <v>1380</v>
      </c>
      <c r="C409" t="s">
        <v>1381</v>
      </c>
      <c r="D409" t="s">
        <v>1303</v>
      </c>
      <c r="E409" t="s">
        <v>1265</v>
      </c>
      <c r="F409" s="15"/>
      <c r="G409" t="s">
        <v>1282</v>
      </c>
      <c r="H409" t="s">
        <v>1382</v>
      </c>
      <c r="I409" t="s">
        <v>393</v>
      </c>
      <c r="J409" t="s">
        <v>307</v>
      </c>
      <c r="K409" s="76">
        <v>1.96</v>
      </c>
      <c r="L409" t="s">
        <v>109</v>
      </c>
      <c r="M409" s="76">
        <v>6.63</v>
      </c>
      <c r="N409" s="76">
        <v>6.3</v>
      </c>
      <c r="O409" s="76">
        <v>38395.730000000003</v>
      </c>
      <c r="P409" s="76">
        <v>103.5500138888893</v>
      </c>
      <c r="Q409" s="76">
        <v>0</v>
      </c>
      <c r="R409" s="76">
        <v>140.308747845776</v>
      </c>
      <c r="S409" s="76">
        <v>0</v>
      </c>
      <c r="T409" s="76">
        <f t="shared" si="8"/>
        <v>0.19525344006410386</v>
      </c>
      <c r="U409" s="76">
        <f>+R409/'סכום נכסי הקרן'!$C$42*100</f>
        <v>3.9805230400998599E-2</v>
      </c>
    </row>
    <row r="410" spans="2:21">
      <c r="B410" t="s">
        <v>1383</v>
      </c>
      <c r="C410" t="s">
        <v>1384</v>
      </c>
      <c r="D410" t="s">
        <v>126</v>
      </c>
      <c r="E410" t="s">
        <v>1265</v>
      </c>
      <c r="F410" s="15"/>
      <c r="G410" t="s">
        <v>1282</v>
      </c>
      <c r="H410" t="s">
        <v>1385</v>
      </c>
      <c r="I410" t="s">
        <v>388</v>
      </c>
      <c r="J410" t="s">
        <v>365</v>
      </c>
      <c r="K410" s="76">
        <v>13.68</v>
      </c>
      <c r="L410" t="s">
        <v>109</v>
      </c>
      <c r="M410" s="76">
        <v>7.38</v>
      </c>
      <c r="N410" s="76">
        <v>0</v>
      </c>
      <c r="O410" s="76">
        <v>27102.87</v>
      </c>
      <c r="P410" s="76">
        <v>103.57929166666705</v>
      </c>
      <c r="Q410" s="76">
        <v>0</v>
      </c>
      <c r="R410" s="76">
        <v>99.069478547934395</v>
      </c>
      <c r="S410" s="76">
        <v>0</v>
      </c>
      <c r="T410" s="76">
        <f t="shared" si="8"/>
        <v>0.13786493564252467</v>
      </c>
      <c r="U410" s="76">
        <f>+R410/'סכום נכסי הקרן'!$C$42*100</f>
        <v>2.8105755912253588E-2</v>
      </c>
    </row>
    <row r="411" spans="2:21">
      <c r="B411" t="s">
        <v>1386</v>
      </c>
      <c r="C411" t="s">
        <v>1387</v>
      </c>
      <c r="D411" t="s">
        <v>126</v>
      </c>
      <c r="E411" t="s">
        <v>1265</v>
      </c>
      <c r="F411" s="15"/>
      <c r="G411" t="s">
        <v>1282</v>
      </c>
      <c r="H411" t="s">
        <v>1382</v>
      </c>
      <c r="I411" t="s">
        <v>393</v>
      </c>
      <c r="J411" t="s">
        <v>307</v>
      </c>
      <c r="K411" s="76">
        <v>6.21</v>
      </c>
      <c r="L411" t="s">
        <v>109</v>
      </c>
      <c r="M411" s="76">
        <v>8.1300000000000008</v>
      </c>
      <c r="N411" s="76">
        <v>0</v>
      </c>
      <c r="O411" s="76">
        <v>15810.01</v>
      </c>
      <c r="P411" s="76">
        <v>118.63284722222201</v>
      </c>
      <c r="Q411" s="76">
        <v>0</v>
      </c>
      <c r="R411" s="76">
        <v>66.189447617177507</v>
      </c>
      <c r="S411" s="76">
        <v>0</v>
      </c>
      <c r="T411" s="76">
        <f t="shared" si="8"/>
        <v>9.2109134616482707E-2</v>
      </c>
      <c r="U411" s="76">
        <f>+R411/'סכום נכסי הקרן'!$C$42*100</f>
        <v>1.8777775819171033E-2</v>
      </c>
    </row>
    <row r="412" spans="2:21">
      <c r="B412" t="s">
        <v>1388</v>
      </c>
      <c r="C412" t="s">
        <v>1389</v>
      </c>
      <c r="D412" t="s">
        <v>126</v>
      </c>
      <c r="E412" t="s">
        <v>1265</v>
      </c>
      <c r="F412" s="15"/>
      <c r="G412" t="s">
        <v>1282</v>
      </c>
      <c r="H412" t="s">
        <v>1382</v>
      </c>
      <c r="I412" t="s">
        <v>393</v>
      </c>
      <c r="J412" t="s">
        <v>307</v>
      </c>
      <c r="K412" s="76">
        <v>4.79</v>
      </c>
      <c r="L412" t="s">
        <v>113</v>
      </c>
      <c r="M412" s="76">
        <v>3.75</v>
      </c>
      <c r="N412" s="76">
        <v>4.28</v>
      </c>
      <c r="O412" s="76">
        <v>45171.45</v>
      </c>
      <c r="P412" s="76">
        <v>106.26776712328798</v>
      </c>
      <c r="Q412" s="76">
        <v>0</v>
      </c>
      <c r="R412" s="76">
        <v>199.54238743259799</v>
      </c>
      <c r="S412" s="76">
        <v>0.01</v>
      </c>
      <c r="T412" s="76">
        <f t="shared" si="8"/>
        <v>0.27768288280673936</v>
      </c>
      <c r="U412" s="76">
        <f>+R412/'סכום נכסי הקרן'!$C$42*100</f>
        <v>5.6609661396525755E-2</v>
      </c>
    </row>
    <row r="413" spans="2:21">
      <c r="B413" t="s">
        <v>1390</v>
      </c>
      <c r="C413" t="s">
        <v>1391</v>
      </c>
      <c r="D413" t="s">
        <v>126</v>
      </c>
      <c r="E413" t="s">
        <v>1265</v>
      </c>
      <c r="F413" s="15"/>
      <c r="G413" t="s">
        <v>1282</v>
      </c>
      <c r="H413" t="s">
        <v>1382</v>
      </c>
      <c r="I413" t="s">
        <v>393</v>
      </c>
      <c r="J413" t="s">
        <v>389</v>
      </c>
      <c r="K413" s="76">
        <v>4.88</v>
      </c>
      <c r="L413" t="s">
        <v>109</v>
      </c>
      <c r="M413" s="76">
        <v>5.25</v>
      </c>
      <c r="N413" s="76">
        <v>5.34</v>
      </c>
      <c r="O413" s="76">
        <v>19197.86</v>
      </c>
      <c r="P413" s="76">
        <v>101.81997260274001</v>
      </c>
      <c r="Q413" s="76">
        <v>0</v>
      </c>
      <c r="R413" s="76">
        <v>68.982265691070396</v>
      </c>
      <c r="S413" s="76">
        <v>0</v>
      </c>
      <c r="T413" s="76">
        <f t="shared" si="8"/>
        <v>9.5995615999669021E-2</v>
      </c>
      <c r="U413" s="76">
        <f>+R413/'סכום נכסי הקרן'!$C$42*100</f>
        <v>1.9570091113877915E-2</v>
      </c>
    </row>
    <row r="414" spans="2:21">
      <c r="B414" t="s">
        <v>1392</v>
      </c>
      <c r="C414" t="s">
        <v>1393</v>
      </c>
      <c r="D414" t="s">
        <v>126</v>
      </c>
      <c r="E414" t="s">
        <v>1265</v>
      </c>
      <c r="F414" s="15"/>
      <c r="G414" t="s">
        <v>1282</v>
      </c>
      <c r="H414" t="s">
        <v>1385</v>
      </c>
      <c r="I414" t="s">
        <v>388</v>
      </c>
      <c r="J414" t="s">
        <v>307</v>
      </c>
      <c r="K414" s="76">
        <v>3.78</v>
      </c>
      <c r="L414" t="s">
        <v>109</v>
      </c>
      <c r="M414" s="76">
        <v>6.75</v>
      </c>
      <c r="N414" s="76">
        <v>6.16</v>
      </c>
      <c r="O414" s="76">
        <v>54205.73</v>
      </c>
      <c r="P414" s="76">
        <v>107.33649999999997</v>
      </c>
      <c r="Q414" s="76">
        <v>0</v>
      </c>
      <c r="R414" s="76">
        <v>205.32616030313699</v>
      </c>
      <c r="S414" s="76">
        <v>0.01</v>
      </c>
      <c r="T414" s="76">
        <f t="shared" si="8"/>
        <v>0.28573157233508917</v>
      </c>
      <c r="U414" s="76">
        <f>+R414/'סכום נכסי הקרן'!$C$42*100</f>
        <v>5.8250502863886763E-2</v>
      </c>
    </row>
    <row r="415" spans="2:21">
      <c r="B415" t="s">
        <v>1394</v>
      </c>
      <c r="C415" t="s">
        <v>1395</v>
      </c>
      <c r="D415" t="s">
        <v>1339</v>
      </c>
      <c r="E415" t="s">
        <v>1265</v>
      </c>
      <c r="F415" s="15"/>
      <c r="G415" t="s">
        <v>1278</v>
      </c>
      <c r="H415" t="s">
        <v>1385</v>
      </c>
      <c r="I415" t="s">
        <v>388</v>
      </c>
      <c r="J415" t="s">
        <v>307</v>
      </c>
      <c r="K415" s="76">
        <v>5.28</v>
      </c>
      <c r="L415" t="s">
        <v>109</v>
      </c>
      <c r="M415" s="76">
        <v>6.45</v>
      </c>
      <c r="N415" s="76">
        <v>4.26</v>
      </c>
      <c r="O415" s="76">
        <v>18972.009999999998</v>
      </c>
      <c r="P415" s="76">
        <v>113.49341666666706</v>
      </c>
      <c r="Q415" s="76">
        <v>0</v>
      </c>
      <c r="R415" s="76">
        <v>75.986365746117002</v>
      </c>
      <c r="S415" s="76">
        <v>0</v>
      </c>
      <c r="T415" s="76">
        <f t="shared" si="8"/>
        <v>0.10574251098161437</v>
      </c>
      <c r="U415" s="76">
        <f>+R415/'סכום נכסי הקרן'!$C$42*100</f>
        <v>2.1557136260551359E-2</v>
      </c>
    </row>
    <row r="416" spans="2:21">
      <c r="B416" t="s">
        <v>1396</v>
      </c>
      <c r="C416" t="s">
        <v>1397</v>
      </c>
      <c r="D416" t="s">
        <v>1322</v>
      </c>
      <c r="E416" t="s">
        <v>1265</v>
      </c>
      <c r="F416" s="15"/>
      <c r="G416" t="s">
        <v>1278</v>
      </c>
      <c r="H416" t="s">
        <v>1385</v>
      </c>
      <c r="I416" t="s">
        <v>388</v>
      </c>
      <c r="J416" t="s">
        <v>307</v>
      </c>
      <c r="K416" s="76">
        <v>0.18</v>
      </c>
      <c r="L416" t="s">
        <v>109</v>
      </c>
      <c r="M416" s="76">
        <v>7.38</v>
      </c>
      <c r="N416" s="76">
        <v>7.2</v>
      </c>
      <c r="O416" s="76">
        <v>45623.16</v>
      </c>
      <c r="P416" s="76">
        <v>103.80083333333272</v>
      </c>
      <c r="Q416" s="76">
        <v>0</v>
      </c>
      <c r="R416" s="76">
        <v>167.12363034341601</v>
      </c>
      <c r="S416" s="76">
        <v>0.01</v>
      </c>
      <c r="T416" s="76">
        <f t="shared" si="8"/>
        <v>0.2325689897569419</v>
      </c>
      <c r="U416" s="76">
        <f>+R416/'סכום נכסי הקרן'!$C$42*100</f>
        <v>4.7412543504294878E-2</v>
      </c>
    </row>
    <row r="417" spans="2:21">
      <c r="B417" t="s">
        <v>1398</v>
      </c>
      <c r="C417" t="s">
        <v>1399</v>
      </c>
      <c r="D417" t="s">
        <v>126</v>
      </c>
      <c r="E417" t="s">
        <v>1265</v>
      </c>
      <c r="F417" s="15"/>
      <c r="G417" t="s">
        <v>1328</v>
      </c>
      <c r="H417" t="s">
        <v>1385</v>
      </c>
      <c r="I417" t="s">
        <v>388</v>
      </c>
      <c r="J417" t="s">
        <v>307</v>
      </c>
      <c r="K417" s="76">
        <v>5.62</v>
      </c>
      <c r="L417" t="s">
        <v>109</v>
      </c>
      <c r="M417" s="76">
        <v>4.75</v>
      </c>
      <c r="N417" s="76">
        <v>4.6100000000000003</v>
      </c>
      <c r="O417" s="76">
        <v>18068.580000000002</v>
      </c>
      <c r="P417" s="76">
        <v>103.3105</v>
      </c>
      <c r="Q417" s="76">
        <v>0</v>
      </c>
      <c r="R417" s="76">
        <v>65.874926663036106</v>
      </c>
      <c r="S417" s="76">
        <v>0</v>
      </c>
      <c r="T417" s="76">
        <f t="shared" si="8"/>
        <v>9.1671447735149736E-2</v>
      </c>
      <c r="U417" s="76">
        <f>+R417/'סכום נכסי הקרן'!$C$42*100</f>
        <v>1.8688547034524609E-2</v>
      </c>
    </row>
    <row r="418" spans="2:21">
      <c r="B418" t="s">
        <v>1400</v>
      </c>
      <c r="C418" t="s">
        <v>1401</v>
      </c>
      <c r="D418" t="s">
        <v>126</v>
      </c>
      <c r="E418" t="s">
        <v>1265</v>
      </c>
      <c r="F418" s="15"/>
      <c r="G418" t="s">
        <v>1319</v>
      </c>
      <c r="H418" t="s">
        <v>1385</v>
      </c>
      <c r="I418" t="s">
        <v>388</v>
      </c>
      <c r="J418" t="s">
        <v>307</v>
      </c>
      <c r="K418" s="76">
        <v>5.01</v>
      </c>
      <c r="L418" t="s">
        <v>109</v>
      </c>
      <c r="M418" s="76">
        <v>5.7</v>
      </c>
      <c r="N418" s="76">
        <v>3.87</v>
      </c>
      <c r="O418" s="76">
        <v>20778.86</v>
      </c>
      <c r="P418" s="76">
        <v>110.23786666666706</v>
      </c>
      <c r="Q418" s="76">
        <v>0</v>
      </c>
      <c r="R418" s="76">
        <v>80.835880923254905</v>
      </c>
      <c r="S418" s="76">
        <v>0</v>
      </c>
      <c r="T418" s="76">
        <f t="shared" si="8"/>
        <v>0.1124910889250228</v>
      </c>
      <c r="U418" s="76">
        <f>+R418/'סכום נכסי הקרן'!$C$42*100</f>
        <v>2.2932931226459646E-2</v>
      </c>
    </row>
    <row r="419" spans="2:21">
      <c r="B419" t="s">
        <v>1402</v>
      </c>
      <c r="C419" t="s">
        <v>1403</v>
      </c>
      <c r="D419" t="s">
        <v>1303</v>
      </c>
      <c r="E419" t="s">
        <v>1265</v>
      </c>
      <c r="F419" s="15"/>
      <c r="G419" t="s">
        <v>1328</v>
      </c>
      <c r="H419" t="s">
        <v>1382</v>
      </c>
      <c r="I419" t="s">
        <v>393</v>
      </c>
      <c r="J419" t="s">
        <v>307</v>
      </c>
      <c r="K419" s="76">
        <v>3.18</v>
      </c>
      <c r="L419" t="s">
        <v>109</v>
      </c>
      <c r="M419" s="76">
        <v>5.95</v>
      </c>
      <c r="N419" s="76">
        <v>3.35</v>
      </c>
      <c r="O419" s="76">
        <v>25296.01</v>
      </c>
      <c r="P419" s="76">
        <v>110.70161111111096</v>
      </c>
      <c r="Q419" s="76">
        <v>0</v>
      </c>
      <c r="R419" s="76">
        <v>98.822906786785097</v>
      </c>
      <c r="S419" s="76">
        <v>0</v>
      </c>
      <c r="T419" s="76">
        <f t="shared" si="8"/>
        <v>0.137521806754795</v>
      </c>
      <c r="U419" s="76">
        <f>+R419/'סכום נכסי הקרן'!$C$42*100</f>
        <v>2.803580413865701E-2</v>
      </c>
    </row>
    <row r="420" spans="2:21">
      <c r="B420" t="s">
        <v>1404</v>
      </c>
      <c r="C420" t="s">
        <v>1405</v>
      </c>
      <c r="D420" t="s">
        <v>126</v>
      </c>
      <c r="E420" t="s">
        <v>1265</v>
      </c>
      <c r="F420" s="15"/>
      <c r="G420" t="s">
        <v>1282</v>
      </c>
      <c r="H420" t="s">
        <v>1385</v>
      </c>
      <c r="I420" t="s">
        <v>388</v>
      </c>
      <c r="J420" t="s">
        <v>362</v>
      </c>
      <c r="K420" s="76">
        <v>3.86</v>
      </c>
      <c r="L420" t="s">
        <v>109</v>
      </c>
      <c r="M420" s="76">
        <v>6.88</v>
      </c>
      <c r="N420" s="76">
        <v>6.31</v>
      </c>
      <c r="O420" s="76">
        <v>19875.439999999999</v>
      </c>
      <c r="P420" s="76">
        <v>110.98475000000001</v>
      </c>
      <c r="Q420" s="76">
        <v>0</v>
      </c>
      <c r="R420" s="76">
        <v>77.845178398366599</v>
      </c>
      <c r="S420" s="76">
        <v>0</v>
      </c>
      <c r="T420" s="76">
        <f t="shared" si="8"/>
        <v>0.10832923184085365</v>
      </c>
      <c r="U420" s="76">
        <f>+R420/'סכום נכסי הקרן'!$C$42*100</f>
        <v>2.208447662265348E-2</v>
      </c>
    </row>
    <row r="421" spans="2:21">
      <c r="B421" t="s">
        <v>1406</v>
      </c>
      <c r="C421" t="s">
        <v>1407</v>
      </c>
      <c r="D421" t="s">
        <v>1292</v>
      </c>
      <c r="E421" t="s">
        <v>1265</v>
      </c>
      <c r="F421" s="15"/>
      <c r="G421" t="s">
        <v>1282</v>
      </c>
      <c r="H421" t="s">
        <v>1385</v>
      </c>
      <c r="I421" t="s">
        <v>388</v>
      </c>
      <c r="J421" t="s">
        <v>307</v>
      </c>
      <c r="K421" s="76">
        <v>3.48</v>
      </c>
      <c r="L421" t="s">
        <v>109</v>
      </c>
      <c r="M421" s="76">
        <v>5</v>
      </c>
      <c r="N421" s="76">
        <v>4.6900000000000004</v>
      </c>
      <c r="O421" s="76">
        <v>20553.009999999998</v>
      </c>
      <c r="P421" s="76">
        <v>102.42766666666699</v>
      </c>
      <c r="Q421" s="76">
        <v>0</v>
      </c>
      <c r="R421" s="76">
        <v>74.2923970932938</v>
      </c>
      <c r="S421" s="76">
        <v>0</v>
      </c>
      <c r="T421" s="76">
        <f t="shared" si="8"/>
        <v>0.10338518678121567</v>
      </c>
      <c r="U421" s="76">
        <f>+R421/'סכום נכסי הקרן'!$C$42*100</f>
        <v>2.1076561716533528E-2</v>
      </c>
    </row>
    <row r="422" spans="2:21">
      <c r="B422" t="s">
        <v>1408</v>
      </c>
      <c r="C422" t="s">
        <v>1409</v>
      </c>
      <c r="D422" t="s">
        <v>126</v>
      </c>
      <c r="E422" t="s">
        <v>1265</v>
      </c>
      <c r="F422" s="15"/>
      <c r="G422" t="s">
        <v>1282</v>
      </c>
      <c r="H422" t="s">
        <v>1385</v>
      </c>
      <c r="I422" t="s">
        <v>388</v>
      </c>
      <c r="J422" t="s">
        <v>304</v>
      </c>
      <c r="K422" s="76">
        <v>3.56</v>
      </c>
      <c r="L422" t="s">
        <v>109</v>
      </c>
      <c r="M422" s="76">
        <v>5.38</v>
      </c>
      <c r="N422" s="76">
        <v>4.6900000000000004</v>
      </c>
      <c r="O422" s="76">
        <v>28909.72</v>
      </c>
      <c r="P422" s="76">
        <v>104.28305555555599</v>
      </c>
      <c r="Q422" s="76">
        <v>0</v>
      </c>
      <c r="R422" s="76">
        <v>106.39207803163301</v>
      </c>
      <c r="S422" s="76">
        <v>0</v>
      </c>
      <c r="T422" s="76">
        <f t="shared" si="8"/>
        <v>0.14805505394487989</v>
      </c>
      <c r="U422" s="76">
        <f>+R422/'סכום נכסי הקרן'!$C$42*100</f>
        <v>3.0183158526545625E-2</v>
      </c>
    </row>
    <row r="423" spans="2:21">
      <c r="B423" t="s">
        <v>1410</v>
      </c>
      <c r="C423" t="s">
        <v>1411</v>
      </c>
      <c r="D423" t="s">
        <v>1289</v>
      </c>
      <c r="E423" t="s">
        <v>1265</v>
      </c>
      <c r="F423" s="15"/>
      <c r="G423" t="s">
        <v>1267</v>
      </c>
      <c r="H423" t="s">
        <v>1385</v>
      </c>
      <c r="I423" t="s">
        <v>388</v>
      </c>
      <c r="J423" t="s">
        <v>307</v>
      </c>
      <c r="K423" s="76">
        <v>2.85</v>
      </c>
      <c r="L423" t="s">
        <v>109</v>
      </c>
      <c r="M423" s="76">
        <v>6.13</v>
      </c>
      <c r="N423" s="76">
        <v>3.08</v>
      </c>
      <c r="O423" s="76">
        <v>10389.43</v>
      </c>
      <c r="P423" s="76">
        <v>111.53193055555604</v>
      </c>
      <c r="Q423" s="76">
        <v>0</v>
      </c>
      <c r="R423" s="76">
        <v>40.892399908242197</v>
      </c>
      <c r="S423" s="76">
        <v>0</v>
      </c>
      <c r="T423" s="76">
        <f t="shared" si="8"/>
        <v>5.690580150667137E-2</v>
      </c>
      <c r="U423" s="76">
        <f>+R423/'סכום נכסי הקרן'!$C$42*100</f>
        <v>1.1601068536272009E-2</v>
      </c>
    </row>
    <row r="424" spans="2:21">
      <c r="B424" t="s">
        <v>1412</v>
      </c>
      <c r="C424" t="s">
        <v>1411</v>
      </c>
      <c r="D424" t="s">
        <v>1289</v>
      </c>
      <c r="E424" t="s">
        <v>1265</v>
      </c>
      <c r="F424" s="15"/>
      <c r="G424" t="s">
        <v>1267</v>
      </c>
      <c r="H424" t="s">
        <v>1385</v>
      </c>
      <c r="I424" t="s">
        <v>388</v>
      </c>
      <c r="J424" t="s">
        <v>307</v>
      </c>
      <c r="K424" s="76">
        <v>2.99</v>
      </c>
      <c r="L424" t="s">
        <v>109</v>
      </c>
      <c r="M424" s="76">
        <v>6.13</v>
      </c>
      <c r="N424" s="76">
        <v>3.08</v>
      </c>
      <c r="O424" s="76">
        <v>15810.01</v>
      </c>
      <c r="P424" s="76">
        <v>111.53193055555604</v>
      </c>
      <c r="Q424" s="76">
        <v>0</v>
      </c>
      <c r="R424" s="76">
        <v>62.227595880939397</v>
      </c>
      <c r="S424" s="76">
        <v>0</v>
      </c>
      <c r="T424" s="76">
        <f t="shared" si="8"/>
        <v>8.659582776711422E-2</v>
      </c>
      <c r="U424" s="76">
        <f>+R424/'סכום נכסי הקרן'!$C$42*100</f>
        <v>1.765380868528358E-2</v>
      </c>
    </row>
    <row r="425" spans="2:21">
      <c r="B425" t="s">
        <v>1413</v>
      </c>
      <c r="C425" t="s">
        <v>1414</v>
      </c>
      <c r="D425" t="s">
        <v>1312</v>
      </c>
      <c r="E425" t="s">
        <v>1265</v>
      </c>
      <c r="F425" s="15"/>
      <c r="G425" t="s">
        <v>1282</v>
      </c>
      <c r="H425" t="s">
        <v>1385</v>
      </c>
      <c r="I425" t="s">
        <v>388</v>
      </c>
      <c r="J425" t="s">
        <v>307</v>
      </c>
      <c r="K425" s="76">
        <v>1.88</v>
      </c>
      <c r="L425" t="s">
        <v>109</v>
      </c>
      <c r="M425" s="76">
        <v>5.5</v>
      </c>
      <c r="N425" s="76">
        <v>5.15</v>
      </c>
      <c r="O425" s="76">
        <v>22585.72</v>
      </c>
      <c r="P425" s="76">
        <v>103.39738888888894</v>
      </c>
      <c r="Q425" s="76">
        <v>0</v>
      </c>
      <c r="R425" s="76">
        <v>82.412894893655405</v>
      </c>
      <c r="S425" s="76">
        <v>0</v>
      </c>
      <c r="T425" s="76">
        <f t="shared" si="8"/>
        <v>0.11468565916727386</v>
      </c>
      <c r="U425" s="76">
        <f>+R425/'סכום נכסי הקרן'!$C$42*100</f>
        <v>2.3380326028289E-2</v>
      </c>
    </row>
    <row r="426" spans="2:21">
      <c r="B426" t="s">
        <v>1415</v>
      </c>
      <c r="C426" t="s">
        <v>1416</v>
      </c>
      <c r="D426" t="s">
        <v>1300</v>
      </c>
      <c r="E426" t="s">
        <v>1265</v>
      </c>
      <c r="F426" s="15"/>
      <c r="G426" t="s">
        <v>1282</v>
      </c>
      <c r="H426" t="s">
        <v>1382</v>
      </c>
      <c r="I426" t="s">
        <v>393</v>
      </c>
      <c r="J426" t="s">
        <v>307</v>
      </c>
      <c r="K426" s="76">
        <v>1.65</v>
      </c>
      <c r="L426" t="s">
        <v>116</v>
      </c>
      <c r="M426" s="76">
        <v>6.88</v>
      </c>
      <c r="N426" s="76">
        <v>5.5</v>
      </c>
      <c r="O426" s="76">
        <v>25820</v>
      </c>
      <c r="P426" s="76">
        <v>105.74141530054597</v>
      </c>
      <c r="Q426" s="76">
        <v>0</v>
      </c>
      <c r="R426" s="76">
        <v>129.29613399729701</v>
      </c>
      <c r="S426" s="76">
        <v>0</v>
      </c>
      <c r="T426" s="76">
        <f t="shared" si="8"/>
        <v>0.17992830338498092</v>
      </c>
      <c r="U426" s="76">
        <f>+R426/'סכום נכסי הקרן'!$C$42*100</f>
        <v>3.6680980214989042E-2</v>
      </c>
    </row>
    <row r="427" spans="2:21">
      <c r="B427" t="s">
        <v>1417</v>
      </c>
      <c r="C427" t="s">
        <v>1418</v>
      </c>
      <c r="D427" t="s">
        <v>126</v>
      </c>
      <c r="E427" t="s">
        <v>1265</v>
      </c>
      <c r="F427" s="15"/>
      <c r="G427" t="s">
        <v>1323</v>
      </c>
      <c r="H427" t="s">
        <v>1382</v>
      </c>
      <c r="I427" t="s">
        <v>393</v>
      </c>
      <c r="J427" t="s">
        <v>307</v>
      </c>
      <c r="K427" s="76">
        <v>3.9</v>
      </c>
      <c r="L427" t="s">
        <v>113</v>
      </c>
      <c r="M427" s="76">
        <v>4.63</v>
      </c>
      <c r="N427" s="76">
        <v>0</v>
      </c>
      <c r="O427" s="76">
        <v>15810.01</v>
      </c>
      <c r="P427" s="76">
        <v>110.75056164383605</v>
      </c>
      <c r="Q427" s="76">
        <v>0</v>
      </c>
      <c r="R427" s="76">
        <v>72.785967471038106</v>
      </c>
      <c r="S427" s="76">
        <v>0</v>
      </c>
      <c r="T427" s="76">
        <f t="shared" si="8"/>
        <v>0.1012888416104698</v>
      </c>
      <c r="U427" s="76">
        <f>+R427/'סכום נכסי הקרן'!$C$42*100</f>
        <v>2.0649191512484042E-2</v>
      </c>
    </row>
    <row r="428" spans="2:21">
      <c r="B428" t="s">
        <v>1419</v>
      </c>
      <c r="C428" t="s">
        <v>1420</v>
      </c>
      <c r="D428" t="s">
        <v>126</v>
      </c>
      <c r="E428" t="s">
        <v>1265</v>
      </c>
      <c r="F428" s="15"/>
      <c r="G428" t="s">
        <v>1323</v>
      </c>
      <c r="H428" t="s">
        <v>1382</v>
      </c>
      <c r="I428" t="s">
        <v>393</v>
      </c>
      <c r="J428" t="s">
        <v>307</v>
      </c>
      <c r="K428" s="76">
        <v>5.25</v>
      </c>
      <c r="L428" t="s">
        <v>113</v>
      </c>
      <c r="M428" s="76">
        <v>5.63</v>
      </c>
      <c r="N428" s="76">
        <v>4.83</v>
      </c>
      <c r="O428" s="76">
        <v>45171.45</v>
      </c>
      <c r="P428" s="76">
        <v>115.71945205479524</v>
      </c>
      <c r="Q428" s="76">
        <v>0</v>
      </c>
      <c r="R428" s="76">
        <v>217.290118730138</v>
      </c>
      <c r="S428" s="76">
        <v>0.01</v>
      </c>
      <c r="T428" s="76">
        <f t="shared" ref="T428:T481" si="9">+R428/$R$11*100</f>
        <v>0.30238059868249523</v>
      </c>
      <c r="U428" s="76">
        <f>+R428/'סכום נכסי הקרן'!$C$42*100</f>
        <v>6.1644647056650868E-2</v>
      </c>
    </row>
    <row r="429" spans="2:21">
      <c r="B429" t="s">
        <v>1421</v>
      </c>
      <c r="C429" t="s">
        <v>1422</v>
      </c>
      <c r="D429" t="s">
        <v>126</v>
      </c>
      <c r="E429" t="s">
        <v>1265</v>
      </c>
      <c r="F429" s="15"/>
      <c r="G429" t="s">
        <v>1267</v>
      </c>
      <c r="H429" t="s">
        <v>1382</v>
      </c>
      <c r="I429" t="s">
        <v>393</v>
      </c>
      <c r="J429" t="s">
        <v>307</v>
      </c>
      <c r="K429" s="76">
        <v>5.22</v>
      </c>
      <c r="L429" t="s">
        <v>109</v>
      </c>
      <c r="M429" s="76">
        <v>6</v>
      </c>
      <c r="N429" s="76">
        <v>0</v>
      </c>
      <c r="O429" s="76">
        <v>10389.43</v>
      </c>
      <c r="P429" s="76">
        <v>111.89066666666703</v>
      </c>
      <c r="Q429" s="76">
        <v>0</v>
      </c>
      <c r="R429" s="76">
        <v>41.023927986739601</v>
      </c>
      <c r="S429" s="76">
        <v>0</v>
      </c>
      <c r="T429" s="76">
        <f t="shared" si="9"/>
        <v>5.7088835780627463E-2</v>
      </c>
      <c r="U429" s="76">
        <f>+R429/'סכום נכסי הקרן'!$C$42*100</f>
        <v>1.163838271339334E-2</v>
      </c>
    </row>
    <row r="430" spans="2:21">
      <c r="B430" t="s">
        <v>1423</v>
      </c>
      <c r="C430" t="s">
        <v>1424</v>
      </c>
      <c r="D430" t="s">
        <v>126</v>
      </c>
      <c r="E430" t="s">
        <v>1265</v>
      </c>
      <c r="F430" s="15"/>
      <c r="G430" t="s">
        <v>1278</v>
      </c>
      <c r="H430" t="s">
        <v>1382</v>
      </c>
      <c r="I430" t="s">
        <v>393</v>
      </c>
      <c r="J430" t="s">
        <v>307</v>
      </c>
      <c r="K430" s="76">
        <v>5.13</v>
      </c>
      <c r="L430" t="s">
        <v>113</v>
      </c>
      <c r="M430" s="76">
        <v>5.43</v>
      </c>
      <c r="N430" s="76">
        <v>3.51</v>
      </c>
      <c r="O430" s="76">
        <v>23037.439999999999</v>
      </c>
      <c r="P430" s="76">
        <v>121.63416438356185</v>
      </c>
      <c r="Q430" s="76">
        <v>0</v>
      </c>
      <c r="R430" s="76">
        <v>116.482147847074</v>
      </c>
      <c r="S430" s="76">
        <v>0</v>
      </c>
      <c r="T430" s="76">
        <f t="shared" si="9"/>
        <v>0.16209637975100383</v>
      </c>
      <c r="U430" s="76">
        <f>+R430/'סכום נכסי הקרן'!$C$42*100</f>
        <v>3.3045685346379125E-2</v>
      </c>
    </row>
    <row r="431" spans="2:21">
      <c r="B431" t="s">
        <v>1425</v>
      </c>
      <c r="C431" t="s">
        <v>1426</v>
      </c>
      <c r="D431" t="s">
        <v>126</v>
      </c>
      <c r="E431" t="s">
        <v>1265</v>
      </c>
      <c r="F431" s="15"/>
      <c r="G431" t="s">
        <v>1328</v>
      </c>
      <c r="H431" t="s">
        <v>1385</v>
      </c>
      <c r="I431" t="s">
        <v>388</v>
      </c>
      <c r="J431" t="s">
        <v>307</v>
      </c>
      <c r="K431" s="76">
        <v>4.6900000000000004</v>
      </c>
      <c r="L431" t="s">
        <v>109</v>
      </c>
      <c r="M431" s="76">
        <v>5.5</v>
      </c>
      <c r="N431" s="76">
        <v>4.7699999999999996</v>
      </c>
      <c r="O431" s="76">
        <v>36588.870000000003</v>
      </c>
      <c r="P431" s="76">
        <v>103.66133333333302</v>
      </c>
      <c r="Q431" s="76">
        <v>0</v>
      </c>
      <c r="R431" s="76">
        <v>133.84971353191401</v>
      </c>
      <c r="S431" s="76">
        <v>0.01</v>
      </c>
      <c r="T431" s="76">
        <f t="shared" si="9"/>
        <v>0.18626505773843541</v>
      </c>
      <c r="U431" s="76">
        <f>+R431/'סכום נכסי הקרן'!$C$42*100</f>
        <v>3.7972819001291479E-2</v>
      </c>
    </row>
    <row r="432" spans="2:21">
      <c r="B432" t="s">
        <v>1427</v>
      </c>
      <c r="C432" t="s">
        <v>1428</v>
      </c>
      <c r="D432" t="s">
        <v>126</v>
      </c>
      <c r="E432" t="s">
        <v>1265</v>
      </c>
      <c r="F432" s="15"/>
      <c r="G432" t="s">
        <v>1323</v>
      </c>
      <c r="H432" t="s">
        <v>1385</v>
      </c>
      <c r="I432" t="s">
        <v>388</v>
      </c>
      <c r="J432" t="s">
        <v>307</v>
      </c>
      <c r="K432" s="76">
        <v>4.51</v>
      </c>
      <c r="L432" t="s">
        <v>109</v>
      </c>
      <c r="M432" s="76">
        <v>8.3800000000000008</v>
      </c>
      <c r="N432" s="76">
        <v>0</v>
      </c>
      <c r="O432" s="76">
        <v>25296.01</v>
      </c>
      <c r="P432" s="76">
        <v>124.29343055555559</v>
      </c>
      <c r="Q432" s="76">
        <v>0</v>
      </c>
      <c r="R432" s="76">
        <v>110.95627225942501</v>
      </c>
      <c r="S432" s="76">
        <v>0</v>
      </c>
      <c r="T432" s="76">
        <f t="shared" si="9"/>
        <v>0.15440657968920959</v>
      </c>
      <c r="U432" s="76">
        <f>+R432/'סכום נכסי הקרן'!$C$42*100</f>
        <v>3.1478008673963838E-2</v>
      </c>
    </row>
    <row r="433" spans="2:21">
      <c r="B433" t="s">
        <v>1429</v>
      </c>
      <c r="C433" t="s">
        <v>1430</v>
      </c>
      <c r="D433" t="s">
        <v>1312</v>
      </c>
      <c r="E433" t="s">
        <v>1265</v>
      </c>
      <c r="F433" s="15"/>
      <c r="G433" t="s">
        <v>1282</v>
      </c>
      <c r="H433" t="s">
        <v>1431</v>
      </c>
      <c r="I433" t="s">
        <v>388</v>
      </c>
      <c r="J433" t="s">
        <v>307</v>
      </c>
      <c r="K433" s="76">
        <v>2.2400000000000002</v>
      </c>
      <c r="L433" t="s">
        <v>113</v>
      </c>
      <c r="M433" s="76">
        <v>6.75</v>
      </c>
      <c r="N433" s="76">
        <v>6.37</v>
      </c>
      <c r="O433" s="76">
        <v>18068.580000000002</v>
      </c>
      <c r="P433" s="76">
        <v>106.07303804347806</v>
      </c>
      <c r="Q433" s="76">
        <v>0</v>
      </c>
      <c r="R433" s="76">
        <v>79.670695362849997</v>
      </c>
      <c r="S433" s="76">
        <v>0</v>
      </c>
      <c r="T433" s="76">
        <f t="shared" si="9"/>
        <v>0.11086961847164699</v>
      </c>
      <c r="U433" s="76">
        <f>+R433/'סכום נכסי הקרן'!$C$42*100</f>
        <v>2.2602371083888819E-2</v>
      </c>
    </row>
    <row r="434" spans="2:21">
      <c r="B434" t="s">
        <v>1432</v>
      </c>
      <c r="C434" t="s">
        <v>1433</v>
      </c>
      <c r="D434" t="s">
        <v>126</v>
      </c>
      <c r="E434" t="s">
        <v>1265</v>
      </c>
      <c r="F434" s="15"/>
      <c r="G434" t="s">
        <v>1282</v>
      </c>
      <c r="H434" t="s">
        <v>401</v>
      </c>
      <c r="I434" t="s">
        <v>393</v>
      </c>
      <c r="J434" t="s">
        <v>307</v>
      </c>
      <c r="K434" s="76">
        <v>2</v>
      </c>
      <c r="L434" t="s">
        <v>109</v>
      </c>
      <c r="M434" s="76">
        <v>9.75</v>
      </c>
      <c r="N434" s="76">
        <v>0</v>
      </c>
      <c r="O434" s="76">
        <v>10389.43</v>
      </c>
      <c r="P434" s="76">
        <v>116.9288333333331</v>
      </c>
      <c r="Q434" s="76">
        <v>0</v>
      </c>
      <c r="R434" s="76">
        <v>42.8711364508221</v>
      </c>
      <c r="S434" s="76">
        <v>0</v>
      </c>
      <c r="T434" s="76">
        <f t="shared" si="9"/>
        <v>5.9659408269265739E-2</v>
      </c>
      <c r="U434" s="76">
        <f>+R434/'סכום נכסי הקרן'!$C$42*100</f>
        <v>1.2162430997198848E-2</v>
      </c>
    </row>
    <row r="435" spans="2:21">
      <c r="B435" t="s">
        <v>1434</v>
      </c>
      <c r="C435" t="s">
        <v>1435</v>
      </c>
      <c r="D435" t="s">
        <v>126</v>
      </c>
      <c r="E435" t="s">
        <v>1265</v>
      </c>
      <c r="F435" s="15"/>
      <c r="G435" t="s">
        <v>1319</v>
      </c>
      <c r="H435" t="s">
        <v>401</v>
      </c>
      <c r="I435" t="s">
        <v>393</v>
      </c>
      <c r="J435" t="s">
        <v>307</v>
      </c>
      <c r="K435" s="76">
        <v>5.38</v>
      </c>
      <c r="L435" t="s">
        <v>109</v>
      </c>
      <c r="M435" s="76">
        <v>6</v>
      </c>
      <c r="N435" s="76">
        <v>0</v>
      </c>
      <c r="O435" s="76">
        <v>44719.73</v>
      </c>
      <c r="P435" s="76">
        <v>109.15599999999988</v>
      </c>
      <c r="Q435" s="76">
        <v>0</v>
      </c>
      <c r="R435" s="76">
        <v>172.26555346168499</v>
      </c>
      <c r="S435" s="76">
        <v>0</v>
      </c>
      <c r="T435" s="76">
        <f t="shared" si="9"/>
        <v>0.23972448214641651</v>
      </c>
      <c r="U435" s="76">
        <f>+R435/'סכום נכסי הקרן'!$C$42*100</f>
        <v>4.887129385001026E-2</v>
      </c>
    </row>
    <row r="436" spans="2:21">
      <c r="B436" t="s">
        <v>1436</v>
      </c>
      <c r="C436" t="s">
        <v>1437</v>
      </c>
      <c r="D436" t="s">
        <v>126</v>
      </c>
      <c r="E436" t="s">
        <v>1265</v>
      </c>
      <c r="F436" s="15"/>
      <c r="G436" t="s">
        <v>1333</v>
      </c>
      <c r="H436" t="s">
        <v>401</v>
      </c>
      <c r="I436" t="s">
        <v>393</v>
      </c>
      <c r="J436" t="s">
        <v>307</v>
      </c>
      <c r="K436" s="76">
        <v>4.63</v>
      </c>
      <c r="L436" t="s">
        <v>109</v>
      </c>
      <c r="M436" s="76">
        <v>5.25</v>
      </c>
      <c r="N436" s="76">
        <v>5.29</v>
      </c>
      <c r="O436" s="76">
        <v>56509.48</v>
      </c>
      <c r="P436" s="76">
        <v>104.65741666666689</v>
      </c>
      <c r="Q436" s="76">
        <v>0</v>
      </c>
      <c r="R436" s="76">
        <v>208.70986628543699</v>
      </c>
      <c r="S436" s="76">
        <v>0</v>
      </c>
      <c r="T436" s="76">
        <f t="shared" si="9"/>
        <v>0.29044033243275441</v>
      </c>
      <c r="U436" s="76">
        <f>+R436/'סכום נכסי הקרן'!$C$42*100</f>
        <v>5.9210451536386759E-2</v>
      </c>
    </row>
    <row r="437" spans="2:21">
      <c r="B437" t="s">
        <v>1438</v>
      </c>
      <c r="C437" t="s">
        <v>1439</v>
      </c>
      <c r="D437" t="s">
        <v>126</v>
      </c>
      <c r="E437" t="s">
        <v>1265</v>
      </c>
      <c r="F437" s="15"/>
      <c r="G437" t="s">
        <v>1328</v>
      </c>
      <c r="H437" t="s">
        <v>401</v>
      </c>
      <c r="I437" t="s">
        <v>393</v>
      </c>
      <c r="J437" t="s">
        <v>307</v>
      </c>
      <c r="K437" s="76">
        <v>1.98</v>
      </c>
      <c r="L437" t="s">
        <v>109</v>
      </c>
      <c r="M437" s="76">
        <v>5.5</v>
      </c>
      <c r="N437" s="76">
        <v>0</v>
      </c>
      <c r="O437" s="76">
        <v>13551.43</v>
      </c>
      <c r="P437" s="76">
        <v>105.32416666666705</v>
      </c>
      <c r="Q437" s="76">
        <v>0</v>
      </c>
      <c r="R437" s="76">
        <v>50.369172507057101</v>
      </c>
      <c r="S437" s="76">
        <v>0</v>
      </c>
      <c r="T437" s="76">
        <f t="shared" si="9"/>
        <v>7.0093663839087966E-2</v>
      </c>
      <c r="U437" s="76">
        <f>+R437/'סכום נכסי הקרן'!$C$42*100</f>
        <v>1.4289604515285478E-2</v>
      </c>
    </row>
    <row r="438" spans="2:21">
      <c r="B438" t="s">
        <v>1440</v>
      </c>
      <c r="C438" t="s">
        <v>1441</v>
      </c>
      <c r="D438" t="s">
        <v>126</v>
      </c>
      <c r="E438" t="s">
        <v>1265</v>
      </c>
      <c r="F438" s="15"/>
      <c r="G438" t="s">
        <v>1328</v>
      </c>
      <c r="H438" t="s">
        <v>1431</v>
      </c>
      <c r="I438" t="s">
        <v>388</v>
      </c>
      <c r="J438" t="s">
        <v>307</v>
      </c>
      <c r="K438" s="76">
        <v>3.89</v>
      </c>
      <c r="L438" t="s">
        <v>109</v>
      </c>
      <c r="M438" s="76">
        <v>6.25</v>
      </c>
      <c r="N438" s="76">
        <v>3.66</v>
      </c>
      <c r="O438" s="76">
        <v>18972.009999999998</v>
      </c>
      <c r="P438" s="76">
        <v>111.443527777778</v>
      </c>
      <c r="Q438" s="76">
        <v>0</v>
      </c>
      <c r="R438" s="76">
        <v>74.613919560031107</v>
      </c>
      <c r="S438" s="76">
        <v>0</v>
      </c>
      <c r="T438" s="76">
        <f t="shared" si="9"/>
        <v>0.1038326169568264</v>
      </c>
      <c r="U438" s="76">
        <f>+R438/'סכום נכסי הקרן'!$C$42*100</f>
        <v>2.1167776812271135E-2</v>
      </c>
    </row>
    <row r="439" spans="2:21">
      <c r="B439" t="s">
        <v>1440</v>
      </c>
      <c r="C439" t="s">
        <v>1441</v>
      </c>
      <c r="D439" t="s">
        <v>126</v>
      </c>
      <c r="E439" t="s">
        <v>1265</v>
      </c>
      <c r="F439" s="15"/>
      <c r="G439" t="s">
        <v>1328</v>
      </c>
      <c r="H439" t="s">
        <v>1431</v>
      </c>
      <c r="I439" t="s">
        <v>388</v>
      </c>
      <c r="J439" t="s">
        <v>967</v>
      </c>
      <c r="K439" s="76">
        <v>3.86</v>
      </c>
      <c r="L439" t="s">
        <v>109</v>
      </c>
      <c r="M439" s="76">
        <v>6.25</v>
      </c>
      <c r="N439" s="76">
        <v>3.98</v>
      </c>
      <c r="O439" s="76">
        <v>9034.2900000000009</v>
      </c>
      <c r="P439" s="76">
        <v>111.44352800000004</v>
      </c>
      <c r="Q439" s="76">
        <v>0</v>
      </c>
      <c r="R439" s="76">
        <v>35.530436083795998</v>
      </c>
      <c r="S439" s="76">
        <v>0</v>
      </c>
      <c r="T439" s="76">
        <f t="shared" si="9"/>
        <v>4.9444100805207114E-2</v>
      </c>
      <c r="U439" s="76">
        <f>+R439/'סכום נכסי הקרן'!$C$42*100</f>
        <v>1.0079893208925331E-2</v>
      </c>
    </row>
    <row r="440" spans="2:21">
      <c r="B440" t="s">
        <v>1442</v>
      </c>
      <c r="C440" t="s">
        <v>1443</v>
      </c>
      <c r="D440" t="s">
        <v>1303</v>
      </c>
      <c r="E440" t="s">
        <v>1265</v>
      </c>
      <c r="F440" s="15"/>
      <c r="G440" t="s">
        <v>1282</v>
      </c>
      <c r="H440" t="s">
        <v>401</v>
      </c>
      <c r="I440" t="s">
        <v>393</v>
      </c>
      <c r="J440" t="s">
        <v>307</v>
      </c>
      <c r="K440" s="76">
        <v>1.45</v>
      </c>
      <c r="L440" t="s">
        <v>113</v>
      </c>
      <c r="M440" s="76">
        <v>5.63</v>
      </c>
      <c r="N440" s="76">
        <v>4.7300000000000004</v>
      </c>
      <c r="O440" s="76">
        <v>65724.45</v>
      </c>
      <c r="P440" s="76">
        <v>103.90507967033003</v>
      </c>
      <c r="Q440" s="76">
        <v>0</v>
      </c>
      <c r="R440" s="76">
        <v>283.87903305258698</v>
      </c>
      <c r="S440" s="76">
        <v>0</v>
      </c>
      <c r="T440" s="76">
        <f t="shared" si="9"/>
        <v>0.39504563055836378</v>
      </c>
      <c r="U440" s="76">
        <f>+R440/'סכום נכסי הקרן'!$C$42*100</f>
        <v>8.053575055128756E-2</v>
      </c>
    </row>
    <row r="441" spans="2:21">
      <c r="B441" t="s">
        <v>1444</v>
      </c>
      <c r="C441" t="s">
        <v>1445</v>
      </c>
      <c r="D441" t="s">
        <v>1303</v>
      </c>
      <c r="E441" t="s">
        <v>1265</v>
      </c>
      <c r="F441" s="15"/>
      <c r="G441" t="s">
        <v>1328</v>
      </c>
      <c r="H441" t="s">
        <v>1431</v>
      </c>
      <c r="I441" t="s">
        <v>388</v>
      </c>
      <c r="J441" t="s">
        <v>307</v>
      </c>
      <c r="K441" s="76">
        <v>6.24</v>
      </c>
      <c r="L441" t="s">
        <v>109</v>
      </c>
      <c r="M441" s="76">
        <v>5</v>
      </c>
      <c r="N441" s="76">
        <v>4.1900000000000004</v>
      </c>
      <c r="O441" s="76">
        <v>38621.589999999997</v>
      </c>
      <c r="P441" s="76">
        <v>107.85466666666706</v>
      </c>
      <c r="Q441" s="76">
        <v>0</v>
      </c>
      <c r="R441" s="76">
        <v>147.00115547305401</v>
      </c>
      <c r="S441" s="76">
        <v>0.01</v>
      </c>
      <c r="T441" s="76">
        <f t="shared" si="9"/>
        <v>0.20456658433771385</v>
      </c>
      <c r="U441" s="76">
        <f>+R441/'סכום נכסי הקרן'!$C$42*100</f>
        <v>4.1703849208672768E-2</v>
      </c>
    </row>
    <row r="442" spans="2:21">
      <c r="B442" t="s">
        <v>1446</v>
      </c>
      <c r="C442" t="s">
        <v>1447</v>
      </c>
      <c r="D442" t="s">
        <v>126</v>
      </c>
      <c r="E442" t="s">
        <v>1265</v>
      </c>
      <c r="F442" s="15"/>
      <c r="G442" t="s">
        <v>1282</v>
      </c>
      <c r="H442" t="s">
        <v>401</v>
      </c>
      <c r="I442" t="s">
        <v>393</v>
      </c>
      <c r="J442" t="s">
        <v>362</v>
      </c>
      <c r="K442" s="76">
        <v>7.05</v>
      </c>
      <c r="L442" t="s">
        <v>109</v>
      </c>
      <c r="M442" s="76">
        <v>6.13</v>
      </c>
      <c r="N442" s="76">
        <v>5.65</v>
      </c>
      <c r="O442" s="76">
        <v>40654.300000000003</v>
      </c>
      <c r="P442" s="76">
        <v>103.97327777777805</v>
      </c>
      <c r="Q442" s="76">
        <v>0</v>
      </c>
      <c r="R442" s="76">
        <v>149.16944757639999</v>
      </c>
      <c r="S442" s="76">
        <v>0</v>
      </c>
      <c r="T442" s="76">
        <f t="shared" si="9"/>
        <v>0.20758397633031783</v>
      </c>
      <c r="U442" s="76">
        <f>+R442/'סכום נכסי הקרן'!$C$42*100</f>
        <v>4.231898809399174E-2</v>
      </c>
    </row>
    <row r="443" spans="2:21">
      <c r="B443" t="s">
        <v>1448</v>
      </c>
      <c r="C443" t="s">
        <v>1449</v>
      </c>
      <c r="D443" t="s">
        <v>126</v>
      </c>
      <c r="E443" t="s">
        <v>1265</v>
      </c>
      <c r="F443" s="15"/>
      <c r="G443" t="s">
        <v>1333</v>
      </c>
      <c r="H443" t="s">
        <v>401</v>
      </c>
      <c r="I443" t="s">
        <v>393</v>
      </c>
      <c r="J443" t="s">
        <v>307</v>
      </c>
      <c r="K443" s="76">
        <v>1.43</v>
      </c>
      <c r="L443" t="s">
        <v>116</v>
      </c>
      <c r="M443" s="76">
        <v>7</v>
      </c>
      <c r="N443" s="76">
        <v>5.5</v>
      </c>
      <c r="O443" s="76">
        <v>35685.440000000002</v>
      </c>
      <c r="P443" s="76">
        <v>110.87419178082186</v>
      </c>
      <c r="Q443" s="76">
        <v>0</v>
      </c>
      <c r="R443" s="76">
        <v>187.37243713377001</v>
      </c>
      <c r="S443" s="76">
        <v>0</v>
      </c>
      <c r="T443" s="76">
        <f t="shared" si="9"/>
        <v>0.26074719848385436</v>
      </c>
      <c r="U443" s="76">
        <f>+R443/'סכום נכסי הקרן'!$C$42*100</f>
        <v>5.3157077840252968E-2</v>
      </c>
    </row>
    <row r="444" spans="2:21">
      <c r="B444" t="s">
        <v>1450</v>
      </c>
      <c r="C444" t="s">
        <v>1451</v>
      </c>
      <c r="D444" t="s">
        <v>126</v>
      </c>
      <c r="E444" t="s">
        <v>1265</v>
      </c>
      <c r="F444" s="15"/>
      <c r="G444" t="s">
        <v>1282</v>
      </c>
      <c r="H444" t="s">
        <v>1431</v>
      </c>
      <c r="I444" t="s">
        <v>388</v>
      </c>
      <c r="J444" t="s">
        <v>307</v>
      </c>
      <c r="K444" s="76">
        <v>2.1800000000000002</v>
      </c>
      <c r="L444" t="s">
        <v>109</v>
      </c>
      <c r="M444" s="76">
        <v>6</v>
      </c>
      <c r="N444" s="76">
        <v>5.69</v>
      </c>
      <c r="O444" s="76">
        <v>31168.3</v>
      </c>
      <c r="P444" s="76">
        <v>101.88766666666697</v>
      </c>
      <c r="Q444" s="76">
        <v>0</v>
      </c>
      <c r="R444" s="76">
        <v>112.069230588514</v>
      </c>
      <c r="S444" s="76">
        <v>0</v>
      </c>
      <c r="T444" s="76">
        <f t="shared" si="9"/>
        <v>0.15595537080693439</v>
      </c>
      <c r="U444" s="76">
        <f>+R444/'סכום נכסי הקרן'!$C$42*100</f>
        <v>3.179375208552071E-2</v>
      </c>
    </row>
    <row r="445" spans="2:21">
      <c r="B445" t="s">
        <v>1452</v>
      </c>
      <c r="C445" t="s">
        <v>1453</v>
      </c>
      <c r="D445" t="s">
        <v>126</v>
      </c>
      <c r="E445" t="s">
        <v>1265</v>
      </c>
      <c r="F445" s="15"/>
      <c r="G445" t="s">
        <v>1282</v>
      </c>
      <c r="H445" t="s">
        <v>1431</v>
      </c>
      <c r="I445" t="s">
        <v>388</v>
      </c>
      <c r="J445" t="s">
        <v>307</v>
      </c>
      <c r="K445" s="76">
        <v>3.37</v>
      </c>
      <c r="L445" t="s">
        <v>109</v>
      </c>
      <c r="M445" s="76">
        <v>7.38</v>
      </c>
      <c r="N445" s="76">
        <v>7.16</v>
      </c>
      <c r="O445" s="76">
        <v>20327.150000000001</v>
      </c>
      <c r="P445" s="76">
        <v>108.36729166666706</v>
      </c>
      <c r="Q445" s="76">
        <v>0</v>
      </c>
      <c r="R445" s="76">
        <v>77.736748223985799</v>
      </c>
      <c r="S445" s="76">
        <v>0</v>
      </c>
      <c r="T445" s="76">
        <f t="shared" si="9"/>
        <v>0.10817834057512962</v>
      </c>
      <c r="U445" s="76">
        <f>+R445/'סכום נכסי הקרן'!$C$42*100</f>
        <v>2.2053715261441759E-2</v>
      </c>
    </row>
    <row r="446" spans="2:21">
      <c r="B446" t="s">
        <v>1454</v>
      </c>
      <c r="C446" t="s">
        <v>1455</v>
      </c>
      <c r="D446" t="s">
        <v>126</v>
      </c>
      <c r="E446" t="s">
        <v>1265</v>
      </c>
      <c r="F446" s="15"/>
      <c r="G446" t="s">
        <v>1323</v>
      </c>
      <c r="H446" t="s">
        <v>401</v>
      </c>
      <c r="I446" t="s">
        <v>393</v>
      </c>
      <c r="J446" t="s">
        <v>307</v>
      </c>
      <c r="K446" s="76">
        <v>3.19</v>
      </c>
      <c r="L446" t="s">
        <v>113</v>
      </c>
      <c r="M446" s="76">
        <v>3.5</v>
      </c>
      <c r="N446" s="76">
        <v>3.18</v>
      </c>
      <c r="O446" s="76">
        <v>47430.02</v>
      </c>
      <c r="P446" s="76">
        <v>105.44705479452088</v>
      </c>
      <c r="Q446" s="76">
        <v>0</v>
      </c>
      <c r="R446" s="76">
        <v>207.90136414890799</v>
      </c>
      <c r="S446" s="76">
        <v>0.01</v>
      </c>
      <c r="T446" s="76">
        <f t="shared" si="9"/>
        <v>0.28931522208945648</v>
      </c>
      <c r="U446" s="76">
        <f>+R446/'סכום נכסי הקרן'!$C$42*100</f>
        <v>5.8981081562537299E-2</v>
      </c>
    </row>
    <row r="447" spans="2:21">
      <c r="B447" t="s">
        <v>1456</v>
      </c>
      <c r="C447" t="s">
        <v>1457</v>
      </c>
      <c r="D447" t="s">
        <v>126</v>
      </c>
      <c r="E447" t="s">
        <v>1265</v>
      </c>
      <c r="F447" s="15"/>
      <c r="G447" t="s">
        <v>1323</v>
      </c>
      <c r="H447" t="s">
        <v>1431</v>
      </c>
      <c r="I447" t="s">
        <v>388</v>
      </c>
      <c r="J447" t="s">
        <v>428</v>
      </c>
      <c r="L447" t="s">
        <v>113</v>
      </c>
      <c r="M447" s="76">
        <v>3.75</v>
      </c>
      <c r="N447" s="76">
        <v>0</v>
      </c>
      <c r="O447" s="76">
        <v>37944.01</v>
      </c>
      <c r="P447" s="76">
        <v>107.52197260273984</v>
      </c>
      <c r="Q447" s="76">
        <v>0</v>
      </c>
      <c r="R447" s="76">
        <v>169.593821573263</v>
      </c>
      <c r="S447" s="76">
        <v>0</v>
      </c>
      <c r="T447" s="76">
        <f t="shared" si="9"/>
        <v>0.23600650411473487</v>
      </c>
      <c r="U447" s="76">
        <f>+R447/'סכום נכסי הקרן'!$C$42*100</f>
        <v>4.8113330394266018E-2</v>
      </c>
    </row>
    <row r="448" spans="2:21">
      <c r="B448" t="s">
        <v>1458</v>
      </c>
      <c r="C448" t="s">
        <v>1459</v>
      </c>
      <c r="D448" t="s">
        <v>1289</v>
      </c>
      <c r="E448" t="s">
        <v>1265</v>
      </c>
      <c r="F448" s="15"/>
      <c r="G448" t="s">
        <v>1323</v>
      </c>
      <c r="H448" t="s">
        <v>1431</v>
      </c>
      <c r="I448" t="s">
        <v>388</v>
      </c>
      <c r="J448" t="s">
        <v>307</v>
      </c>
      <c r="K448" s="76">
        <v>2.4700000000000002</v>
      </c>
      <c r="L448" t="s">
        <v>113</v>
      </c>
      <c r="M448" s="76">
        <v>5</v>
      </c>
      <c r="N448" s="76">
        <v>3.84</v>
      </c>
      <c r="O448" s="76">
        <v>13551.43</v>
      </c>
      <c r="P448" s="76">
        <v>110.46945205479508</v>
      </c>
      <c r="Q448" s="76">
        <v>0</v>
      </c>
      <c r="R448" s="76">
        <v>62.2295847505643</v>
      </c>
      <c r="S448" s="76">
        <v>0</v>
      </c>
      <c r="T448" s="76">
        <f t="shared" si="9"/>
        <v>8.6598595475058757E-2</v>
      </c>
      <c r="U448" s="76">
        <f>+R448/'סכום נכסי הקרן'!$C$42*100</f>
        <v>1.7654372922473866E-2</v>
      </c>
    </row>
    <row r="449" spans="2:21">
      <c r="B449" t="s">
        <v>1460</v>
      </c>
      <c r="C449" t="s">
        <v>1461</v>
      </c>
      <c r="D449" t="s">
        <v>126</v>
      </c>
      <c r="E449" t="s">
        <v>1265</v>
      </c>
      <c r="F449" s="15"/>
      <c r="G449" t="s">
        <v>1323</v>
      </c>
      <c r="H449" t="s">
        <v>401</v>
      </c>
      <c r="I449" t="s">
        <v>393</v>
      </c>
      <c r="J449" t="s">
        <v>304</v>
      </c>
      <c r="K449" s="76">
        <v>7.06</v>
      </c>
      <c r="L449" t="s">
        <v>109</v>
      </c>
      <c r="M449" s="76">
        <v>6.25</v>
      </c>
      <c r="N449" s="76">
        <v>5.54</v>
      </c>
      <c r="O449" s="76">
        <v>43762.1</v>
      </c>
      <c r="P449" s="76">
        <v>101.07783333333323</v>
      </c>
      <c r="Q449" s="76">
        <v>0</v>
      </c>
      <c r="R449" s="76">
        <v>156.10101844661699</v>
      </c>
      <c r="S449" s="76">
        <v>0.01</v>
      </c>
      <c r="T449" s="76">
        <f t="shared" si="9"/>
        <v>0.21722993980898586</v>
      </c>
      <c r="U449" s="76">
        <f>+R449/'סכום נכסי הקרן'!$C$42*100</f>
        <v>4.4285456897726741E-2</v>
      </c>
    </row>
    <row r="450" spans="2:21">
      <c r="B450" t="s">
        <v>1462</v>
      </c>
      <c r="C450" t="s">
        <v>1463</v>
      </c>
      <c r="D450" t="s">
        <v>126</v>
      </c>
      <c r="E450" t="s">
        <v>1265</v>
      </c>
      <c r="F450" s="15"/>
      <c r="G450" t="s">
        <v>1319</v>
      </c>
      <c r="H450" t="s">
        <v>1464</v>
      </c>
      <c r="I450" t="s">
        <v>393</v>
      </c>
      <c r="J450" t="s">
        <v>967</v>
      </c>
      <c r="K450" s="76">
        <v>5.0999999999999996</v>
      </c>
      <c r="L450" t="s">
        <v>109</v>
      </c>
      <c r="M450" s="76">
        <v>7.38</v>
      </c>
      <c r="N450" s="76">
        <v>6.01</v>
      </c>
      <c r="O450" s="76">
        <v>47430.02</v>
      </c>
      <c r="P450" s="76">
        <v>109.7948194444438</v>
      </c>
      <c r="Q450" s="76">
        <v>0</v>
      </c>
      <c r="R450" s="76">
        <v>183.77516231494499</v>
      </c>
      <c r="S450" s="76">
        <v>0.01</v>
      </c>
      <c r="T450" s="76">
        <f t="shared" si="9"/>
        <v>0.25574123631816248</v>
      </c>
      <c r="U450" s="76">
        <f>+R450/'סכום נכסי הקרן'!$C$42*100</f>
        <v>5.2136540238873819E-2</v>
      </c>
    </row>
    <row r="451" spans="2:21">
      <c r="B451" t="s">
        <v>1465</v>
      </c>
      <c r="C451" t="s">
        <v>1466</v>
      </c>
      <c r="D451" t="s">
        <v>126</v>
      </c>
      <c r="E451" t="s">
        <v>1265</v>
      </c>
      <c r="F451" s="15"/>
      <c r="G451" t="s">
        <v>1328</v>
      </c>
      <c r="H451" t="s">
        <v>1464</v>
      </c>
      <c r="I451" t="s">
        <v>393</v>
      </c>
      <c r="J451" t="s">
        <v>334</v>
      </c>
      <c r="K451" s="76">
        <v>6.57</v>
      </c>
      <c r="L451" t="s">
        <v>109</v>
      </c>
      <c r="M451" s="76">
        <v>6.5</v>
      </c>
      <c r="N451" s="76">
        <v>6.4</v>
      </c>
      <c r="O451" s="76">
        <v>39750.870000000003</v>
      </c>
      <c r="P451" s="76">
        <v>101.23144444444414</v>
      </c>
      <c r="Q451" s="76">
        <v>0</v>
      </c>
      <c r="R451" s="76">
        <v>142.00830059734301</v>
      </c>
      <c r="S451" s="76">
        <v>0</v>
      </c>
      <c r="T451" s="76">
        <f t="shared" si="9"/>
        <v>0.19761853508781985</v>
      </c>
      <c r="U451" s="76">
        <f>+R451/'סכום נכסי הקרן'!$C$42*100</f>
        <v>4.02873891394483E-2</v>
      </c>
    </row>
    <row r="452" spans="2:21">
      <c r="B452" t="s">
        <v>1467</v>
      </c>
      <c r="C452" t="s">
        <v>1468</v>
      </c>
      <c r="D452" t="s">
        <v>126</v>
      </c>
      <c r="E452" t="s">
        <v>1265</v>
      </c>
      <c r="F452" s="15"/>
      <c r="G452" t="s">
        <v>1267</v>
      </c>
      <c r="H452" t="s">
        <v>1464</v>
      </c>
      <c r="I452" t="s">
        <v>393</v>
      </c>
      <c r="J452" t="s">
        <v>334</v>
      </c>
      <c r="K452" s="76">
        <v>7.6</v>
      </c>
      <c r="L452" t="s">
        <v>109</v>
      </c>
      <c r="M452" s="76">
        <v>5.13</v>
      </c>
      <c r="N452" s="76">
        <v>4.72</v>
      </c>
      <c r="O452" s="76">
        <v>42912.87</v>
      </c>
      <c r="P452" s="76">
        <v>105.40745833333334</v>
      </c>
      <c r="Q452" s="76">
        <v>0</v>
      </c>
      <c r="R452" s="76">
        <v>159.628547078488</v>
      </c>
      <c r="S452" s="76">
        <v>0</v>
      </c>
      <c r="T452" s="76">
        <f t="shared" si="9"/>
        <v>0.2221388432870107</v>
      </c>
      <c r="U452" s="76">
        <f>+R452/'סכום נכסי הקרן'!$C$42*100</f>
        <v>4.5286207685497182E-2</v>
      </c>
    </row>
    <row r="453" spans="2:21">
      <c r="B453" t="s">
        <v>1469</v>
      </c>
      <c r="C453" t="s">
        <v>1470</v>
      </c>
      <c r="D453" t="s">
        <v>1300</v>
      </c>
      <c r="E453" t="s">
        <v>1265</v>
      </c>
      <c r="F453" s="15"/>
      <c r="G453" t="s">
        <v>1282</v>
      </c>
      <c r="H453" t="s">
        <v>1464</v>
      </c>
      <c r="I453" t="s">
        <v>393</v>
      </c>
      <c r="J453" t="s">
        <v>307</v>
      </c>
      <c r="K453" s="76">
        <v>4.1100000000000003</v>
      </c>
      <c r="L453" t="s">
        <v>109</v>
      </c>
      <c r="M453" s="76">
        <v>7.13</v>
      </c>
      <c r="N453" s="76">
        <v>6.39</v>
      </c>
      <c r="O453" s="76">
        <v>45171.45</v>
      </c>
      <c r="P453" s="76">
        <v>109.14970833333305</v>
      </c>
      <c r="Q453" s="76">
        <v>0</v>
      </c>
      <c r="R453" s="76">
        <v>173.99560140910401</v>
      </c>
      <c r="S453" s="76">
        <v>0</v>
      </c>
      <c r="T453" s="76">
        <f t="shared" si="9"/>
        <v>0.24213201423829081</v>
      </c>
      <c r="U453" s="76">
        <f>+R453/'סכום נכסי הקרן'!$C$42*100</f>
        <v>4.9362103996983306E-2</v>
      </c>
    </row>
    <row r="454" spans="2:21">
      <c r="B454" t="s">
        <v>1471</v>
      </c>
      <c r="C454" t="s">
        <v>1472</v>
      </c>
      <c r="D454" t="s">
        <v>1303</v>
      </c>
      <c r="E454" t="s">
        <v>1265</v>
      </c>
      <c r="F454" s="15"/>
      <c r="G454" t="s">
        <v>1323</v>
      </c>
      <c r="H454" t="s">
        <v>1473</v>
      </c>
      <c r="I454" t="s">
        <v>388</v>
      </c>
      <c r="J454" t="s">
        <v>307</v>
      </c>
      <c r="K454" s="76">
        <v>3.29</v>
      </c>
      <c r="L454" t="s">
        <v>109</v>
      </c>
      <c r="M454" s="76">
        <v>6.45</v>
      </c>
      <c r="N454" s="76">
        <v>4.7699999999999996</v>
      </c>
      <c r="O454" s="76">
        <v>12648</v>
      </c>
      <c r="P454" s="76">
        <v>105.92941666666711</v>
      </c>
      <c r="Q454" s="76">
        <v>0</v>
      </c>
      <c r="R454" s="76">
        <v>47.281374795980199</v>
      </c>
      <c r="S454" s="76">
        <v>0</v>
      </c>
      <c r="T454" s="76">
        <f t="shared" si="9"/>
        <v>6.5796689241520268E-2</v>
      </c>
      <c r="U454" s="76">
        <f>+R454/'סכום נכסי הקרן'!$C$42*100</f>
        <v>1.3413604257224643E-2</v>
      </c>
    </row>
    <row r="455" spans="2:21">
      <c r="B455" t="s">
        <v>1474</v>
      </c>
      <c r="C455" t="s">
        <v>1475</v>
      </c>
      <c r="D455" t="s">
        <v>1339</v>
      </c>
      <c r="E455" t="s">
        <v>1265</v>
      </c>
      <c r="F455" s="15"/>
      <c r="G455" t="s">
        <v>1323</v>
      </c>
      <c r="H455" t="s">
        <v>1473</v>
      </c>
      <c r="I455" t="s">
        <v>388</v>
      </c>
      <c r="J455" t="s">
        <v>359</v>
      </c>
      <c r="K455" s="76">
        <v>9.6300000000000008</v>
      </c>
      <c r="L455" t="s">
        <v>109</v>
      </c>
      <c r="M455" s="76">
        <v>7.6</v>
      </c>
      <c r="N455" s="76">
        <v>8.48</v>
      </c>
      <c r="O455" s="76">
        <v>28458.01</v>
      </c>
      <c r="P455" s="76">
        <v>90.774444444444399</v>
      </c>
      <c r="Q455" s="76">
        <v>0</v>
      </c>
      <c r="R455" s="76">
        <v>91.1632470849014</v>
      </c>
      <c r="S455" s="76">
        <v>0</v>
      </c>
      <c r="T455" s="76">
        <f t="shared" si="9"/>
        <v>0.12686263596555042</v>
      </c>
      <c r="U455" s="76">
        <f>+R455/'סכום נכסי הקרן'!$C$42*100</f>
        <v>2.5862778408558856E-2</v>
      </c>
    </row>
    <row r="456" spans="2:21">
      <c r="B456" t="s">
        <v>1476</v>
      </c>
      <c r="C456" t="s">
        <v>1477</v>
      </c>
      <c r="D456" t="s">
        <v>1303</v>
      </c>
      <c r="E456" t="s">
        <v>1265</v>
      </c>
      <c r="F456" s="15"/>
      <c r="G456" t="s">
        <v>1328</v>
      </c>
      <c r="H456" t="s">
        <v>1473</v>
      </c>
      <c r="I456" t="s">
        <v>388</v>
      </c>
      <c r="J456" t="s">
        <v>307</v>
      </c>
      <c r="K456" s="76">
        <v>5.25</v>
      </c>
      <c r="L456" t="s">
        <v>113</v>
      </c>
      <c r="M456" s="76">
        <v>3.63</v>
      </c>
      <c r="N456" s="76">
        <v>2.58</v>
      </c>
      <c r="O456" s="76">
        <v>22585.72</v>
      </c>
      <c r="P456" s="76">
        <v>106.72815277777801</v>
      </c>
      <c r="Q456" s="76">
        <v>0</v>
      </c>
      <c r="R456" s="76">
        <v>100.203411972437</v>
      </c>
      <c r="S456" s="76">
        <v>0</v>
      </c>
      <c r="T456" s="76">
        <f t="shared" si="9"/>
        <v>0.13944291567111966</v>
      </c>
      <c r="U456" s="76">
        <f>+R456/'סכום נכסי הקרן'!$C$42*100</f>
        <v>2.8427449904358287E-2</v>
      </c>
    </row>
    <row r="457" spans="2:21">
      <c r="B457" t="s">
        <v>1478</v>
      </c>
      <c r="C457" t="s">
        <v>1479</v>
      </c>
      <c r="D457" t="s">
        <v>126</v>
      </c>
      <c r="E457" t="s">
        <v>1265</v>
      </c>
      <c r="F457" s="15"/>
      <c r="G457" t="s">
        <v>1328</v>
      </c>
      <c r="H457" t="s">
        <v>1473</v>
      </c>
      <c r="I457" t="s">
        <v>388</v>
      </c>
      <c r="J457" t="s">
        <v>307</v>
      </c>
      <c r="K457" s="76">
        <v>5.22</v>
      </c>
      <c r="L457" t="s">
        <v>109</v>
      </c>
      <c r="M457" s="76">
        <v>5.13</v>
      </c>
      <c r="N457" s="76">
        <v>4.2699999999999996</v>
      </c>
      <c r="O457" s="76">
        <v>63240.02</v>
      </c>
      <c r="P457" s="76">
        <v>106.41140277777789</v>
      </c>
      <c r="Q457" s="76">
        <v>0</v>
      </c>
      <c r="R457" s="76">
        <v>237.482616575885</v>
      </c>
      <c r="S457" s="76">
        <v>0.01</v>
      </c>
      <c r="T457" s="76">
        <f t="shared" si="9"/>
        <v>0.33048044796774995</v>
      </c>
      <c r="U457" s="76">
        <f>+R457/'סכום נכסי הקרן'!$C$42*100</f>
        <v>6.7373206690046705E-2</v>
      </c>
    </row>
    <row r="458" spans="2:21">
      <c r="B458" t="s">
        <v>1480</v>
      </c>
      <c r="C458" t="s">
        <v>1481</v>
      </c>
      <c r="D458" t="s">
        <v>126</v>
      </c>
      <c r="E458" t="s">
        <v>1265</v>
      </c>
      <c r="F458" s="15"/>
      <c r="G458" t="s">
        <v>1328</v>
      </c>
      <c r="H458" t="s">
        <v>1473</v>
      </c>
      <c r="I458" t="s">
        <v>388</v>
      </c>
      <c r="J458" t="s">
        <v>334</v>
      </c>
      <c r="L458" t="s">
        <v>109</v>
      </c>
      <c r="M458" s="76">
        <v>4.25</v>
      </c>
      <c r="N458" s="76">
        <v>0</v>
      </c>
      <c r="O458" s="76">
        <v>23751.15</v>
      </c>
      <c r="P458" s="76">
        <v>102.56874999999997</v>
      </c>
      <c r="Q458" s="76">
        <v>0</v>
      </c>
      <c r="R458" s="76">
        <v>85.970878301990595</v>
      </c>
      <c r="S458" s="76">
        <v>0</v>
      </c>
      <c r="T458" s="76">
        <f t="shared" si="9"/>
        <v>0.11963694346589832</v>
      </c>
      <c r="U458" s="76">
        <f>+R458/'סכום נכסי הקרן'!$C$42*100</f>
        <v>2.4389716757706563E-2</v>
      </c>
    </row>
    <row r="459" spans="2:21">
      <c r="B459" t="s">
        <v>1482</v>
      </c>
      <c r="C459" t="s">
        <v>1483</v>
      </c>
      <c r="D459" t="s">
        <v>1289</v>
      </c>
      <c r="E459" t="s">
        <v>1265</v>
      </c>
      <c r="F459" s="15"/>
      <c r="G459" t="s">
        <v>1319</v>
      </c>
      <c r="H459" t="s">
        <v>1473</v>
      </c>
      <c r="I459" t="s">
        <v>388</v>
      </c>
      <c r="J459" t="s">
        <v>307</v>
      </c>
      <c r="K459" s="76">
        <v>6.16</v>
      </c>
      <c r="L459" t="s">
        <v>116</v>
      </c>
      <c r="M459" s="76">
        <v>5.75</v>
      </c>
      <c r="N459" s="76">
        <v>3.65</v>
      </c>
      <c r="O459" s="76">
        <v>21456.44</v>
      </c>
      <c r="P459" s="76">
        <v>113.87025000000013</v>
      </c>
      <c r="Q459" s="76">
        <v>0</v>
      </c>
      <c r="R459" s="76">
        <v>115.70499910149699</v>
      </c>
      <c r="S459" s="76">
        <v>0.01</v>
      </c>
      <c r="T459" s="76">
        <f t="shared" si="9"/>
        <v>0.16101490073885982</v>
      </c>
      <c r="U459" s="76">
        <f>+R459/'סכום נכסי הקרן'!$C$42*100</f>
        <v>3.2825210248792612E-2</v>
      </c>
    </row>
    <row r="460" spans="2:21">
      <c r="B460" t="s">
        <v>1484</v>
      </c>
      <c r="C460" t="s">
        <v>1485</v>
      </c>
      <c r="D460" t="s">
        <v>1312</v>
      </c>
      <c r="E460" t="s">
        <v>1265</v>
      </c>
      <c r="F460" s="15"/>
      <c r="G460" t="s">
        <v>1333</v>
      </c>
      <c r="H460" t="s">
        <v>1464</v>
      </c>
      <c r="I460" t="s">
        <v>393</v>
      </c>
      <c r="J460" t="s">
        <v>307</v>
      </c>
      <c r="K460" s="76">
        <v>2.96</v>
      </c>
      <c r="L460" t="s">
        <v>109</v>
      </c>
      <c r="M460" s="76">
        <v>8.3800000000000008</v>
      </c>
      <c r="N460" s="76">
        <v>7.24</v>
      </c>
      <c r="O460" s="76">
        <v>9486</v>
      </c>
      <c r="P460" s="76">
        <v>106.91691666666696</v>
      </c>
      <c r="Q460" s="76">
        <v>0</v>
      </c>
      <c r="R460" s="76">
        <v>35.791607525235101</v>
      </c>
      <c r="S460" s="76">
        <v>0</v>
      </c>
      <c r="T460" s="76">
        <f t="shared" si="9"/>
        <v>4.9807546585819006E-2</v>
      </c>
      <c r="U460" s="76">
        <f>+R460/'סכום נכסי הקרן'!$C$42*100</f>
        <v>1.0153986874218897E-2</v>
      </c>
    </row>
    <row r="461" spans="2:21">
      <c r="B461" t="s">
        <v>1486</v>
      </c>
      <c r="C461" t="s">
        <v>1487</v>
      </c>
      <c r="D461" t="s">
        <v>1339</v>
      </c>
      <c r="E461" t="s">
        <v>1265</v>
      </c>
      <c r="F461" s="15"/>
      <c r="G461" t="s">
        <v>1323</v>
      </c>
      <c r="H461" t="s">
        <v>1473</v>
      </c>
      <c r="I461" t="s">
        <v>388</v>
      </c>
      <c r="J461" t="s">
        <v>307</v>
      </c>
      <c r="K461" s="76">
        <v>5.6</v>
      </c>
      <c r="L461" t="s">
        <v>109</v>
      </c>
      <c r="M461" s="76">
        <v>6</v>
      </c>
      <c r="N461" s="76">
        <v>4.62</v>
      </c>
      <c r="O461" s="76">
        <v>18520.29</v>
      </c>
      <c r="P461" s="76">
        <v>108.33866666666697</v>
      </c>
      <c r="Q461" s="76">
        <v>0</v>
      </c>
      <c r="R461" s="76">
        <v>70.808097793015406</v>
      </c>
      <c r="S461" s="76">
        <v>0</v>
      </c>
      <c r="T461" s="76">
        <f t="shared" si="9"/>
        <v>9.8536441175274547E-2</v>
      </c>
      <c r="U461" s="76">
        <f>+R461/'סכום נכסי הקרן'!$C$42*100</f>
        <v>2.0088074978799483E-2</v>
      </c>
    </row>
    <row r="462" spans="2:21">
      <c r="B462" t="s">
        <v>1488</v>
      </c>
      <c r="C462" t="s">
        <v>1489</v>
      </c>
      <c r="D462" t="s">
        <v>1490</v>
      </c>
      <c r="E462" t="s">
        <v>1265</v>
      </c>
      <c r="F462" s="15"/>
      <c r="G462" t="s">
        <v>1282</v>
      </c>
      <c r="H462" t="s">
        <v>1464</v>
      </c>
      <c r="I462" t="s">
        <v>393</v>
      </c>
      <c r="J462" t="s">
        <v>307</v>
      </c>
      <c r="K462" s="76">
        <v>2.2799999999999998</v>
      </c>
      <c r="L462" t="s">
        <v>109</v>
      </c>
      <c r="M462" s="76">
        <v>6.5</v>
      </c>
      <c r="N462" s="76">
        <v>6.45</v>
      </c>
      <c r="O462" s="76">
        <v>21004.720000000001</v>
      </c>
      <c r="P462" s="76">
        <v>105.08877777777799</v>
      </c>
      <c r="Q462" s="76">
        <v>0</v>
      </c>
      <c r="R462" s="76">
        <v>77.897746834941401</v>
      </c>
      <c r="S462" s="76">
        <v>0</v>
      </c>
      <c r="T462" s="76">
        <f t="shared" si="9"/>
        <v>0.10840238599722389</v>
      </c>
      <c r="U462" s="76">
        <f>+R462/'סכום נכסי הקרן'!$C$42*100</f>
        <v>2.2099390152720617E-2</v>
      </c>
    </row>
    <row r="463" spans="2:21">
      <c r="B463" t="s">
        <v>1491</v>
      </c>
      <c r="C463" t="s">
        <v>1492</v>
      </c>
      <c r="D463" t="s">
        <v>1339</v>
      </c>
      <c r="E463" t="s">
        <v>1265</v>
      </c>
      <c r="F463" s="15"/>
      <c r="G463" t="s">
        <v>126</v>
      </c>
      <c r="H463" t="s">
        <v>1464</v>
      </c>
      <c r="I463" t="s">
        <v>393</v>
      </c>
      <c r="J463" t="s">
        <v>307</v>
      </c>
      <c r="K463" s="76">
        <v>2.52</v>
      </c>
      <c r="L463" t="s">
        <v>109</v>
      </c>
      <c r="M463" s="76">
        <v>4.75</v>
      </c>
      <c r="N463" s="76">
        <v>3.54</v>
      </c>
      <c r="O463" s="76">
        <v>15810.01</v>
      </c>
      <c r="P463" s="76">
        <v>105.10675000000005</v>
      </c>
      <c r="Q463" s="76">
        <v>0</v>
      </c>
      <c r="R463" s="76">
        <v>58.642761142747098</v>
      </c>
      <c r="S463" s="76">
        <v>0</v>
      </c>
      <c r="T463" s="76">
        <f t="shared" si="9"/>
        <v>8.1607177198706915E-2</v>
      </c>
      <c r="U463" s="76">
        <f>+R463/'סכום נכסי הקרן'!$C$42*100</f>
        <v>1.6636800302740711E-2</v>
      </c>
    </row>
    <row r="464" spans="2:21">
      <c r="B464" t="s">
        <v>1493</v>
      </c>
      <c r="C464" t="s">
        <v>1494</v>
      </c>
      <c r="D464" t="s">
        <v>1339</v>
      </c>
      <c r="E464" t="s">
        <v>1265</v>
      </c>
      <c r="F464" s="15"/>
      <c r="G464" t="s">
        <v>1328</v>
      </c>
      <c r="H464" t="s">
        <v>1464</v>
      </c>
      <c r="I464" t="s">
        <v>393</v>
      </c>
      <c r="J464" t="s">
        <v>307</v>
      </c>
      <c r="K464" s="76">
        <v>2.73</v>
      </c>
      <c r="L464" t="s">
        <v>109</v>
      </c>
      <c r="M464" s="76">
        <v>6</v>
      </c>
      <c r="N464" s="76">
        <v>3.72</v>
      </c>
      <c r="O464" s="76">
        <v>38395.730000000003</v>
      </c>
      <c r="P464" s="76">
        <v>109.62599999999985</v>
      </c>
      <c r="Q464" s="76">
        <v>0</v>
      </c>
      <c r="R464" s="76">
        <v>148.54161978042401</v>
      </c>
      <c r="S464" s="76">
        <v>0</v>
      </c>
      <c r="T464" s="76">
        <f t="shared" si="9"/>
        <v>0.20671029212449116</v>
      </c>
      <c r="U464" s="76">
        <f>+R464/'סכום נכסי הקרן'!$C$42*100</f>
        <v>4.2140874965233409E-2</v>
      </c>
    </row>
    <row r="465" spans="2:21">
      <c r="B465" t="s">
        <v>1495</v>
      </c>
      <c r="C465" t="s">
        <v>1496</v>
      </c>
      <c r="D465" t="s">
        <v>1292</v>
      </c>
      <c r="E465" t="s">
        <v>1265</v>
      </c>
      <c r="F465" s="15"/>
      <c r="G465" t="s">
        <v>1282</v>
      </c>
      <c r="H465" t="s">
        <v>1497</v>
      </c>
      <c r="I465" t="s">
        <v>393</v>
      </c>
      <c r="J465" t="s">
        <v>307</v>
      </c>
      <c r="K465" s="76">
        <v>1.94</v>
      </c>
      <c r="L465" t="s">
        <v>109</v>
      </c>
      <c r="M465" s="76">
        <v>6.63</v>
      </c>
      <c r="N465" s="76">
        <v>6.6</v>
      </c>
      <c r="O465" s="76">
        <v>28909.72</v>
      </c>
      <c r="P465" s="76">
        <v>102.94523611111144</v>
      </c>
      <c r="Q465" s="76">
        <v>0</v>
      </c>
      <c r="R465" s="76">
        <v>105.027202501593</v>
      </c>
      <c r="S465" s="76">
        <v>0</v>
      </c>
      <c r="T465" s="76">
        <f t="shared" si="9"/>
        <v>0.14615569523352884</v>
      </c>
      <c r="U465" s="76">
        <f>+R465/'סכום נכסי הקרן'!$C$42*100</f>
        <v>2.9795946853887516E-2</v>
      </c>
    </row>
    <row r="466" spans="2:21">
      <c r="B466" t="s">
        <v>1498</v>
      </c>
      <c r="C466" t="s">
        <v>1499</v>
      </c>
      <c r="D466" t="s">
        <v>1339</v>
      </c>
      <c r="E466" t="s">
        <v>1265</v>
      </c>
      <c r="F466" s="15"/>
      <c r="G466" t="s">
        <v>1267</v>
      </c>
      <c r="H466" t="s">
        <v>1500</v>
      </c>
      <c r="I466" t="s">
        <v>388</v>
      </c>
      <c r="J466" t="s">
        <v>307</v>
      </c>
      <c r="K466" s="76">
        <v>4.24</v>
      </c>
      <c r="L466" t="s">
        <v>109</v>
      </c>
      <c r="M466" s="76">
        <v>6.5</v>
      </c>
      <c r="N466" s="76">
        <v>5.98</v>
      </c>
      <c r="O466" s="76">
        <v>21682.29</v>
      </c>
      <c r="P466" s="76">
        <v>105.11416666666699</v>
      </c>
      <c r="Q466" s="76">
        <v>0</v>
      </c>
      <c r="R466" s="76">
        <v>80.429998162109996</v>
      </c>
      <c r="S466" s="76">
        <v>0</v>
      </c>
      <c r="T466" s="76">
        <f t="shared" si="9"/>
        <v>0.11192626309204357</v>
      </c>
      <c r="U466" s="76">
        <f>+R466/'סכום נכסי הקרן'!$C$42*100</f>
        <v>2.2817783332467138E-2</v>
      </c>
    </row>
    <row r="467" spans="2:21">
      <c r="B467" t="s">
        <v>1501</v>
      </c>
      <c r="C467" t="s">
        <v>1502</v>
      </c>
      <c r="D467" t="s">
        <v>126</v>
      </c>
      <c r="E467" t="s">
        <v>1265</v>
      </c>
      <c r="F467" s="15"/>
      <c r="G467" t="s">
        <v>1319</v>
      </c>
      <c r="H467" t="s">
        <v>1497</v>
      </c>
      <c r="I467" t="s">
        <v>393</v>
      </c>
      <c r="J467" t="s">
        <v>967</v>
      </c>
      <c r="K467" s="76">
        <v>3.96</v>
      </c>
      <c r="L467" t="s">
        <v>113</v>
      </c>
      <c r="M467" s="76">
        <v>5.25</v>
      </c>
      <c r="N467" s="76">
        <v>4.07</v>
      </c>
      <c r="O467" s="76">
        <v>15245.36</v>
      </c>
      <c r="P467" s="76">
        <v>107.61424999999997</v>
      </c>
      <c r="Q467" s="76">
        <v>0</v>
      </c>
      <c r="R467" s="76">
        <v>68.198848909554201</v>
      </c>
      <c r="S467" s="76">
        <v>0</v>
      </c>
      <c r="T467" s="76">
        <f t="shared" si="9"/>
        <v>9.4905414398246984E-2</v>
      </c>
      <c r="U467" s="76">
        <f>+R467/'סכום נכסי הקרן'!$C$42*100</f>
        <v>1.9347837790638672E-2</v>
      </c>
    </row>
    <row r="468" spans="2:21">
      <c r="B468" t="s">
        <v>1503</v>
      </c>
      <c r="C468" t="s">
        <v>1504</v>
      </c>
      <c r="D468" t="s">
        <v>126</v>
      </c>
      <c r="E468" t="s">
        <v>1265</v>
      </c>
      <c r="F468" t="s">
        <v>1505</v>
      </c>
      <c r="G468" t="s">
        <v>1336</v>
      </c>
      <c r="H468" t="s">
        <v>1497</v>
      </c>
      <c r="I468" t="s">
        <v>393</v>
      </c>
      <c r="J468" t="s">
        <v>307</v>
      </c>
      <c r="K468" s="76">
        <v>3.58</v>
      </c>
      <c r="L468" t="s">
        <v>109</v>
      </c>
      <c r="M468" s="76">
        <v>1.5</v>
      </c>
      <c r="N468" s="76">
        <v>2.4900000000000002</v>
      </c>
      <c r="O468" s="76">
        <v>22585.72</v>
      </c>
      <c r="P468" s="76">
        <v>99.453500000000005</v>
      </c>
      <c r="Q468" s="76">
        <v>0</v>
      </c>
      <c r="R468" s="76">
        <v>79.269418022865807</v>
      </c>
      <c r="S468" s="76">
        <v>0.01</v>
      </c>
      <c r="T468" s="76">
        <f t="shared" si="9"/>
        <v>0.11031120153574926</v>
      </c>
      <c r="U468" s="76">
        <f>+R468/'סכום נכסי הקרן'!$C$42*100</f>
        <v>2.2488529736018423E-2</v>
      </c>
    </row>
    <row r="469" spans="2:21">
      <c r="B469" t="s">
        <v>1506</v>
      </c>
      <c r="C469" t="s">
        <v>1507</v>
      </c>
      <c r="D469" t="s">
        <v>1339</v>
      </c>
      <c r="E469" t="s">
        <v>1265</v>
      </c>
      <c r="F469" s="15"/>
      <c r="G469" t="s">
        <v>1328</v>
      </c>
      <c r="H469" t="s">
        <v>1508</v>
      </c>
      <c r="I469" t="s">
        <v>388</v>
      </c>
      <c r="J469" t="s">
        <v>307</v>
      </c>
      <c r="K469" s="76">
        <v>4.46</v>
      </c>
      <c r="L469" t="s">
        <v>109</v>
      </c>
      <c r="M469" s="76">
        <v>6.5</v>
      </c>
      <c r="N469" s="76">
        <v>6.02</v>
      </c>
      <c r="O469" s="76">
        <v>33878.58</v>
      </c>
      <c r="P469" s="76">
        <v>101.98472222222236</v>
      </c>
      <c r="Q469" s="76">
        <v>0</v>
      </c>
      <c r="R469" s="76">
        <v>121.930393265886</v>
      </c>
      <c r="S469" s="76">
        <v>0</v>
      </c>
      <c r="T469" s="76">
        <f t="shared" si="9"/>
        <v>0.16967814978793572</v>
      </c>
      <c r="U469" s="76">
        <f>+R469/'סכום נכסי הקרן'!$C$42*100</f>
        <v>3.4591338539830568E-2</v>
      </c>
    </row>
    <row r="470" spans="2:21">
      <c r="B470" t="s">
        <v>1509</v>
      </c>
      <c r="C470" t="s">
        <v>1510</v>
      </c>
      <c r="D470" t="s">
        <v>126</v>
      </c>
      <c r="E470" t="s">
        <v>1265</v>
      </c>
      <c r="F470" s="15"/>
      <c r="G470" t="s">
        <v>1319</v>
      </c>
      <c r="H470" t="s">
        <v>877</v>
      </c>
      <c r="I470" t="s">
        <v>393</v>
      </c>
      <c r="J470" t="s">
        <v>307</v>
      </c>
      <c r="K470" s="76">
        <v>4.97</v>
      </c>
      <c r="L470" t="s">
        <v>109</v>
      </c>
      <c r="M470" s="76">
        <v>7.38</v>
      </c>
      <c r="N470" s="76">
        <v>5.7</v>
      </c>
      <c r="O470" s="76">
        <v>27554.58</v>
      </c>
      <c r="P470" s="76">
        <v>110.98006944444431</v>
      </c>
      <c r="Q470" s="76">
        <v>0</v>
      </c>
      <c r="R470" s="76">
        <v>107.917144735492</v>
      </c>
      <c r="S470" s="76">
        <v>0</v>
      </c>
      <c r="T470" s="76">
        <f t="shared" si="9"/>
        <v>0.15017733445003414</v>
      </c>
      <c r="U470" s="76">
        <f>+R470/'סכום נכסי הקרן'!$C$42*100</f>
        <v>3.0615816022646469E-2</v>
      </c>
    </row>
    <row r="471" spans="2:21">
      <c r="B471" t="s">
        <v>1511</v>
      </c>
      <c r="C471" t="s">
        <v>1512</v>
      </c>
      <c r="D471" t="s">
        <v>126</v>
      </c>
      <c r="E471" t="s">
        <v>1265</v>
      </c>
      <c r="F471" s="15"/>
      <c r="G471" t="s">
        <v>1282</v>
      </c>
      <c r="H471" t="s">
        <v>877</v>
      </c>
      <c r="I471" t="s">
        <v>393</v>
      </c>
      <c r="J471" t="s">
        <v>307</v>
      </c>
      <c r="K471" s="76">
        <v>2.7</v>
      </c>
      <c r="L471" t="s">
        <v>109</v>
      </c>
      <c r="M471" s="76">
        <v>7.5</v>
      </c>
      <c r="N471" s="76">
        <v>7.09</v>
      </c>
      <c r="O471" s="76">
        <v>29361.439999999999</v>
      </c>
      <c r="P471" s="76">
        <v>106.93833333333269</v>
      </c>
      <c r="Q471" s="76">
        <v>0</v>
      </c>
      <c r="R471" s="76">
        <v>110.805781428114</v>
      </c>
      <c r="S471" s="76">
        <v>0</v>
      </c>
      <c r="T471" s="76">
        <f t="shared" si="9"/>
        <v>0.1541971568772843</v>
      </c>
      <c r="U471" s="76">
        <f>+R471/'סכום נכסי הקרן'!$C$42*100</f>
        <v>3.1435314812707539E-2</v>
      </c>
    </row>
    <row r="472" spans="2:21">
      <c r="B472" t="s">
        <v>1513</v>
      </c>
      <c r="C472" t="s">
        <v>1514</v>
      </c>
      <c r="D472" t="s">
        <v>1303</v>
      </c>
      <c r="E472" t="s">
        <v>1265</v>
      </c>
      <c r="F472" s="15"/>
      <c r="G472" t="s">
        <v>1328</v>
      </c>
      <c r="H472" t="s">
        <v>1508</v>
      </c>
      <c r="I472" t="s">
        <v>388</v>
      </c>
      <c r="J472" t="s">
        <v>307</v>
      </c>
      <c r="K472" s="76">
        <v>2.96</v>
      </c>
      <c r="L472" t="s">
        <v>109</v>
      </c>
      <c r="M472" s="76">
        <v>7.88</v>
      </c>
      <c r="N472" s="76">
        <v>5.96</v>
      </c>
      <c r="O472" s="76">
        <v>18972.009999999998</v>
      </c>
      <c r="P472" s="76">
        <v>105.78437499999994</v>
      </c>
      <c r="Q472" s="76">
        <v>0</v>
      </c>
      <c r="R472" s="76">
        <v>70.8249909559309</v>
      </c>
      <c r="S472" s="76">
        <v>0</v>
      </c>
      <c r="T472" s="76">
        <f t="shared" si="9"/>
        <v>9.8559949675089825E-2</v>
      </c>
      <c r="U472" s="76">
        <f>+R472/'סכום נכסי הקרן'!$C$42*100</f>
        <v>2.0092867525610549E-2</v>
      </c>
    </row>
    <row r="473" spans="2:21">
      <c r="B473" t="s">
        <v>1515</v>
      </c>
      <c r="C473" t="s">
        <v>1516</v>
      </c>
      <c r="D473" t="s">
        <v>126</v>
      </c>
      <c r="E473" t="s">
        <v>1265</v>
      </c>
      <c r="F473" s="15"/>
      <c r="G473" t="s">
        <v>1267</v>
      </c>
      <c r="H473" t="s">
        <v>1517</v>
      </c>
      <c r="I473" t="s">
        <v>388</v>
      </c>
      <c r="J473" t="s">
        <v>318</v>
      </c>
      <c r="K473" s="76">
        <v>5.82</v>
      </c>
      <c r="L473" t="s">
        <v>109</v>
      </c>
      <c r="M473" s="76">
        <v>6.75</v>
      </c>
      <c r="N473" s="76">
        <v>6.58</v>
      </c>
      <c r="O473" s="76">
        <v>24844.29</v>
      </c>
      <c r="P473" s="76">
        <v>103.34375000000003</v>
      </c>
      <c r="Q473" s="76">
        <v>0</v>
      </c>
      <c r="R473" s="76">
        <v>90.607148921521897</v>
      </c>
      <c r="S473" s="76">
        <v>0.01</v>
      </c>
      <c r="T473" s="76">
        <f t="shared" si="9"/>
        <v>0.12608877060732965</v>
      </c>
      <c r="U473" s="76">
        <f>+R473/'סכום נכסי הקרן'!$C$42*100</f>
        <v>2.570501479182967E-2</v>
      </c>
    </row>
    <row r="474" spans="2:21">
      <c r="B474" t="s">
        <v>1518</v>
      </c>
      <c r="C474" t="s">
        <v>1519</v>
      </c>
      <c r="D474" t="s">
        <v>126</v>
      </c>
      <c r="E474" t="s">
        <v>1265</v>
      </c>
      <c r="F474" s="15"/>
      <c r="G474" t="s">
        <v>1336</v>
      </c>
      <c r="H474" t="s">
        <v>1517</v>
      </c>
      <c r="I474" t="s">
        <v>388</v>
      </c>
      <c r="J474" t="s">
        <v>307</v>
      </c>
      <c r="K474" s="76">
        <v>5.23</v>
      </c>
      <c r="L474" t="s">
        <v>109</v>
      </c>
      <c r="M474" s="76">
        <v>8.6300000000000008</v>
      </c>
      <c r="N474" s="76">
        <v>7.36</v>
      </c>
      <c r="O474" s="76">
        <v>31620.01</v>
      </c>
      <c r="P474" s="76">
        <v>110.02745833333329</v>
      </c>
      <c r="Q474" s="76">
        <v>0</v>
      </c>
      <c r="R474" s="76">
        <v>122.776356753615</v>
      </c>
      <c r="S474" s="76">
        <v>0</v>
      </c>
      <c r="T474" s="76">
        <f t="shared" si="9"/>
        <v>0.17085539129057728</v>
      </c>
      <c r="U474" s="76">
        <f>+R474/'סכום נכסי הקרן'!$C$42*100</f>
        <v>3.4831336202534383E-2</v>
      </c>
    </row>
    <row r="475" spans="2:21">
      <c r="B475" t="s">
        <v>1520</v>
      </c>
      <c r="C475" t="s">
        <v>1521</v>
      </c>
      <c r="D475" t="s">
        <v>126</v>
      </c>
      <c r="E475" t="s">
        <v>1265</v>
      </c>
      <c r="F475" s="15"/>
      <c r="G475" t="s">
        <v>1328</v>
      </c>
      <c r="H475" t="s">
        <v>1522</v>
      </c>
      <c r="I475" t="s">
        <v>393</v>
      </c>
      <c r="J475" t="s">
        <v>359</v>
      </c>
      <c r="K475" s="76">
        <v>4.53</v>
      </c>
      <c r="L475" t="s">
        <v>116</v>
      </c>
      <c r="M475" s="76">
        <v>8.5</v>
      </c>
      <c r="N475" s="76">
        <v>0</v>
      </c>
      <c r="O475" s="76">
        <v>22585.72</v>
      </c>
      <c r="P475" s="76">
        <v>102.64165000000003</v>
      </c>
      <c r="Q475" s="76">
        <v>0</v>
      </c>
      <c r="R475" s="76">
        <v>109.78468175769</v>
      </c>
      <c r="S475" s="76">
        <v>0.01</v>
      </c>
      <c r="T475" s="76">
        <f t="shared" si="9"/>
        <v>0.15277619612922205</v>
      </c>
      <c r="U475" s="76">
        <f>+R475/'סכום נכסי הקרן'!$C$42*100</f>
        <v>3.1145631466033483E-2</v>
      </c>
    </row>
    <row r="476" spans="2:21">
      <c r="B476" t="s">
        <v>1523</v>
      </c>
      <c r="C476" t="s">
        <v>1524</v>
      </c>
      <c r="D476" t="s">
        <v>1339</v>
      </c>
      <c r="E476" t="s">
        <v>1265</v>
      </c>
      <c r="F476" s="15"/>
      <c r="G476" t="s">
        <v>1328</v>
      </c>
      <c r="H476" t="s">
        <v>1525</v>
      </c>
      <c r="I476" t="s">
        <v>393</v>
      </c>
      <c r="J476" t="s">
        <v>307</v>
      </c>
      <c r="K476" s="76">
        <v>4.6500000000000004</v>
      </c>
      <c r="L476" t="s">
        <v>109</v>
      </c>
      <c r="M476" s="76">
        <v>6</v>
      </c>
      <c r="N476" s="76">
        <v>9.6300000000000008</v>
      </c>
      <c r="O476" s="76">
        <v>58271.16</v>
      </c>
      <c r="P476" s="76">
        <v>83.966666666666669</v>
      </c>
      <c r="Q476" s="76">
        <v>0</v>
      </c>
      <c r="R476" s="76">
        <v>172.66814954972</v>
      </c>
      <c r="S476" s="76">
        <v>0</v>
      </c>
      <c r="T476" s="76">
        <f t="shared" si="9"/>
        <v>0.24028473425009569</v>
      </c>
      <c r="U476" s="76">
        <f>+R476/'סכום נכסי הקרן'!$C$42*100</f>
        <v>4.898550932330626E-2</v>
      </c>
    </row>
    <row r="477" spans="2:21">
      <c r="B477" t="s">
        <v>1526</v>
      </c>
      <c r="C477" t="s">
        <v>1527</v>
      </c>
      <c r="D477" t="s">
        <v>1339</v>
      </c>
      <c r="E477" t="s">
        <v>1265</v>
      </c>
      <c r="F477" s="15"/>
      <c r="G477" t="s">
        <v>1267</v>
      </c>
      <c r="H477" t="s">
        <v>1528</v>
      </c>
      <c r="I477" t="s">
        <v>388</v>
      </c>
      <c r="J477" t="s">
        <v>307</v>
      </c>
      <c r="K477" s="76">
        <v>0.5</v>
      </c>
      <c r="L477" t="s">
        <v>109</v>
      </c>
      <c r="M477" s="76">
        <v>6</v>
      </c>
      <c r="N477" s="76">
        <v>3.4</v>
      </c>
      <c r="O477" s="76">
        <v>3841.62</v>
      </c>
      <c r="P477" s="76">
        <v>102.13866666666667</v>
      </c>
      <c r="Q477" s="76">
        <v>0</v>
      </c>
      <c r="R477" s="76">
        <v>13.8470176663456</v>
      </c>
      <c r="S477" s="76">
        <v>0</v>
      </c>
      <c r="T477" s="76">
        <f t="shared" si="9"/>
        <v>1.9269488720362719E-2</v>
      </c>
      <c r="U477" s="76">
        <f>+R477/'סכום נכסי הקרן'!$C$42*100</f>
        <v>3.9283632491783939E-3</v>
      </c>
    </row>
    <row r="478" spans="2:21">
      <c r="B478" t="s">
        <v>1529</v>
      </c>
      <c r="C478" t="s">
        <v>1530</v>
      </c>
      <c r="D478" t="s">
        <v>126</v>
      </c>
      <c r="E478" t="s">
        <v>1265</v>
      </c>
      <c r="F478" s="15"/>
      <c r="G478" t="s">
        <v>1267</v>
      </c>
      <c r="H478" t="s">
        <v>1528</v>
      </c>
      <c r="I478" t="s">
        <v>388</v>
      </c>
      <c r="J478" t="s">
        <v>389</v>
      </c>
      <c r="K478" s="76">
        <v>3.81</v>
      </c>
      <c r="L478" t="s">
        <v>109</v>
      </c>
      <c r="M478" s="76">
        <v>6.25</v>
      </c>
      <c r="N478" s="76">
        <v>7.6</v>
      </c>
      <c r="O478" s="76">
        <v>26877.01</v>
      </c>
      <c r="P478" s="76">
        <v>100.28586111111099</v>
      </c>
      <c r="Q478" s="76">
        <v>0</v>
      </c>
      <c r="R478" s="76">
        <v>95.120104604631095</v>
      </c>
      <c r="S478" s="76">
        <v>0</v>
      </c>
      <c r="T478" s="76">
        <f t="shared" si="9"/>
        <v>0.13236899287082299</v>
      </c>
      <c r="U478" s="76">
        <f>+R478/'סכום נכסי הקרן'!$C$42*100</f>
        <v>2.698532869608539E-2</v>
      </c>
    </row>
    <row r="479" spans="2:21">
      <c r="B479" t="s">
        <v>1531</v>
      </c>
      <c r="C479" t="s">
        <v>1532</v>
      </c>
      <c r="D479" t="s">
        <v>126</v>
      </c>
      <c r="E479" t="s">
        <v>1265</v>
      </c>
      <c r="F479" s="15"/>
      <c r="G479" t="s">
        <v>1267</v>
      </c>
      <c r="H479" t="s">
        <v>1533</v>
      </c>
      <c r="I479" t="s">
        <v>388</v>
      </c>
      <c r="J479" t="s">
        <v>967</v>
      </c>
      <c r="K479" s="76">
        <v>2.76</v>
      </c>
      <c r="L479" t="s">
        <v>109</v>
      </c>
      <c r="M479" s="76">
        <v>7.38</v>
      </c>
      <c r="N479" s="76">
        <v>10.58</v>
      </c>
      <c r="O479" s="76">
        <v>22021.08</v>
      </c>
      <c r="P479" s="76">
        <v>94.823069444444428</v>
      </c>
      <c r="Q479" s="76">
        <v>0</v>
      </c>
      <c r="R479" s="76">
        <v>73.689274788302001</v>
      </c>
      <c r="S479" s="76">
        <v>0.01</v>
      </c>
      <c r="T479" s="76">
        <f t="shared" si="9"/>
        <v>0.10254588269906051</v>
      </c>
      <c r="U479" s="76">
        <f>+R479/'סכום נכסי הקרן'!$C$42*100</f>
        <v>2.0905457471938827E-2</v>
      </c>
    </row>
    <row r="480" spans="2:21">
      <c r="B480" t="s">
        <v>1531</v>
      </c>
      <c r="C480" t="s">
        <v>1532</v>
      </c>
      <c r="D480" t="s">
        <v>126</v>
      </c>
      <c r="E480" t="s">
        <v>1265</v>
      </c>
      <c r="F480" s="15"/>
      <c r="G480" t="s">
        <v>1267</v>
      </c>
      <c r="H480" t="s">
        <v>1533</v>
      </c>
      <c r="I480" t="s">
        <v>388</v>
      </c>
      <c r="J480" t="s">
        <v>967</v>
      </c>
      <c r="K480" s="76">
        <v>2.76</v>
      </c>
      <c r="L480" t="s">
        <v>109</v>
      </c>
      <c r="M480" s="76">
        <v>7.38</v>
      </c>
      <c r="N480" s="76">
        <v>10.58</v>
      </c>
      <c r="O480" s="76">
        <v>8130.86</v>
      </c>
      <c r="P480" s="76">
        <v>94.823069444444343</v>
      </c>
      <c r="Q480" s="76">
        <v>0</v>
      </c>
      <c r="R480" s="76">
        <v>27.208346584509599</v>
      </c>
      <c r="S480" s="76">
        <v>0</v>
      </c>
      <c r="T480" s="76">
        <f t="shared" si="9"/>
        <v>3.7863093717587067E-2</v>
      </c>
      <c r="U480" s="76">
        <f>+R480/'סכום נכסי הקרן'!$C$42*100</f>
        <v>7.7189378513809661E-3</v>
      </c>
    </row>
    <row r="481" spans="2:21">
      <c r="B481" t="s">
        <v>1534</v>
      </c>
      <c r="C481" t="s">
        <v>1535</v>
      </c>
      <c r="D481" t="s">
        <v>126</v>
      </c>
      <c r="E481" t="s">
        <v>1265</v>
      </c>
      <c r="F481" s="15"/>
      <c r="G481" t="s">
        <v>1282</v>
      </c>
      <c r="H481" t="s">
        <v>214</v>
      </c>
      <c r="I481" t="s">
        <v>215</v>
      </c>
      <c r="J481" t="s">
        <v>428</v>
      </c>
      <c r="L481" t="s">
        <v>208</v>
      </c>
      <c r="M481" s="76">
        <v>7</v>
      </c>
      <c r="N481" s="76">
        <v>0</v>
      </c>
      <c r="O481" s="76">
        <v>1016357.52</v>
      </c>
      <c r="P481" s="76">
        <v>101</v>
      </c>
      <c r="Q481" s="76">
        <v>0</v>
      </c>
      <c r="R481" s="76">
        <v>445.20219898824001</v>
      </c>
      <c r="S481" s="76">
        <v>0.15</v>
      </c>
      <c r="T481" s="76">
        <f t="shared" si="9"/>
        <v>0.61954270286914626</v>
      </c>
      <c r="U481" s="76">
        <f>+R481/'סכום נכסי הקרן'!$C$42*100</f>
        <v>0.12630271724209977</v>
      </c>
    </row>
    <row r="482" spans="2:21">
      <c r="B482" t="s">
        <v>298</v>
      </c>
      <c r="C482" s="15"/>
      <c r="D482" s="15"/>
      <c r="E482" s="15"/>
      <c r="F482" s="15"/>
    </row>
    <row r="483" spans="2:21">
      <c r="B483" t="s">
        <v>406</v>
      </c>
      <c r="C483" s="15"/>
      <c r="D483" s="15"/>
      <c r="E483" s="15"/>
      <c r="F483" s="15"/>
    </row>
    <row r="484" spans="2:21">
      <c r="B484" t="s">
        <v>407</v>
      </c>
      <c r="C484" s="15"/>
      <c r="D484" s="15"/>
      <c r="E484" s="15"/>
      <c r="F484" s="15"/>
    </row>
    <row r="485" spans="2:21">
      <c r="B485" t="s">
        <v>408</v>
      </c>
      <c r="C485" s="15"/>
      <c r="D485" s="15"/>
      <c r="E485" s="15"/>
      <c r="F485" s="15"/>
    </row>
    <row r="486" spans="2:21">
      <c r="B486" t="s">
        <v>1536</v>
      </c>
      <c r="C486" s="15"/>
      <c r="D486" s="15"/>
      <c r="E486" s="15"/>
      <c r="F486" s="15"/>
    </row>
    <row r="487" spans="2:21">
      <c r="C487" s="15"/>
      <c r="D487" s="15"/>
      <c r="E487" s="15"/>
      <c r="F487" s="15"/>
    </row>
    <row r="488" spans="2:21">
      <c r="C488" s="15"/>
      <c r="D488" s="15"/>
      <c r="E488" s="15"/>
      <c r="F488" s="15"/>
    </row>
    <row r="489" spans="2:21">
      <c r="C489" s="15"/>
      <c r="D489" s="15"/>
      <c r="E489" s="15"/>
      <c r="F489" s="15"/>
    </row>
    <row r="490" spans="2:21">
      <c r="C490" s="15"/>
      <c r="D490" s="15"/>
      <c r="E490" s="15"/>
      <c r="F490" s="15"/>
    </row>
    <row r="491" spans="2:21">
      <c r="C491" s="15"/>
      <c r="D491" s="15"/>
      <c r="E491" s="15"/>
      <c r="F491" s="15"/>
    </row>
    <row r="492" spans="2:21">
      <c r="C492" s="15"/>
      <c r="D492" s="15"/>
      <c r="E492" s="15"/>
      <c r="F492" s="15"/>
    </row>
    <row r="493" spans="2:21">
      <c r="C493" s="15"/>
      <c r="D493" s="15"/>
      <c r="E493" s="15"/>
      <c r="F493" s="15"/>
    </row>
    <row r="494" spans="2:21">
      <c r="C494" s="15"/>
      <c r="D494" s="15"/>
      <c r="E494" s="15"/>
      <c r="F494" s="15"/>
    </row>
    <row r="495" spans="2:21">
      <c r="C495" s="15"/>
      <c r="D495" s="15"/>
      <c r="E495" s="15"/>
      <c r="F495" s="15"/>
    </row>
    <row r="496" spans="2:21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B770" s="15"/>
      <c r="C770" s="15"/>
      <c r="D770" s="15"/>
      <c r="E770" s="15"/>
      <c r="F770" s="15"/>
    </row>
    <row r="771" spans="2:6">
      <c r="B771" s="15"/>
      <c r="C771" s="15"/>
      <c r="D771" s="15"/>
      <c r="E771" s="15"/>
      <c r="F771" s="15"/>
    </row>
    <row r="772" spans="2:6">
      <c r="B772" s="18"/>
      <c r="C772" s="15"/>
      <c r="D772" s="15"/>
      <c r="E772" s="15"/>
      <c r="F772" s="15"/>
    </row>
    <row r="773" spans="2:6">
      <c r="C773" s="15"/>
      <c r="D773" s="15"/>
      <c r="E773" s="15"/>
      <c r="F773" s="15"/>
    </row>
    <row r="774" spans="2:6"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</sheetData>
  <dataValidations count="5">
    <dataValidation allowBlank="1" showInputMessage="1" showErrorMessage="1" sqref="H2 Q9"/>
    <dataValidation type="list" allowBlank="1" showInputMessage="1" showErrorMessage="1" sqref="L12:L802">
      <formula1>$BN$7:$BN$11</formula1>
    </dataValidation>
    <dataValidation type="list" allowBlank="1" showInputMessage="1" showErrorMessage="1" sqref="E12:E796">
      <formula1>$BI$7:$BI$11</formula1>
    </dataValidation>
    <dataValidation type="list" allowBlank="1" showInputMessage="1" showErrorMessage="1" sqref="I12:I802">
      <formula1>$BM$7:$BM$10</formula1>
    </dataValidation>
    <dataValidation type="list" allowBlank="1" showInputMessage="1" showErrorMessage="1" sqref="G12:G802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4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3460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8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3737206.17</v>
      </c>
      <c r="J11" s="7"/>
      <c r="K11" s="75">
        <v>41843.580761180572</v>
      </c>
      <c r="L11" s="7"/>
      <c r="M11" s="75">
        <v>100</v>
      </c>
      <c r="N11" s="75">
        <v>11.87</v>
      </c>
      <c r="BE11" s="15"/>
      <c r="BF11" s="18"/>
      <c r="BG11" s="15"/>
      <c r="BI11" s="15"/>
    </row>
    <row r="12" spans="2:61">
      <c r="B12" s="77" t="s">
        <v>209</v>
      </c>
      <c r="E12" s="15"/>
      <c r="F12" s="15"/>
      <c r="G12" s="15"/>
      <c r="I12" s="78">
        <v>3380572.24</v>
      </c>
      <c r="K12" s="78">
        <v>25761.436152146001</v>
      </c>
      <c r="M12" s="78">
        <v>61.57</v>
      </c>
      <c r="N12" s="78">
        <v>7.31</v>
      </c>
    </row>
    <row r="13" spans="2:61">
      <c r="B13" s="77" t="s">
        <v>1537</v>
      </c>
      <c r="E13" s="15"/>
      <c r="F13" s="15"/>
      <c r="G13" s="15"/>
      <c r="I13" s="78">
        <v>1614414.16</v>
      </c>
      <c r="K13" s="78">
        <v>15141.28932007</v>
      </c>
      <c r="M13" s="78">
        <v>36.19</v>
      </c>
      <c r="N13" s="78">
        <v>4.3</v>
      </c>
    </row>
    <row r="14" spans="2:61">
      <c r="B14" t="s">
        <v>1538</v>
      </c>
      <c r="C14" t="s">
        <v>1539</v>
      </c>
      <c r="D14" t="s">
        <v>103</v>
      </c>
      <c r="E14" s="15"/>
      <c r="F14" t="s">
        <v>1540</v>
      </c>
      <c r="G14" t="s">
        <v>126</v>
      </c>
      <c r="H14" t="s">
        <v>105</v>
      </c>
      <c r="I14" s="76">
        <v>3246.46</v>
      </c>
      <c r="J14" s="76">
        <v>11060</v>
      </c>
      <c r="K14" s="76">
        <v>359.05847599999998</v>
      </c>
      <c r="L14" s="76">
        <v>0</v>
      </c>
      <c r="M14" s="76">
        <v>0.86</v>
      </c>
      <c r="N14" s="76">
        <v>0.1</v>
      </c>
    </row>
    <row r="15" spans="2:61">
      <c r="B15" t="s">
        <v>1541</v>
      </c>
      <c r="C15" t="s">
        <v>1542</v>
      </c>
      <c r="D15" t="s">
        <v>103</v>
      </c>
      <c r="E15" s="15"/>
      <c r="F15" t="s">
        <v>1251</v>
      </c>
      <c r="G15" t="s">
        <v>126</v>
      </c>
      <c r="H15" t="s">
        <v>105</v>
      </c>
      <c r="I15" s="76">
        <v>33111.81</v>
      </c>
      <c r="J15" s="76">
        <v>1094</v>
      </c>
      <c r="K15" s="76">
        <v>362.24320139999998</v>
      </c>
      <c r="L15" s="76">
        <v>0</v>
      </c>
      <c r="M15" s="76">
        <v>0.87</v>
      </c>
      <c r="N15" s="76">
        <v>0.1</v>
      </c>
    </row>
    <row r="16" spans="2:61">
      <c r="B16" t="s">
        <v>1543</v>
      </c>
      <c r="C16" t="s">
        <v>1544</v>
      </c>
      <c r="D16" t="s">
        <v>103</v>
      </c>
      <c r="E16" s="15"/>
      <c r="F16" t="s">
        <v>725</v>
      </c>
      <c r="G16" t="s">
        <v>126</v>
      </c>
      <c r="H16" t="s">
        <v>105</v>
      </c>
      <c r="I16" s="76">
        <v>700.51</v>
      </c>
      <c r="J16" s="76">
        <v>70450</v>
      </c>
      <c r="K16" s="76">
        <v>493.50929500000001</v>
      </c>
      <c r="L16" s="76">
        <v>0.01</v>
      </c>
      <c r="M16" s="76">
        <v>1.18</v>
      </c>
      <c r="N16" s="76">
        <v>0.14000000000000001</v>
      </c>
    </row>
    <row r="17" spans="2:14">
      <c r="B17" t="s">
        <v>1545</v>
      </c>
      <c r="C17" t="s">
        <v>1546</v>
      </c>
      <c r="D17" t="s">
        <v>103</v>
      </c>
      <c r="E17" s="15"/>
      <c r="F17" t="s">
        <v>1248</v>
      </c>
      <c r="G17" t="s">
        <v>126</v>
      </c>
      <c r="H17" t="s">
        <v>105</v>
      </c>
      <c r="I17" s="76">
        <v>1072497.1200000001</v>
      </c>
      <c r="J17" s="76">
        <v>49.1</v>
      </c>
      <c r="K17" s="76">
        <v>526.59608591999995</v>
      </c>
      <c r="L17" s="76">
        <v>0.01</v>
      </c>
      <c r="M17" s="76">
        <v>1.26</v>
      </c>
      <c r="N17" s="76">
        <v>0.15</v>
      </c>
    </row>
    <row r="18" spans="2:14">
      <c r="B18" t="s">
        <v>1547</v>
      </c>
      <c r="C18" t="s">
        <v>1548</v>
      </c>
      <c r="D18" t="s">
        <v>103</v>
      </c>
      <c r="E18" s="15"/>
      <c r="F18" t="s">
        <v>997</v>
      </c>
      <c r="G18" t="s">
        <v>126</v>
      </c>
      <c r="H18" t="s">
        <v>105</v>
      </c>
      <c r="I18" s="76">
        <v>1345.7</v>
      </c>
      <c r="J18" s="76">
        <v>58210</v>
      </c>
      <c r="K18" s="76">
        <v>783.33196999999996</v>
      </c>
      <c r="L18" s="76">
        <v>0.01</v>
      </c>
      <c r="M18" s="76">
        <v>1.87</v>
      </c>
      <c r="N18" s="76">
        <v>0.22</v>
      </c>
    </row>
    <row r="19" spans="2:14">
      <c r="B19" t="s">
        <v>1549</v>
      </c>
      <c r="C19" t="s">
        <v>1550</v>
      </c>
      <c r="D19" t="s">
        <v>103</v>
      </c>
      <c r="E19" s="15"/>
      <c r="F19" t="s">
        <v>921</v>
      </c>
      <c r="G19" t="s">
        <v>922</v>
      </c>
      <c r="H19" t="s">
        <v>105</v>
      </c>
      <c r="I19" s="76">
        <v>1100.1500000000001</v>
      </c>
      <c r="J19" s="76">
        <v>51930</v>
      </c>
      <c r="K19" s="76">
        <v>571.30789500000003</v>
      </c>
      <c r="L19" s="76">
        <v>0</v>
      </c>
      <c r="M19" s="76">
        <v>1.37</v>
      </c>
      <c r="N19" s="76">
        <v>0.16</v>
      </c>
    </row>
    <row r="20" spans="2:14">
      <c r="B20" t="s">
        <v>1551</v>
      </c>
      <c r="C20" t="s">
        <v>1552</v>
      </c>
      <c r="D20" t="s">
        <v>103</v>
      </c>
      <c r="E20" s="15"/>
      <c r="F20" t="s">
        <v>1553</v>
      </c>
      <c r="G20" t="s">
        <v>922</v>
      </c>
      <c r="H20" t="s">
        <v>105</v>
      </c>
      <c r="I20" s="76">
        <v>2380.65</v>
      </c>
      <c r="J20" s="76">
        <v>28180</v>
      </c>
      <c r="K20" s="76">
        <v>670.86716999999999</v>
      </c>
      <c r="L20" s="76">
        <v>0</v>
      </c>
      <c r="M20" s="76">
        <v>1.6</v>
      </c>
      <c r="N20" s="76">
        <v>0.19</v>
      </c>
    </row>
    <row r="21" spans="2:14">
      <c r="B21" t="s">
        <v>1554</v>
      </c>
      <c r="C21" t="s">
        <v>1555</v>
      </c>
      <c r="D21" t="s">
        <v>103</v>
      </c>
      <c r="E21" s="15"/>
      <c r="F21" t="s">
        <v>537</v>
      </c>
      <c r="G21" t="s">
        <v>524</v>
      </c>
      <c r="H21" t="s">
        <v>105</v>
      </c>
      <c r="I21" s="76">
        <v>9150.2900000000009</v>
      </c>
      <c r="J21" s="76">
        <v>2210</v>
      </c>
      <c r="K21" s="76">
        <v>202.22140899999999</v>
      </c>
      <c r="L21" s="76">
        <v>0</v>
      </c>
      <c r="M21" s="76">
        <v>0.48</v>
      </c>
      <c r="N21" s="76">
        <v>0.06</v>
      </c>
    </row>
    <row r="22" spans="2:14">
      <c r="B22" t="s">
        <v>1556</v>
      </c>
      <c r="C22" t="s">
        <v>1557</v>
      </c>
      <c r="D22" t="s">
        <v>103</v>
      </c>
      <c r="E22" s="15"/>
      <c r="F22" t="s">
        <v>503</v>
      </c>
      <c r="G22" t="s">
        <v>416</v>
      </c>
      <c r="H22" t="s">
        <v>105</v>
      </c>
      <c r="I22" s="76">
        <v>24448.86</v>
      </c>
      <c r="J22" s="76">
        <v>891</v>
      </c>
      <c r="K22" s="76">
        <v>217.83934260000001</v>
      </c>
      <c r="L22" s="76">
        <v>0</v>
      </c>
      <c r="M22" s="76">
        <v>0.52</v>
      </c>
      <c r="N22" s="76">
        <v>0.06</v>
      </c>
    </row>
    <row r="23" spans="2:14">
      <c r="B23" t="s">
        <v>1558</v>
      </c>
      <c r="C23" t="s">
        <v>1559</v>
      </c>
      <c r="D23" t="s">
        <v>103</v>
      </c>
      <c r="E23" s="15"/>
      <c r="F23" t="s">
        <v>442</v>
      </c>
      <c r="G23" t="s">
        <v>416</v>
      </c>
      <c r="H23" t="s">
        <v>105</v>
      </c>
      <c r="I23" s="76">
        <v>3644.09</v>
      </c>
      <c r="J23" s="76">
        <v>6599</v>
      </c>
      <c r="K23" s="76">
        <v>240.4734991</v>
      </c>
      <c r="L23" s="76">
        <v>0</v>
      </c>
      <c r="M23" s="76">
        <v>0.56999999999999995</v>
      </c>
      <c r="N23" s="76">
        <v>7.0000000000000007E-2</v>
      </c>
    </row>
    <row r="24" spans="2:14">
      <c r="B24" t="s">
        <v>1560</v>
      </c>
      <c r="C24" t="s">
        <v>1561</v>
      </c>
      <c r="D24" t="s">
        <v>103</v>
      </c>
      <c r="E24" s="15"/>
      <c r="F24" t="s">
        <v>433</v>
      </c>
      <c r="G24" t="s">
        <v>416</v>
      </c>
      <c r="H24" t="s">
        <v>105</v>
      </c>
      <c r="I24" s="76">
        <v>85646.99</v>
      </c>
      <c r="J24" s="76">
        <v>2473</v>
      </c>
      <c r="K24" s="76">
        <v>2118.0500627000001</v>
      </c>
      <c r="L24" s="76">
        <v>0.01</v>
      </c>
      <c r="M24" s="76">
        <v>5.0599999999999996</v>
      </c>
      <c r="N24" s="76">
        <v>0.6</v>
      </c>
    </row>
    <row r="25" spans="2:14">
      <c r="B25" t="s">
        <v>1562</v>
      </c>
      <c r="C25" t="s">
        <v>1563</v>
      </c>
      <c r="D25" t="s">
        <v>103</v>
      </c>
      <c r="E25" s="15"/>
      <c r="F25" t="s">
        <v>415</v>
      </c>
      <c r="G25" t="s">
        <v>416</v>
      </c>
      <c r="H25" t="s">
        <v>105</v>
      </c>
      <c r="I25" s="76">
        <v>77050.8</v>
      </c>
      <c r="J25" s="76">
        <v>1875</v>
      </c>
      <c r="K25" s="76">
        <v>1444.7025000000001</v>
      </c>
      <c r="L25" s="76">
        <v>0.01</v>
      </c>
      <c r="M25" s="76">
        <v>3.45</v>
      </c>
      <c r="N25" s="76">
        <v>0.41</v>
      </c>
    </row>
    <row r="26" spans="2:14">
      <c r="B26" t="s">
        <v>1564</v>
      </c>
      <c r="C26" t="s">
        <v>1565</v>
      </c>
      <c r="D26" t="s">
        <v>103</v>
      </c>
      <c r="E26" s="15"/>
      <c r="F26" t="s">
        <v>419</v>
      </c>
      <c r="G26" t="s">
        <v>416</v>
      </c>
      <c r="H26" t="s">
        <v>105</v>
      </c>
      <c r="I26" s="76">
        <v>11260.1</v>
      </c>
      <c r="J26" s="76">
        <v>6333</v>
      </c>
      <c r="K26" s="76">
        <v>713.10213299999998</v>
      </c>
      <c r="L26" s="76">
        <v>0</v>
      </c>
      <c r="M26" s="76">
        <v>1.7</v>
      </c>
      <c r="N26" s="76">
        <v>0.2</v>
      </c>
    </row>
    <row r="27" spans="2:14">
      <c r="B27" t="s">
        <v>1566</v>
      </c>
      <c r="C27" t="s">
        <v>1567</v>
      </c>
      <c r="D27" t="s">
        <v>103</v>
      </c>
      <c r="E27" s="15"/>
      <c r="F27" t="s">
        <v>1568</v>
      </c>
      <c r="G27" t="s">
        <v>819</v>
      </c>
      <c r="H27" t="s">
        <v>105</v>
      </c>
      <c r="I27" s="76">
        <v>1818.18</v>
      </c>
      <c r="J27" s="76">
        <v>21560</v>
      </c>
      <c r="K27" s="76">
        <v>391.99960800000002</v>
      </c>
      <c r="L27" s="76">
        <v>0</v>
      </c>
      <c r="M27" s="76">
        <v>0.94</v>
      </c>
      <c r="N27" s="76">
        <v>0.11</v>
      </c>
    </row>
    <row r="28" spans="2:14">
      <c r="B28" t="s">
        <v>1569</v>
      </c>
      <c r="C28" t="s">
        <v>1570</v>
      </c>
      <c r="D28" t="s">
        <v>103</v>
      </c>
      <c r="E28" s="15"/>
      <c r="F28" t="s">
        <v>1571</v>
      </c>
      <c r="G28" t="s">
        <v>1572</v>
      </c>
      <c r="H28" t="s">
        <v>105</v>
      </c>
      <c r="I28" s="76">
        <v>701.84</v>
      </c>
      <c r="J28" s="76">
        <v>2437</v>
      </c>
      <c r="K28" s="76">
        <v>17.1038408</v>
      </c>
      <c r="L28" s="76">
        <v>0</v>
      </c>
      <c r="M28" s="76">
        <v>0.04</v>
      </c>
      <c r="N28" s="76">
        <v>0</v>
      </c>
    </row>
    <row r="29" spans="2:14">
      <c r="B29" t="s">
        <v>1573</v>
      </c>
      <c r="C29" t="s">
        <v>1574</v>
      </c>
      <c r="D29" t="s">
        <v>103</v>
      </c>
      <c r="E29" s="15"/>
      <c r="F29" t="s">
        <v>779</v>
      </c>
      <c r="G29" t="s">
        <v>548</v>
      </c>
      <c r="H29" t="s">
        <v>105</v>
      </c>
      <c r="I29" s="76">
        <v>74443.070000000007</v>
      </c>
      <c r="J29" s="76">
        <v>176.9</v>
      </c>
      <c r="K29" s="76">
        <v>131.68979082999999</v>
      </c>
      <c r="L29" s="76">
        <v>0</v>
      </c>
      <c r="M29" s="76">
        <v>0.31</v>
      </c>
      <c r="N29" s="76">
        <v>0.04</v>
      </c>
    </row>
    <row r="30" spans="2:14">
      <c r="B30" t="s">
        <v>1575</v>
      </c>
      <c r="C30" t="s">
        <v>1576</v>
      </c>
      <c r="D30" t="s">
        <v>103</v>
      </c>
      <c r="E30" s="15"/>
      <c r="F30" t="s">
        <v>1577</v>
      </c>
      <c r="G30" t="s">
        <v>548</v>
      </c>
      <c r="H30" t="s">
        <v>105</v>
      </c>
      <c r="I30" s="76">
        <v>6730.72</v>
      </c>
      <c r="J30" s="76">
        <v>6176</v>
      </c>
      <c r="K30" s="76">
        <v>415.68926720000002</v>
      </c>
      <c r="L30" s="76">
        <v>0</v>
      </c>
      <c r="M30" s="76">
        <v>0.99</v>
      </c>
      <c r="N30" s="76">
        <v>0.12</v>
      </c>
    </row>
    <row r="31" spans="2:14">
      <c r="B31" t="s">
        <v>1578</v>
      </c>
      <c r="C31" t="s">
        <v>1579</v>
      </c>
      <c r="D31" t="s">
        <v>103</v>
      </c>
      <c r="E31" s="15"/>
      <c r="F31" t="s">
        <v>1277</v>
      </c>
      <c r="G31" t="s">
        <v>548</v>
      </c>
      <c r="H31" t="s">
        <v>105</v>
      </c>
      <c r="I31" s="76">
        <v>39094.480000000003</v>
      </c>
      <c r="J31" s="76">
        <v>1568</v>
      </c>
      <c r="K31" s="76">
        <v>613.00144639999996</v>
      </c>
      <c r="L31" s="76">
        <v>0</v>
      </c>
      <c r="M31" s="76">
        <v>1.46</v>
      </c>
      <c r="N31" s="76">
        <v>0.17</v>
      </c>
    </row>
    <row r="32" spans="2:14">
      <c r="B32" t="s">
        <v>1580</v>
      </c>
      <c r="C32" t="s">
        <v>1581</v>
      </c>
      <c r="D32" t="s">
        <v>103</v>
      </c>
      <c r="E32" s="15"/>
      <c r="F32" t="s">
        <v>1582</v>
      </c>
      <c r="G32" t="s">
        <v>548</v>
      </c>
      <c r="H32" t="s">
        <v>105</v>
      </c>
      <c r="I32" s="76">
        <v>2107.0300000000002</v>
      </c>
      <c r="J32" s="76">
        <v>29660</v>
      </c>
      <c r="K32" s="76">
        <v>624.94509800000003</v>
      </c>
      <c r="L32" s="76">
        <v>0</v>
      </c>
      <c r="M32" s="76">
        <v>1.49</v>
      </c>
      <c r="N32" s="76">
        <v>0.18</v>
      </c>
    </row>
    <row r="33" spans="2:14">
      <c r="B33" t="s">
        <v>1583</v>
      </c>
      <c r="C33" t="s">
        <v>1584</v>
      </c>
      <c r="D33" t="s">
        <v>103</v>
      </c>
      <c r="E33" s="15"/>
      <c r="F33" t="s">
        <v>1585</v>
      </c>
      <c r="G33" t="s">
        <v>1586</v>
      </c>
      <c r="H33" t="s">
        <v>105</v>
      </c>
      <c r="I33" s="76">
        <v>4213.03</v>
      </c>
      <c r="J33" s="76">
        <v>10860</v>
      </c>
      <c r="K33" s="76">
        <v>457.53505799999999</v>
      </c>
      <c r="L33" s="76">
        <v>0</v>
      </c>
      <c r="M33" s="76">
        <v>1.0900000000000001</v>
      </c>
      <c r="N33" s="76">
        <v>0.13</v>
      </c>
    </row>
    <row r="34" spans="2:14">
      <c r="B34" t="s">
        <v>1587</v>
      </c>
      <c r="C34" t="s">
        <v>1588</v>
      </c>
      <c r="D34" t="s">
        <v>103</v>
      </c>
      <c r="E34" s="15"/>
      <c r="F34" t="s">
        <v>1589</v>
      </c>
      <c r="G34" t="s">
        <v>534</v>
      </c>
      <c r="H34" t="s">
        <v>105</v>
      </c>
      <c r="I34" s="76">
        <v>1176.94</v>
      </c>
      <c r="J34" s="76">
        <v>27190</v>
      </c>
      <c r="K34" s="76">
        <v>320.00998600000003</v>
      </c>
      <c r="L34" s="76">
        <v>0</v>
      </c>
      <c r="M34" s="76">
        <v>0.76</v>
      </c>
      <c r="N34" s="76">
        <v>0.09</v>
      </c>
    </row>
    <row r="35" spans="2:14">
      <c r="B35" t="s">
        <v>1590</v>
      </c>
      <c r="C35" t="s">
        <v>1591</v>
      </c>
      <c r="D35" t="s">
        <v>103</v>
      </c>
      <c r="E35" s="15"/>
      <c r="F35" t="s">
        <v>533</v>
      </c>
      <c r="G35" t="s">
        <v>534</v>
      </c>
      <c r="H35" t="s">
        <v>105</v>
      </c>
      <c r="I35" s="76">
        <v>2839.73</v>
      </c>
      <c r="J35" s="76">
        <v>6521.88</v>
      </c>
      <c r="K35" s="76">
        <v>185.203782924</v>
      </c>
      <c r="L35" s="76">
        <v>0</v>
      </c>
      <c r="M35" s="76">
        <v>0.44</v>
      </c>
      <c r="N35" s="76">
        <v>0.05</v>
      </c>
    </row>
    <row r="36" spans="2:14">
      <c r="B36" t="s">
        <v>1590</v>
      </c>
      <c r="C36" t="s">
        <v>1592</v>
      </c>
      <c r="D36" t="s">
        <v>103</v>
      </c>
      <c r="E36" s="15"/>
      <c r="F36" t="s">
        <v>533</v>
      </c>
      <c r="G36" t="s">
        <v>534</v>
      </c>
      <c r="H36" t="s">
        <v>105</v>
      </c>
      <c r="I36" s="76">
        <v>2308.92</v>
      </c>
      <c r="J36" s="76">
        <v>6632.48</v>
      </c>
      <c r="K36" s="76">
        <v>153.13865721600001</v>
      </c>
      <c r="L36" s="76">
        <v>0</v>
      </c>
      <c r="M36" s="76">
        <v>0.37</v>
      </c>
      <c r="N36" s="76">
        <v>0.04</v>
      </c>
    </row>
    <row r="37" spans="2:14">
      <c r="B37" t="s">
        <v>1593</v>
      </c>
      <c r="C37" t="s">
        <v>1594</v>
      </c>
      <c r="D37" t="s">
        <v>103</v>
      </c>
      <c r="E37" s="15"/>
      <c r="F37" t="s">
        <v>533</v>
      </c>
      <c r="G37" t="s">
        <v>534</v>
      </c>
      <c r="H37" t="s">
        <v>105</v>
      </c>
      <c r="I37" s="76">
        <v>3955.17</v>
      </c>
      <c r="J37" s="76">
        <v>6635</v>
      </c>
      <c r="K37" s="76">
        <v>262.42552949999998</v>
      </c>
      <c r="L37" s="76">
        <v>0</v>
      </c>
      <c r="M37" s="76">
        <v>0.63</v>
      </c>
      <c r="N37" s="76">
        <v>7.0000000000000007E-2</v>
      </c>
    </row>
    <row r="38" spans="2:14">
      <c r="B38" t="s">
        <v>1595</v>
      </c>
      <c r="C38" t="s">
        <v>1596</v>
      </c>
      <c r="D38" t="s">
        <v>103</v>
      </c>
      <c r="E38" s="15"/>
      <c r="F38" t="s">
        <v>476</v>
      </c>
      <c r="G38" t="s">
        <v>454</v>
      </c>
      <c r="H38" t="s">
        <v>105</v>
      </c>
      <c r="I38" s="76">
        <v>7063.25</v>
      </c>
      <c r="J38" s="76">
        <v>4563</v>
      </c>
      <c r="K38" s="76">
        <v>322.29609749999997</v>
      </c>
      <c r="L38" s="76">
        <v>0.01</v>
      </c>
      <c r="M38" s="76">
        <v>0.77</v>
      </c>
      <c r="N38" s="76">
        <v>0.09</v>
      </c>
    </row>
    <row r="39" spans="2:14">
      <c r="B39" t="s">
        <v>1597</v>
      </c>
      <c r="C39" t="s">
        <v>1598</v>
      </c>
      <c r="D39" t="s">
        <v>103</v>
      </c>
      <c r="E39" s="15"/>
      <c r="F39" t="s">
        <v>551</v>
      </c>
      <c r="G39" t="s">
        <v>454</v>
      </c>
      <c r="H39" t="s">
        <v>105</v>
      </c>
      <c r="I39" s="76">
        <v>6066.89</v>
      </c>
      <c r="J39" s="76">
        <v>3750</v>
      </c>
      <c r="K39" s="76">
        <v>227.508375</v>
      </c>
      <c r="L39" s="76">
        <v>0</v>
      </c>
      <c r="M39" s="76">
        <v>0.54</v>
      </c>
      <c r="N39" s="76">
        <v>0.06</v>
      </c>
    </row>
    <row r="40" spans="2:14">
      <c r="B40" t="s">
        <v>1599</v>
      </c>
      <c r="C40" t="s">
        <v>1600</v>
      </c>
      <c r="D40" t="s">
        <v>103</v>
      </c>
      <c r="E40" s="15"/>
      <c r="F40" t="s">
        <v>479</v>
      </c>
      <c r="G40" t="s">
        <v>454</v>
      </c>
      <c r="H40" t="s">
        <v>105</v>
      </c>
      <c r="I40" s="76">
        <v>5756.57</v>
      </c>
      <c r="J40" s="76">
        <v>1964</v>
      </c>
      <c r="K40" s="76">
        <v>113.05903480000001</v>
      </c>
      <c r="L40" s="76">
        <v>0</v>
      </c>
      <c r="M40" s="76">
        <v>0.27</v>
      </c>
      <c r="N40" s="76">
        <v>0.03</v>
      </c>
    </row>
    <row r="41" spans="2:14">
      <c r="B41" t="s">
        <v>1601</v>
      </c>
      <c r="C41" t="s">
        <v>1602</v>
      </c>
      <c r="D41" t="s">
        <v>103</v>
      </c>
      <c r="E41" s="15"/>
      <c r="F41" t="s">
        <v>631</v>
      </c>
      <c r="G41" t="s">
        <v>454</v>
      </c>
      <c r="H41" t="s">
        <v>105</v>
      </c>
      <c r="I41" s="76">
        <v>981.03</v>
      </c>
      <c r="J41" s="76">
        <v>25130</v>
      </c>
      <c r="K41" s="76">
        <v>246.532839</v>
      </c>
      <c r="L41" s="76">
        <v>0.01</v>
      </c>
      <c r="M41" s="76">
        <v>0.59</v>
      </c>
      <c r="N41" s="76">
        <v>7.0000000000000007E-2</v>
      </c>
    </row>
    <row r="42" spans="2:14">
      <c r="B42" t="s">
        <v>1603</v>
      </c>
      <c r="C42" t="s">
        <v>1604</v>
      </c>
      <c r="D42" t="s">
        <v>103</v>
      </c>
      <c r="E42" s="15"/>
      <c r="F42" t="s">
        <v>561</v>
      </c>
      <c r="G42" t="s">
        <v>454</v>
      </c>
      <c r="H42" t="s">
        <v>105</v>
      </c>
      <c r="I42" s="76">
        <v>16110.78</v>
      </c>
      <c r="J42" s="76">
        <v>3401</v>
      </c>
      <c r="K42" s="76">
        <v>547.92762779999998</v>
      </c>
      <c r="L42" s="76">
        <v>0.01</v>
      </c>
      <c r="M42" s="76">
        <v>1.31</v>
      </c>
      <c r="N42" s="76">
        <v>0.16</v>
      </c>
    </row>
    <row r="43" spans="2:14">
      <c r="B43" t="s">
        <v>1605</v>
      </c>
      <c r="C43" t="s">
        <v>1606</v>
      </c>
      <c r="D43" t="s">
        <v>103</v>
      </c>
      <c r="E43" s="15"/>
      <c r="F43" t="s">
        <v>453</v>
      </c>
      <c r="G43" t="s">
        <v>454</v>
      </c>
      <c r="H43" t="s">
        <v>105</v>
      </c>
      <c r="I43" s="76">
        <v>1810.42</v>
      </c>
      <c r="J43" s="76">
        <v>19620</v>
      </c>
      <c r="K43" s="76">
        <v>355.20440400000001</v>
      </c>
      <c r="L43" s="76">
        <v>0</v>
      </c>
      <c r="M43" s="76">
        <v>0.85</v>
      </c>
      <c r="N43" s="76">
        <v>0.1</v>
      </c>
    </row>
    <row r="44" spans="2:14">
      <c r="B44" t="s">
        <v>1607</v>
      </c>
      <c r="C44" t="s">
        <v>1608</v>
      </c>
      <c r="D44" t="s">
        <v>103</v>
      </c>
      <c r="E44" s="15"/>
      <c r="F44" t="s">
        <v>489</v>
      </c>
      <c r="G44" t="s">
        <v>135</v>
      </c>
      <c r="H44" t="s">
        <v>105</v>
      </c>
      <c r="I44" s="76">
        <v>82625.38</v>
      </c>
      <c r="J44" s="76">
        <v>505.1</v>
      </c>
      <c r="K44" s="76">
        <v>417.34079437999998</v>
      </c>
      <c r="L44" s="76">
        <v>0</v>
      </c>
      <c r="M44" s="76">
        <v>1</v>
      </c>
      <c r="N44" s="76">
        <v>0.12</v>
      </c>
    </row>
    <row r="45" spans="2:14">
      <c r="B45" t="s">
        <v>1609</v>
      </c>
      <c r="C45" t="s">
        <v>1610</v>
      </c>
      <c r="D45" t="s">
        <v>103</v>
      </c>
      <c r="E45" s="15"/>
      <c r="F45" t="s">
        <v>666</v>
      </c>
      <c r="G45" t="s">
        <v>135</v>
      </c>
      <c r="H45" t="s">
        <v>105</v>
      </c>
      <c r="I45" s="76">
        <v>6053.85</v>
      </c>
      <c r="J45" s="76">
        <v>3289</v>
      </c>
      <c r="K45" s="76">
        <v>199.11112650000001</v>
      </c>
      <c r="L45" s="76">
        <v>0.01</v>
      </c>
      <c r="M45" s="76">
        <v>0.48</v>
      </c>
      <c r="N45" s="76">
        <v>0.06</v>
      </c>
    </row>
    <row r="46" spans="2:14">
      <c r="B46" t="s">
        <v>1611</v>
      </c>
      <c r="C46" t="s">
        <v>1612</v>
      </c>
      <c r="D46" t="s">
        <v>103</v>
      </c>
      <c r="E46" s="15"/>
      <c r="F46" t="s">
        <v>671</v>
      </c>
      <c r="G46" t="s">
        <v>135</v>
      </c>
      <c r="H46" t="s">
        <v>105</v>
      </c>
      <c r="I46" s="76">
        <v>2195.91</v>
      </c>
      <c r="J46" s="76">
        <v>1899</v>
      </c>
      <c r="K46" s="76">
        <v>41.700330899999997</v>
      </c>
      <c r="L46" s="76">
        <v>0</v>
      </c>
      <c r="M46" s="76">
        <v>0.1</v>
      </c>
      <c r="N46" s="76">
        <v>0.01</v>
      </c>
    </row>
    <row r="47" spans="2:14">
      <c r="B47" t="s">
        <v>1613</v>
      </c>
      <c r="C47" t="s">
        <v>1612</v>
      </c>
      <c r="D47" t="s">
        <v>103</v>
      </c>
      <c r="E47" s="15"/>
      <c r="F47" t="s">
        <v>671</v>
      </c>
      <c r="G47" t="s">
        <v>135</v>
      </c>
      <c r="H47" t="s">
        <v>105</v>
      </c>
      <c r="I47" s="76">
        <v>20777.439999999999</v>
      </c>
      <c r="J47" s="76">
        <v>1899</v>
      </c>
      <c r="K47" s="76">
        <v>394.56358560000001</v>
      </c>
      <c r="L47" s="76">
        <v>0.01</v>
      </c>
      <c r="M47" s="76">
        <v>0.94</v>
      </c>
      <c r="N47" s="76">
        <v>0.11</v>
      </c>
    </row>
    <row r="48" spans="2:14">
      <c r="B48" s="77" t="s">
        <v>1614</v>
      </c>
      <c r="E48" s="15"/>
      <c r="F48" s="15"/>
      <c r="G48" s="15"/>
      <c r="I48" s="78">
        <v>554393.55000000005</v>
      </c>
      <c r="K48" s="78">
        <v>7602.602304086</v>
      </c>
      <c r="M48" s="78">
        <v>18.170000000000002</v>
      </c>
      <c r="N48" s="78">
        <v>2.16</v>
      </c>
    </row>
    <row r="49" spans="2:14">
      <c r="B49" t="s">
        <v>1615</v>
      </c>
      <c r="C49" t="s">
        <v>1616</v>
      </c>
      <c r="D49" t="s">
        <v>103</v>
      </c>
      <c r="E49" s="15"/>
      <c r="F49" t="s">
        <v>1617</v>
      </c>
      <c r="G49" t="s">
        <v>126</v>
      </c>
      <c r="H49" t="s">
        <v>105</v>
      </c>
      <c r="I49" s="76">
        <v>157.01</v>
      </c>
      <c r="J49" s="76">
        <v>434.6</v>
      </c>
      <c r="K49" s="76">
        <v>0.68236545999999998</v>
      </c>
      <c r="L49" s="76">
        <v>0</v>
      </c>
      <c r="M49" s="76">
        <v>0</v>
      </c>
      <c r="N49" s="76">
        <v>0</v>
      </c>
    </row>
    <row r="50" spans="2:14">
      <c r="B50" t="s">
        <v>1618</v>
      </c>
      <c r="C50" t="s">
        <v>1619</v>
      </c>
      <c r="D50" t="s">
        <v>103</v>
      </c>
      <c r="E50" s="15"/>
      <c r="F50" t="s">
        <v>628</v>
      </c>
      <c r="G50" t="s">
        <v>126</v>
      </c>
      <c r="H50" t="s">
        <v>105</v>
      </c>
      <c r="I50" s="76">
        <v>270.94</v>
      </c>
      <c r="J50" s="76">
        <v>78990</v>
      </c>
      <c r="K50" s="76">
        <v>214.01550599999999</v>
      </c>
      <c r="L50" s="76">
        <v>0.01</v>
      </c>
      <c r="M50" s="76">
        <v>0.51</v>
      </c>
      <c r="N50" s="76">
        <v>0.06</v>
      </c>
    </row>
    <row r="51" spans="2:14">
      <c r="B51" t="s">
        <v>1620</v>
      </c>
      <c r="C51" t="s">
        <v>1621</v>
      </c>
      <c r="D51" t="s">
        <v>103</v>
      </c>
      <c r="E51" s="15"/>
      <c r="F51" t="s">
        <v>1622</v>
      </c>
      <c r="G51" t="s">
        <v>126</v>
      </c>
      <c r="H51" t="s">
        <v>105</v>
      </c>
      <c r="I51" s="76">
        <v>24994.78</v>
      </c>
      <c r="J51" s="76">
        <v>313</v>
      </c>
      <c r="K51" s="76">
        <v>78.233661400000003</v>
      </c>
      <c r="L51" s="76">
        <v>0.01</v>
      </c>
      <c r="M51" s="76">
        <v>0.19</v>
      </c>
      <c r="N51" s="76">
        <v>0.02</v>
      </c>
    </row>
    <row r="52" spans="2:14">
      <c r="B52" t="s">
        <v>1623</v>
      </c>
      <c r="C52" t="s">
        <v>1624</v>
      </c>
      <c r="D52" t="s">
        <v>103</v>
      </c>
      <c r="E52" s="15"/>
      <c r="F52" t="s">
        <v>1622</v>
      </c>
      <c r="G52" t="s">
        <v>126</v>
      </c>
      <c r="H52" t="s">
        <v>105</v>
      </c>
      <c r="I52" s="76">
        <v>13986.7</v>
      </c>
      <c r="J52" s="76">
        <v>301.89</v>
      </c>
      <c r="K52" s="76">
        <v>42.224448629999998</v>
      </c>
      <c r="L52" s="76">
        <v>0</v>
      </c>
      <c r="M52" s="76">
        <v>0.1</v>
      </c>
      <c r="N52" s="76">
        <v>0.01</v>
      </c>
    </row>
    <row r="53" spans="2:14">
      <c r="B53" t="s">
        <v>1625</v>
      </c>
      <c r="C53" t="s">
        <v>1626</v>
      </c>
      <c r="D53" t="s">
        <v>103</v>
      </c>
      <c r="E53" s="15"/>
      <c r="F53" t="s">
        <v>1627</v>
      </c>
      <c r="G53" t="s">
        <v>126</v>
      </c>
      <c r="H53" t="s">
        <v>105</v>
      </c>
      <c r="I53" s="76">
        <v>2406.9499999999998</v>
      </c>
      <c r="J53" s="76">
        <v>5463</v>
      </c>
      <c r="K53" s="76">
        <v>131.49167850000001</v>
      </c>
      <c r="L53" s="76">
        <v>0.02</v>
      </c>
      <c r="M53" s="76">
        <v>0.31</v>
      </c>
      <c r="N53" s="76">
        <v>0.04</v>
      </c>
    </row>
    <row r="54" spans="2:14">
      <c r="B54" t="s">
        <v>1628</v>
      </c>
      <c r="C54" t="s">
        <v>1629</v>
      </c>
      <c r="D54" t="s">
        <v>103</v>
      </c>
      <c r="E54" s="15"/>
      <c r="F54" t="s">
        <v>1014</v>
      </c>
      <c r="G54" t="s">
        <v>126</v>
      </c>
      <c r="H54" t="s">
        <v>105</v>
      </c>
      <c r="I54" s="76">
        <v>2457.87</v>
      </c>
      <c r="J54" s="76">
        <v>11150</v>
      </c>
      <c r="K54" s="76">
        <v>274.052505</v>
      </c>
      <c r="L54" s="76">
        <v>0.01</v>
      </c>
      <c r="M54" s="76">
        <v>0.65</v>
      </c>
      <c r="N54" s="76">
        <v>0.08</v>
      </c>
    </row>
    <row r="55" spans="2:14">
      <c r="B55" t="s">
        <v>1630</v>
      </c>
      <c r="C55" t="s">
        <v>1631</v>
      </c>
      <c r="D55" t="s">
        <v>103</v>
      </c>
      <c r="E55" s="15"/>
      <c r="F55" t="s">
        <v>1104</v>
      </c>
      <c r="G55" t="s">
        <v>126</v>
      </c>
      <c r="H55" t="s">
        <v>105</v>
      </c>
      <c r="I55" s="76">
        <v>4676.2</v>
      </c>
      <c r="J55" s="76">
        <v>2086</v>
      </c>
      <c r="K55" s="76">
        <v>97.545531999999994</v>
      </c>
      <c r="L55" s="76">
        <v>0</v>
      </c>
      <c r="M55" s="76">
        <v>0.23</v>
      </c>
      <c r="N55" s="76">
        <v>0.03</v>
      </c>
    </row>
    <row r="56" spans="2:14">
      <c r="B56" t="s">
        <v>1632</v>
      </c>
      <c r="C56" t="s">
        <v>1633</v>
      </c>
      <c r="D56" t="s">
        <v>103</v>
      </c>
      <c r="E56" s="15"/>
      <c r="F56" t="s">
        <v>1634</v>
      </c>
      <c r="G56" t="s">
        <v>126</v>
      </c>
      <c r="H56" t="s">
        <v>105</v>
      </c>
      <c r="I56" s="76">
        <v>88911.7</v>
      </c>
      <c r="J56" s="76">
        <v>224.8</v>
      </c>
      <c r="K56" s="76">
        <v>199.8735016</v>
      </c>
      <c r="L56" s="76">
        <v>0.01</v>
      </c>
      <c r="M56" s="76">
        <v>0.48</v>
      </c>
      <c r="N56" s="76">
        <v>0.06</v>
      </c>
    </row>
    <row r="57" spans="2:14">
      <c r="B57" t="s">
        <v>1635</v>
      </c>
      <c r="C57" t="s">
        <v>1636</v>
      </c>
      <c r="D57" t="s">
        <v>103</v>
      </c>
      <c r="E57" s="15"/>
      <c r="F57" t="s">
        <v>1637</v>
      </c>
      <c r="G57" t="s">
        <v>126</v>
      </c>
      <c r="H57" t="s">
        <v>105</v>
      </c>
      <c r="I57" s="76">
        <v>10044.17</v>
      </c>
      <c r="J57" s="76">
        <v>1880</v>
      </c>
      <c r="K57" s="76">
        <v>188.83039600000001</v>
      </c>
      <c r="L57" s="76">
        <v>0.03</v>
      </c>
      <c r="M57" s="76">
        <v>0.45</v>
      </c>
      <c r="N57" s="76">
        <v>0.05</v>
      </c>
    </row>
    <row r="58" spans="2:14">
      <c r="B58" t="s">
        <v>1638</v>
      </c>
      <c r="C58" t="s">
        <v>1639</v>
      </c>
      <c r="D58" t="s">
        <v>103</v>
      </c>
      <c r="E58" s="15"/>
      <c r="F58" t="s">
        <v>1640</v>
      </c>
      <c r="G58" t="s">
        <v>922</v>
      </c>
      <c r="H58" t="s">
        <v>105</v>
      </c>
      <c r="I58" s="76">
        <v>2290.73</v>
      </c>
      <c r="J58" s="76">
        <v>5924</v>
      </c>
      <c r="K58" s="76">
        <v>135.70284520000001</v>
      </c>
      <c r="L58" s="76">
        <v>0.02</v>
      </c>
      <c r="M58" s="76">
        <v>0.32</v>
      </c>
      <c r="N58" s="76">
        <v>0.04</v>
      </c>
    </row>
    <row r="59" spans="2:14">
      <c r="B59" t="s">
        <v>1641</v>
      </c>
      <c r="C59" t="s">
        <v>1642</v>
      </c>
      <c r="D59" t="s">
        <v>103</v>
      </c>
      <c r="E59" s="15"/>
      <c r="F59" t="s">
        <v>1643</v>
      </c>
      <c r="G59" t="s">
        <v>524</v>
      </c>
      <c r="H59" t="s">
        <v>105</v>
      </c>
      <c r="I59" s="76">
        <v>306.02</v>
      </c>
      <c r="J59" s="76">
        <v>22480</v>
      </c>
      <c r="K59" s="76">
        <v>68.793295999999998</v>
      </c>
      <c r="L59" s="76">
        <v>0</v>
      </c>
      <c r="M59" s="76">
        <v>0.16</v>
      </c>
      <c r="N59" s="76">
        <v>0.02</v>
      </c>
    </row>
    <row r="60" spans="2:14">
      <c r="B60" t="s">
        <v>1644</v>
      </c>
      <c r="C60" t="s">
        <v>1645</v>
      </c>
      <c r="D60" t="s">
        <v>103</v>
      </c>
      <c r="E60" s="15"/>
      <c r="F60" t="s">
        <v>1646</v>
      </c>
      <c r="G60" t="s">
        <v>524</v>
      </c>
      <c r="H60" t="s">
        <v>105</v>
      </c>
      <c r="I60" s="76">
        <v>1347.72</v>
      </c>
      <c r="J60" s="76">
        <v>3884</v>
      </c>
      <c r="K60" s="76">
        <v>52.345444800000003</v>
      </c>
      <c r="L60" s="76">
        <v>0</v>
      </c>
      <c r="M60" s="76">
        <v>0.13</v>
      </c>
      <c r="N60" s="76">
        <v>0.01</v>
      </c>
    </row>
    <row r="61" spans="2:14">
      <c r="B61" t="s">
        <v>1647</v>
      </c>
      <c r="C61" t="s">
        <v>1648</v>
      </c>
      <c r="D61" t="s">
        <v>103</v>
      </c>
      <c r="E61" s="15"/>
      <c r="F61" t="s">
        <v>523</v>
      </c>
      <c r="G61" t="s">
        <v>524</v>
      </c>
      <c r="H61" t="s">
        <v>105</v>
      </c>
      <c r="I61" s="76">
        <v>2545.13</v>
      </c>
      <c r="J61" s="76">
        <v>5962</v>
      </c>
      <c r="K61" s="76">
        <v>151.74065060000001</v>
      </c>
      <c r="L61" s="76">
        <v>0</v>
      </c>
      <c r="M61" s="76">
        <v>0.36</v>
      </c>
      <c r="N61" s="76">
        <v>0.04</v>
      </c>
    </row>
    <row r="62" spans="2:14">
      <c r="B62" t="s">
        <v>1649</v>
      </c>
      <c r="C62" t="s">
        <v>1650</v>
      </c>
      <c r="D62" t="s">
        <v>103</v>
      </c>
      <c r="E62" s="15"/>
      <c r="F62" t="s">
        <v>950</v>
      </c>
      <c r="G62" t="s">
        <v>524</v>
      </c>
      <c r="H62" t="s">
        <v>105</v>
      </c>
      <c r="I62" s="76">
        <v>74532.11</v>
      </c>
      <c r="J62" s="76">
        <v>368.4</v>
      </c>
      <c r="K62" s="76">
        <v>274.57629323999998</v>
      </c>
      <c r="L62" s="76">
        <v>0.01</v>
      </c>
      <c r="M62" s="76">
        <v>0.66</v>
      </c>
      <c r="N62" s="76">
        <v>0.08</v>
      </c>
    </row>
    <row r="63" spans="2:14">
      <c r="B63" t="s">
        <v>1651</v>
      </c>
      <c r="C63" t="s">
        <v>1652</v>
      </c>
      <c r="D63" t="s">
        <v>103</v>
      </c>
      <c r="E63" s="15"/>
      <c r="F63" t="s">
        <v>615</v>
      </c>
      <c r="G63" t="s">
        <v>524</v>
      </c>
      <c r="H63" t="s">
        <v>105</v>
      </c>
      <c r="I63" s="76">
        <v>2824.66</v>
      </c>
      <c r="J63" s="76">
        <v>4190</v>
      </c>
      <c r="K63" s="76">
        <v>118.35325400000001</v>
      </c>
      <c r="L63" s="76">
        <v>0</v>
      </c>
      <c r="M63" s="76">
        <v>0.28000000000000003</v>
      </c>
      <c r="N63" s="76">
        <v>0.03</v>
      </c>
    </row>
    <row r="64" spans="2:14">
      <c r="B64" t="s">
        <v>1653</v>
      </c>
      <c r="C64" t="s">
        <v>1654</v>
      </c>
      <c r="D64" t="s">
        <v>103</v>
      </c>
      <c r="E64" s="15"/>
      <c r="F64" t="s">
        <v>510</v>
      </c>
      <c r="G64" t="s">
        <v>416</v>
      </c>
      <c r="H64" t="s">
        <v>105</v>
      </c>
      <c r="I64" s="76">
        <v>71.7</v>
      </c>
      <c r="J64" s="76">
        <v>103600</v>
      </c>
      <c r="K64" s="76">
        <v>74.281199999999998</v>
      </c>
      <c r="L64" s="76">
        <v>0.01</v>
      </c>
      <c r="M64" s="76">
        <v>0.18</v>
      </c>
      <c r="N64" s="76">
        <v>0.02</v>
      </c>
    </row>
    <row r="65" spans="2:14">
      <c r="B65" t="s">
        <v>1655</v>
      </c>
      <c r="C65" t="s">
        <v>1656</v>
      </c>
      <c r="D65" t="s">
        <v>103</v>
      </c>
      <c r="E65" s="15"/>
      <c r="F65" t="s">
        <v>1657</v>
      </c>
      <c r="G65" t="s">
        <v>416</v>
      </c>
      <c r="H65" t="s">
        <v>105</v>
      </c>
      <c r="I65" s="76">
        <v>1480.79</v>
      </c>
      <c r="J65" s="76">
        <v>8079</v>
      </c>
      <c r="K65" s="76">
        <v>119.6330241</v>
      </c>
      <c r="L65" s="76">
        <v>0</v>
      </c>
      <c r="M65" s="76">
        <v>0.28999999999999998</v>
      </c>
      <c r="N65" s="76">
        <v>0.03</v>
      </c>
    </row>
    <row r="66" spans="2:14">
      <c r="B66" t="s">
        <v>1658</v>
      </c>
      <c r="C66" t="s">
        <v>1659</v>
      </c>
      <c r="D66" t="s">
        <v>103</v>
      </c>
      <c r="E66" s="15"/>
      <c r="F66" t="s">
        <v>1660</v>
      </c>
      <c r="G66" t="s">
        <v>819</v>
      </c>
      <c r="H66" t="s">
        <v>105</v>
      </c>
      <c r="I66" s="76">
        <v>5446.89</v>
      </c>
      <c r="J66" s="76">
        <v>2073</v>
      </c>
      <c r="K66" s="76">
        <v>112.9140297</v>
      </c>
      <c r="L66" s="76">
        <v>0.01</v>
      </c>
      <c r="M66" s="76">
        <v>0.27</v>
      </c>
      <c r="N66" s="76">
        <v>0.03</v>
      </c>
    </row>
    <row r="67" spans="2:14">
      <c r="B67" t="s">
        <v>1661</v>
      </c>
      <c r="C67" t="s">
        <v>1662</v>
      </c>
      <c r="D67" t="s">
        <v>103</v>
      </c>
      <c r="E67" s="15"/>
      <c r="F67" t="s">
        <v>1663</v>
      </c>
      <c r="G67" t="s">
        <v>819</v>
      </c>
      <c r="H67" t="s">
        <v>105</v>
      </c>
      <c r="I67" s="76">
        <v>3965.08</v>
      </c>
      <c r="J67" s="76">
        <v>3063</v>
      </c>
      <c r="K67" s="76">
        <v>121.45040040000001</v>
      </c>
      <c r="L67" s="76">
        <v>0.01</v>
      </c>
      <c r="M67" s="76">
        <v>0.28999999999999998</v>
      </c>
      <c r="N67" s="76">
        <v>0.03</v>
      </c>
    </row>
    <row r="68" spans="2:14">
      <c r="B68" t="s">
        <v>1664</v>
      </c>
      <c r="C68" t="s">
        <v>1665</v>
      </c>
      <c r="D68" t="s">
        <v>103</v>
      </c>
      <c r="E68" s="15"/>
      <c r="F68" t="s">
        <v>1666</v>
      </c>
      <c r="G68" t="s">
        <v>1572</v>
      </c>
      <c r="H68" t="s">
        <v>105</v>
      </c>
      <c r="I68" s="76">
        <v>165.95</v>
      </c>
      <c r="J68" s="76">
        <v>1324</v>
      </c>
      <c r="K68" s="76">
        <v>2.1971780000000001</v>
      </c>
      <c r="L68" s="76">
        <v>0</v>
      </c>
      <c r="M68" s="76">
        <v>0.01</v>
      </c>
      <c r="N68" s="76">
        <v>0</v>
      </c>
    </row>
    <row r="69" spans="2:14">
      <c r="B69" t="s">
        <v>1667</v>
      </c>
      <c r="C69" t="s">
        <v>1668</v>
      </c>
      <c r="D69" t="s">
        <v>103</v>
      </c>
      <c r="E69" s="15"/>
      <c r="F69" t="s">
        <v>1669</v>
      </c>
      <c r="G69" t="s">
        <v>1572</v>
      </c>
      <c r="H69" t="s">
        <v>105</v>
      </c>
      <c r="I69" s="76">
        <v>3050.67</v>
      </c>
      <c r="J69" s="76">
        <v>1702</v>
      </c>
      <c r="K69" s="76">
        <v>51.9224034</v>
      </c>
      <c r="L69" s="76">
        <v>0.01</v>
      </c>
      <c r="M69" s="76">
        <v>0.12</v>
      </c>
      <c r="N69" s="76">
        <v>0.01</v>
      </c>
    </row>
    <row r="70" spans="2:14">
      <c r="B70" t="s">
        <v>1670</v>
      </c>
      <c r="C70" t="s">
        <v>1671</v>
      </c>
      <c r="D70" t="s">
        <v>103</v>
      </c>
      <c r="E70" s="15"/>
      <c r="F70" t="s">
        <v>1008</v>
      </c>
      <c r="G70" t="s">
        <v>115</v>
      </c>
      <c r="H70" t="s">
        <v>105</v>
      </c>
      <c r="I70" s="76">
        <v>2335.12</v>
      </c>
      <c r="J70" s="76">
        <v>7009</v>
      </c>
      <c r="K70" s="76">
        <v>163.66856079999999</v>
      </c>
      <c r="L70" s="76">
        <v>0.01</v>
      </c>
      <c r="M70" s="76">
        <v>0.39</v>
      </c>
      <c r="N70" s="76">
        <v>0.05</v>
      </c>
    </row>
    <row r="71" spans="2:14">
      <c r="B71" t="s">
        <v>1672</v>
      </c>
      <c r="C71" t="s">
        <v>1673</v>
      </c>
      <c r="D71" t="s">
        <v>103</v>
      </c>
      <c r="E71" s="15"/>
      <c r="F71" t="s">
        <v>1674</v>
      </c>
      <c r="G71" t="s">
        <v>115</v>
      </c>
      <c r="H71" t="s">
        <v>105</v>
      </c>
      <c r="I71" s="76">
        <v>212.28</v>
      </c>
      <c r="J71" s="76">
        <v>8012</v>
      </c>
      <c r="K71" s="76">
        <v>17.0078736</v>
      </c>
      <c r="L71" s="76">
        <v>0</v>
      </c>
      <c r="M71" s="76">
        <v>0.04</v>
      </c>
      <c r="N71" s="76">
        <v>0</v>
      </c>
    </row>
    <row r="72" spans="2:14">
      <c r="B72" t="s">
        <v>1675</v>
      </c>
      <c r="C72" t="s">
        <v>1676</v>
      </c>
      <c r="D72" t="s">
        <v>103</v>
      </c>
      <c r="E72" s="15"/>
      <c r="F72" t="s">
        <v>1677</v>
      </c>
      <c r="G72" t="s">
        <v>115</v>
      </c>
      <c r="H72" t="s">
        <v>105</v>
      </c>
      <c r="I72" s="76">
        <v>687.76</v>
      </c>
      <c r="J72" s="76">
        <v>18900</v>
      </c>
      <c r="K72" s="76">
        <v>129.98663999999999</v>
      </c>
      <c r="L72" s="76">
        <v>0</v>
      </c>
      <c r="M72" s="76">
        <v>0.31</v>
      </c>
      <c r="N72" s="76">
        <v>0.04</v>
      </c>
    </row>
    <row r="73" spans="2:14">
      <c r="B73" t="s">
        <v>1678</v>
      </c>
      <c r="C73" t="s">
        <v>1679</v>
      </c>
      <c r="D73" t="s">
        <v>103</v>
      </c>
      <c r="E73" s="15"/>
      <c r="F73" t="s">
        <v>1680</v>
      </c>
      <c r="G73" t="s">
        <v>115</v>
      </c>
      <c r="H73" t="s">
        <v>105</v>
      </c>
      <c r="I73" s="76">
        <v>817.64</v>
      </c>
      <c r="J73" s="76">
        <v>7202</v>
      </c>
      <c r="K73" s="76">
        <v>58.886432800000001</v>
      </c>
      <c r="L73" s="76">
        <v>0.01</v>
      </c>
      <c r="M73" s="76">
        <v>0.14000000000000001</v>
      </c>
      <c r="N73" s="76">
        <v>0.02</v>
      </c>
    </row>
    <row r="74" spans="2:14">
      <c r="B74" t="s">
        <v>1681</v>
      </c>
      <c r="C74" t="s">
        <v>1682</v>
      </c>
      <c r="D74" t="s">
        <v>103</v>
      </c>
      <c r="E74" s="15"/>
      <c r="F74" t="s">
        <v>1683</v>
      </c>
      <c r="G74" t="s">
        <v>548</v>
      </c>
      <c r="H74" t="s">
        <v>105</v>
      </c>
      <c r="I74" s="76">
        <v>623.64</v>
      </c>
      <c r="J74" s="76">
        <v>15910</v>
      </c>
      <c r="K74" s="76">
        <v>99.221124000000003</v>
      </c>
      <c r="L74" s="76">
        <v>0.01</v>
      </c>
      <c r="M74" s="76">
        <v>0.24</v>
      </c>
      <c r="N74" s="76">
        <v>0.03</v>
      </c>
    </row>
    <row r="75" spans="2:14">
      <c r="B75" t="s">
        <v>1684</v>
      </c>
      <c r="C75" t="s">
        <v>1685</v>
      </c>
      <c r="D75" t="s">
        <v>103</v>
      </c>
      <c r="E75" s="15"/>
      <c r="F75" t="s">
        <v>1686</v>
      </c>
      <c r="G75" t="s">
        <v>548</v>
      </c>
      <c r="H75" t="s">
        <v>105</v>
      </c>
      <c r="I75" s="76">
        <v>1937.08</v>
      </c>
      <c r="J75" s="76">
        <v>2509</v>
      </c>
      <c r="K75" s="76">
        <v>48.601337200000003</v>
      </c>
      <c r="L75" s="76">
        <v>0.01</v>
      </c>
      <c r="M75" s="76">
        <v>0.12</v>
      </c>
      <c r="N75" s="76">
        <v>0.01</v>
      </c>
    </row>
    <row r="76" spans="2:14">
      <c r="B76" t="s">
        <v>1687</v>
      </c>
      <c r="C76" t="s">
        <v>1688</v>
      </c>
      <c r="D76" t="s">
        <v>103</v>
      </c>
      <c r="E76" s="15"/>
      <c r="F76" t="s">
        <v>1689</v>
      </c>
      <c r="G76" t="s">
        <v>1586</v>
      </c>
      <c r="H76" t="s">
        <v>105</v>
      </c>
      <c r="I76" s="76">
        <v>1557.64</v>
      </c>
      <c r="J76" s="76">
        <v>9444</v>
      </c>
      <c r="K76" s="76">
        <v>147.10352159999999</v>
      </c>
      <c r="L76" s="76">
        <v>0.01</v>
      </c>
      <c r="M76" s="76">
        <v>0.35</v>
      </c>
      <c r="N76" s="76">
        <v>0.04</v>
      </c>
    </row>
    <row r="77" spans="2:14">
      <c r="B77" t="s">
        <v>1690</v>
      </c>
      <c r="C77" t="s">
        <v>1691</v>
      </c>
      <c r="D77" t="s">
        <v>103</v>
      </c>
      <c r="E77" s="15"/>
      <c r="F77" t="s">
        <v>1692</v>
      </c>
      <c r="G77" t="s">
        <v>534</v>
      </c>
      <c r="H77" t="s">
        <v>105</v>
      </c>
      <c r="I77" s="76">
        <v>61.39</v>
      </c>
      <c r="J77" s="76">
        <v>33990</v>
      </c>
      <c r="K77" s="76">
        <v>20.866461000000001</v>
      </c>
      <c r="L77" s="76">
        <v>0</v>
      </c>
      <c r="M77" s="76">
        <v>0.05</v>
      </c>
      <c r="N77" s="76">
        <v>0.01</v>
      </c>
    </row>
    <row r="78" spans="2:14">
      <c r="B78" t="s">
        <v>1693</v>
      </c>
      <c r="C78" t="s">
        <v>1694</v>
      </c>
      <c r="D78" t="s">
        <v>103</v>
      </c>
      <c r="E78" s="15"/>
      <c r="F78" t="s">
        <v>1695</v>
      </c>
      <c r="G78" t="s">
        <v>534</v>
      </c>
      <c r="H78" t="s">
        <v>105</v>
      </c>
      <c r="I78" s="76">
        <v>661.95</v>
      </c>
      <c r="J78" s="76">
        <v>10710</v>
      </c>
      <c r="K78" s="76">
        <v>70.894845000000004</v>
      </c>
      <c r="L78" s="76">
        <v>0.01</v>
      </c>
      <c r="M78" s="76">
        <v>0.17</v>
      </c>
      <c r="N78" s="76">
        <v>0.02</v>
      </c>
    </row>
    <row r="79" spans="2:14">
      <c r="B79" t="s">
        <v>1696</v>
      </c>
      <c r="C79" t="s">
        <v>1697</v>
      </c>
      <c r="D79" t="s">
        <v>103</v>
      </c>
      <c r="E79" s="15"/>
      <c r="F79" t="s">
        <v>628</v>
      </c>
      <c r="G79" t="s">
        <v>684</v>
      </c>
      <c r="H79" t="s">
        <v>105</v>
      </c>
      <c r="I79" s="76">
        <v>236.22</v>
      </c>
      <c r="J79" s="76">
        <v>7112</v>
      </c>
      <c r="K79" s="76">
        <v>16.799966399999999</v>
      </c>
      <c r="L79" s="76">
        <v>0</v>
      </c>
      <c r="M79" s="76">
        <v>0.04</v>
      </c>
      <c r="N79" s="76">
        <v>0</v>
      </c>
    </row>
    <row r="80" spans="2:14">
      <c r="B80" t="s">
        <v>1698</v>
      </c>
      <c r="C80" t="s">
        <v>1699</v>
      </c>
      <c r="D80" t="s">
        <v>103</v>
      </c>
      <c r="E80" s="15"/>
      <c r="F80" t="s">
        <v>1700</v>
      </c>
      <c r="G80" t="s">
        <v>684</v>
      </c>
      <c r="H80" t="s">
        <v>105</v>
      </c>
      <c r="I80" s="76">
        <v>3659.38</v>
      </c>
      <c r="J80" s="76">
        <v>2640</v>
      </c>
      <c r="K80" s="76">
        <v>96.607631999999995</v>
      </c>
      <c r="L80" s="76">
        <v>0</v>
      </c>
      <c r="M80" s="76">
        <v>0.23</v>
      </c>
      <c r="N80" s="76">
        <v>0.03</v>
      </c>
    </row>
    <row r="81" spans="2:14">
      <c r="B81" t="s">
        <v>1701</v>
      </c>
      <c r="C81" t="s">
        <v>1702</v>
      </c>
      <c r="D81" t="s">
        <v>103</v>
      </c>
      <c r="E81" s="15"/>
      <c r="F81" t="s">
        <v>1703</v>
      </c>
      <c r="G81" t="s">
        <v>684</v>
      </c>
      <c r="H81" t="s">
        <v>105</v>
      </c>
      <c r="I81" s="76">
        <v>4497.38</v>
      </c>
      <c r="J81" s="76">
        <v>1654</v>
      </c>
      <c r="K81" s="76">
        <v>74.386665199999996</v>
      </c>
      <c r="L81" s="76">
        <v>0</v>
      </c>
      <c r="M81" s="76">
        <v>0.18</v>
      </c>
      <c r="N81" s="76">
        <v>0.02</v>
      </c>
    </row>
    <row r="82" spans="2:14">
      <c r="B82" t="s">
        <v>1704</v>
      </c>
      <c r="C82" t="s">
        <v>1705</v>
      </c>
      <c r="D82" t="s">
        <v>103</v>
      </c>
      <c r="E82" s="15"/>
      <c r="F82" t="s">
        <v>1706</v>
      </c>
      <c r="G82" t="s">
        <v>684</v>
      </c>
      <c r="H82" t="s">
        <v>105</v>
      </c>
      <c r="I82" s="76">
        <v>638.52</v>
      </c>
      <c r="J82" s="76">
        <v>7101</v>
      </c>
      <c r="K82" s="76">
        <v>45.341305200000001</v>
      </c>
      <c r="L82" s="76">
        <v>0</v>
      </c>
      <c r="M82" s="76">
        <v>0.11</v>
      </c>
      <c r="N82" s="76">
        <v>0.01</v>
      </c>
    </row>
    <row r="83" spans="2:14">
      <c r="B83" t="s">
        <v>1707</v>
      </c>
      <c r="C83" t="s">
        <v>1708</v>
      </c>
      <c r="D83" t="s">
        <v>103</v>
      </c>
      <c r="E83" s="15"/>
      <c r="F83" t="s">
        <v>1709</v>
      </c>
      <c r="G83" t="s">
        <v>684</v>
      </c>
      <c r="H83" t="s">
        <v>105</v>
      </c>
      <c r="I83" s="76">
        <v>784.88</v>
      </c>
      <c r="J83" s="76">
        <v>2770.17</v>
      </c>
      <c r="K83" s="76">
        <v>21.742510295999999</v>
      </c>
      <c r="L83" s="76">
        <v>0</v>
      </c>
      <c r="M83" s="76">
        <v>0.05</v>
      </c>
      <c r="N83" s="76">
        <v>0.01</v>
      </c>
    </row>
    <row r="84" spans="2:14">
      <c r="B84" t="s">
        <v>1710</v>
      </c>
      <c r="C84" t="s">
        <v>1711</v>
      </c>
      <c r="D84" t="s">
        <v>103</v>
      </c>
      <c r="E84" s="15"/>
      <c r="F84" t="s">
        <v>1709</v>
      </c>
      <c r="G84" t="s">
        <v>684</v>
      </c>
      <c r="H84" t="s">
        <v>105</v>
      </c>
      <c r="I84" s="76">
        <v>2013.45</v>
      </c>
      <c r="J84" s="76">
        <v>2840</v>
      </c>
      <c r="K84" s="76">
        <v>57.181980000000003</v>
      </c>
      <c r="L84" s="76">
        <v>0</v>
      </c>
      <c r="M84" s="76">
        <v>0.14000000000000001</v>
      </c>
      <c r="N84" s="76">
        <v>0.02</v>
      </c>
    </row>
    <row r="85" spans="2:14">
      <c r="B85" t="s">
        <v>1712</v>
      </c>
      <c r="C85" t="s">
        <v>1713</v>
      </c>
      <c r="D85" t="s">
        <v>103</v>
      </c>
      <c r="E85" s="15"/>
      <c r="F85" t="s">
        <v>683</v>
      </c>
      <c r="G85" t="s">
        <v>684</v>
      </c>
      <c r="H85" t="s">
        <v>105</v>
      </c>
      <c r="I85" s="76">
        <v>569.74</v>
      </c>
      <c r="J85" s="76">
        <v>2076</v>
      </c>
      <c r="K85" s="76">
        <v>11.827802399999999</v>
      </c>
      <c r="L85" s="76">
        <v>0</v>
      </c>
      <c r="M85" s="76">
        <v>0.03</v>
      </c>
      <c r="N85" s="76">
        <v>0</v>
      </c>
    </row>
    <row r="86" spans="2:14">
      <c r="B86" t="s">
        <v>1714</v>
      </c>
      <c r="C86" t="s">
        <v>1715</v>
      </c>
      <c r="D86" t="s">
        <v>103</v>
      </c>
      <c r="E86" s="15"/>
      <c r="F86" t="s">
        <v>1716</v>
      </c>
      <c r="G86" t="s">
        <v>684</v>
      </c>
      <c r="H86" t="s">
        <v>105</v>
      </c>
      <c r="I86" s="76">
        <v>533.51</v>
      </c>
      <c r="J86" s="76">
        <v>9401</v>
      </c>
      <c r="K86" s="76">
        <v>50.155275099999997</v>
      </c>
      <c r="L86" s="76">
        <v>0.01</v>
      </c>
      <c r="M86" s="76">
        <v>0.12</v>
      </c>
      <c r="N86" s="76">
        <v>0.01</v>
      </c>
    </row>
    <row r="87" spans="2:14">
      <c r="B87" t="s">
        <v>1717</v>
      </c>
      <c r="C87" t="s">
        <v>1718</v>
      </c>
      <c r="D87" t="s">
        <v>103</v>
      </c>
      <c r="E87" s="15"/>
      <c r="F87" t="s">
        <v>1719</v>
      </c>
      <c r="G87" t="s">
        <v>1057</v>
      </c>
      <c r="H87" t="s">
        <v>105</v>
      </c>
      <c r="I87" s="76">
        <v>4041</v>
      </c>
      <c r="J87" s="76">
        <v>1532</v>
      </c>
      <c r="K87" s="76">
        <v>61.908119999999997</v>
      </c>
      <c r="L87" s="76">
        <v>0</v>
      </c>
      <c r="M87" s="76">
        <v>0.15</v>
      </c>
      <c r="N87" s="76">
        <v>0.02</v>
      </c>
    </row>
    <row r="88" spans="2:14">
      <c r="B88" t="s">
        <v>1720</v>
      </c>
      <c r="C88" t="s">
        <v>1721</v>
      </c>
      <c r="D88" t="s">
        <v>103</v>
      </c>
      <c r="E88" s="15"/>
      <c r="F88" t="s">
        <v>693</v>
      </c>
      <c r="G88" t="s">
        <v>454</v>
      </c>
      <c r="H88" t="s">
        <v>105</v>
      </c>
      <c r="I88" s="76">
        <v>27198.58</v>
      </c>
      <c r="J88" s="76">
        <v>349.6</v>
      </c>
      <c r="K88" s="76">
        <v>95.086235680000001</v>
      </c>
      <c r="L88" s="76">
        <v>0.01</v>
      </c>
      <c r="M88" s="76">
        <v>0.23</v>
      </c>
      <c r="N88" s="76">
        <v>0.03</v>
      </c>
    </row>
    <row r="89" spans="2:14">
      <c r="B89" t="s">
        <v>1722</v>
      </c>
      <c r="C89" t="s">
        <v>1723</v>
      </c>
      <c r="D89" t="s">
        <v>103</v>
      </c>
      <c r="E89" s="15"/>
      <c r="F89" t="s">
        <v>696</v>
      </c>
      <c r="G89" t="s">
        <v>454</v>
      </c>
      <c r="H89" t="s">
        <v>105</v>
      </c>
      <c r="I89" s="76">
        <v>1088.8499999999999</v>
      </c>
      <c r="J89" s="76">
        <v>7295</v>
      </c>
      <c r="K89" s="76">
        <v>79.431607499999998</v>
      </c>
      <c r="L89" s="76">
        <v>0</v>
      </c>
      <c r="M89" s="76">
        <v>0.19</v>
      </c>
      <c r="N89" s="76">
        <v>0.02</v>
      </c>
    </row>
    <row r="90" spans="2:14">
      <c r="B90" t="s">
        <v>1724</v>
      </c>
      <c r="C90" t="s">
        <v>1725</v>
      </c>
      <c r="D90" t="s">
        <v>103</v>
      </c>
      <c r="E90" s="15"/>
      <c r="F90" t="s">
        <v>700</v>
      </c>
      <c r="G90" t="s">
        <v>454</v>
      </c>
      <c r="H90" t="s">
        <v>105</v>
      </c>
      <c r="I90" s="76">
        <v>528.74</v>
      </c>
      <c r="J90" s="76">
        <v>11520</v>
      </c>
      <c r="K90" s="76">
        <v>60.910848000000001</v>
      </c>
      <c r="L90" s="76">
        <v>0</v>
      </c>
      <c r="M90" s="76">
        <v>0.15</v>
      </c>
      <c r="N90" s="76">
        <v>0.02</v>
      </c>
    </row>
    <row r="91" spans="2:14">
      <c r="B91" t="s">
        <v>1726</v>
      </c>
      <c r="C91" t="s">
        <v>1727</v>
      </c>
      <c r="D91" t="s">
        <v>103</v>
      </c>
      <c r="E91" s="15"/>
      <c r="F91" t="s">
        <v>705</v>
      </c>
      <c r="G91" t="s">
        <v>454</v>
      </c>
      <c r="H91" t="s">
        <v>105</v>
      </c>
      <c r="I91" s="76">
        <v>274.38</v>
      </c>
      <c r="J91" s="76">
        <v>6863</v>
      </c>
      <c r="K91" s="76">
        <v>18.8306994</v>
      </c>
      <c r="L91" s="76">
        <v>0</v>
      </c>
      <c r="M91" s="76">
        <v>0.05</v>
      </c>
      <c r="N91" s="76">
        <v>0.01</v>
      </c>
    </row>
    <row r="92" spans="2:14">
      <c r="B92" t="s">
        <v>1728</v>
      </c>
      <c r="C92" t="s">
        <v>1729</v>
      </c>
      <c r="D92" t="s">
        <v>103</v>
      </c>
      <c r="E92" s="15"/>
      <c r="F92" t="s">
        <v>767</v>
      </c>
      <c r="G92" t="s">
        <v>454</v>
      </c>
      <c r="H92" t="s">
        <v>105</v>
      </c>
      <c r="I92" s="76">
        <v>2297.14</v>
      </c>
      <c r="J92" s="76">
        <v>7803</v>
      </c>
      <c r="K92" s="76">
        <v>179.24583419999999</v>
      </c>
      <c r="L92" s="76">
        <v>0.01</v>
      </c>
      <c r="M92" s="76">
        <v>0.43</v>
      </c>
      <c r="N92" s="76">
        <v>0.05</v>
      </c>
    </row>
    <row r="93" spans="2:14">
      <c r="B93" t="s">
        <v>1730</v>
      </c>
      <c r="C93" t="s">
        <v>1731</v>
      </c>
      <c r="D93" t="s">
        <v>103</v>
      </c>
      <c r="E93" s="15"/>
      <c r="F93" t="s">
        <v>708</v>
      </c>
      <c r="G93" t="s">
        <v>454</v>
      </c>
      <c r="H93" t="s">
        <v>105</v>
      </c>
      <c r="I93" s="76">
        <v>11683.22</v>
      </c>
      <c r="J93" s="76">
        <v>1790</v>
      </c>
      <c r="K93" s="76">
        <v>209.129638</v>
      </c>
      <c r="L93" s="76">
        <v>0.01</v>
      </c>
      <c r="M93" s="76">
        <v>0.5</v>
      </c>
      <c r="N93" s="76">
        <v>0.06</v>
      </c>
    </row>
    <row r="94" spans="2:14">
      <c r="B94" t="s">
        <v>1732</v>
      </c>
      <c r="C94" t="s">
        <v>1733</v>
      </c>
      <c r="D94" t="s">
        <v>103</v>
      </c>
      <c r="E94" s="15"/>
      <c r="F94" t="s">
        <v>784</v>
      </c>
      <c r="G94" t="s">
        <v>454</v>
      </c>
      <c r="H94" t="s">
        <v>105</v>
      </c>
      <c r="I94" s="76">
        <v>142.31</v>
      </c>
      <c r="J94" s="76">
        <v>38490</v>
      </c>
      <c r="K94" s="76">
        <v>54.775118999999997</v>
      </c>
      <c r="L94" s="76">
        <v>0</v>
      </c>
      <c r="M94" s="76">
        <v>0.13</v>
      </c>
      <c r="N94" s="76">
        <v>0.02</v>
      </c>
    </row>
    <row r="95" spans="2:14">
      <c r="B95" t="s">
        <v>1734</v>
      </c>
      <c r="C95" t="s">
        <v>1735</v>
      </c>
      <c r="D95" t="s">
        <v>103</v>
      </c>
      <c r="E95" s="15"/>
      <c r="F95" t="s">
        <v>556</v>
      </c>
      <c r="G95" t="s">
        <v>454</v>
      </c>
      <c r="H95" t="s">
        <v>105</v>
      </c>
      <c r="I95" s="76">
        <v>167.66</v>
      </c>
      <c r="J95" s="76">
        <v>162400</v>
      </c>
      <c r="K95" s="76">
        <v>272.27983999999998</v>
      </c>
      <c r="L95" s="76">
        <v>0.01</v>
      </c>
      <c r="M95" s="76">
        <v>0.65</v>
      </c>
      <c r="N95" s="76">
        <v>0.08</v>
      </c>
    </row>
    <row r="96" spans="2:14">
      <c r="B96" t="s">
        <v>1736</v>
      </c>
      <c r="C96" t="s">
        <v>1737</v>
      </c>
      <c r="D96" t="s">
        <v>103</v>
      </c>
      <c r="E96" s="15"/>
      <c r="F96" t="s">
        <v>652</v>
      </c>
      <c r="G96" t="s">
        <v>454</v>
      </c>
      <c r="H96" t="s">
        <v>105</v>
      </c>
      <c r="I96" s="76">
        <v>339.27</v>
      </c>
      <c r="J96" s="76">
        <v>42020</v>
      </c>
      <c r="K96" s="76">
        <v>142.56125399999999</v>
      </c>
      <c r="L96" s="76">
        <v>0.01</v>
      </c>
      <c r="M96" s="76">
        <v>0.34</v>
      </c>
      <c r="N96" s="76">
        <v>0.04</v>
      </c>
    </row>
    <row r="97" spans="2:14">
      <c r="B97" t="s">
        <v>1738</v>
      </c>
      <c r="C97" t="s">
        <v>1739</v>
      </c>
      <c r="D97" t="s">
        <v>103</v>
      </c>
      <c r="E97" s="15"/>
      <c r="F97" t="s">
        <v>797</v>
      </c>
      <c r="G97" t="s">
        <v>454</v>
      </c>
      <c r="H97" t="s">
        <v>105</v>
      </c>
      <c r="I97" s="76">
        <v>68677.009999999995</v>
      </c>
      <c r="J97" s="76">
        <v>873.4</v>
      </c>
      <c r="K97" s="76">
        <v>599.82500533999996</v>
      </c>
      <c r="L97" s="76">
        <v>0.03</v>
      </c>
      <c r="M97" s="76">
        <v>1.43</v>
      </c>
      <c r="N97" s="76">
        <v>0.17</v>
      </c>
    </row>
    <row r="98" spans="2:14">
      <c r="B98" t="s">
        <v>1092</v>
      </c>
      <c r="C98" t="s">
        <v>1740</v>
      </c>
      <c r="D98" t="s">
        <v>103</v>
      </c>
      <c r="E98" s="15"/>
      <c r="F98" t="s">
        <v>731</v>
      </c>
      <c r="G98" t="s">
        <v>454</v>
      </c>
      <c r="H98" t="s">
        <v>105</v>
      </c>
      <c r="I98" s="76">
        <v>33326.910000000003</v>
      </c>
      <c r="J98" s="76">
        <v>510.1</v>
      </c>
      <c r="K98" s="76">
        <v>170.00056791</v>
      </c>
      <c r="L98" s="76">
        <v>0.01</v>
      </c>
      <c r="M98" s="76">
        <v>0.41</v>
      </c>
      <c r="N98" s="76">
        <v>0.05</v>
      </c>
    </row>
    <row r="99" spans="2:14">
      <c r="B99" t="s">
        <v>1741</v>
      </c>
      <c r="C99" t="s">
        <v>1742</v>
      </c>
      <c r="D99" t="s">
        <v>103</v>
      </c>
      <c r="E99" s="15"/>
      <c r="F99" t="s">
        <v>1743</v>
      </c>
      <c r="G99" t="s">
        <v>454</v>
      </c>
      <c r="H99" t="s">
        <v>105</v>
      </c>
      <c r="I99" s="76">
        <v>4587.6400000000003</v>
      </c>
      <c r="J99" s="76">
        <v>629.9</v>
      </c>
      <c r="K99" s="76">
        <v>28.897544360000001</v>
      </c>
      <c r="L99" s="76">
        <v>0</v>
      </c>
      <c r="M99" s="76">
        <v>7.0000000000000007E-2</v>
      </c>
      <c r="N99" s="76">
        <v>0.01</v>
      </c>
    </row>
    <row r="100" spans="2:14">
      <c r="B100" t="s">
        <v>1744</v>
      </c>
      <c r="C100" t="s">
        <v>1745</v>
      </c>
      <c r="D100" t="s">
        <v>103</v>
      </c>
      <c r="E100" s="15"/>
      <c r="F100" t="s">
        <v>738</v>
      </c>
      <c r="G100" t="s">
        <v>454</v>
      </c>
      <c r="H100" t="s">
        <v>105</v>
      </c>
      <c r="I100" s="76">
        <v>2870.55</v>
      </c>
      <c r="J100" s="76">
        <v>4107</v>
      </c>
      <c r="K100" s="76">
        <v>117.8934885</v>
      </c>
      <c r="L100" s="76">
        <v>0.01</v>
      </c>
      <c r="M100" s="76">
        <v>0.28000000000000003</v>
      </c>
      <c r="N100" s="76">
        <v>0.03</v>
      </c>
    </row>
    <row r="101" spans="2:14">
      <c r="B101" t="s">
        <v>1746</v>
      </c>
      <c r="C101" t="s">
        <v>1747</v>
      </c>
      <c r="D101" t="s">
        <v>103</v>
      </c>
      <c r="E101" s="15"/>
      <c r="F101" t="s">
        <v>992</v>
      </c>
      <c r="G101" t="s">
        <v>454</v>
      </c>
      <c r="H101" t="s">
        <v>105</v>
      </c>
      <c r="I101" s="76">
        <v>5317.88</v>
      </c>
      <c r="J101" s="76">
        <v>2523</v>
      </c>
      <c r="K101" s="76">
        <v>134.17011239999999</v>
      </c>
      <c r="L101" s="76">
        <v>0.01</v>
      </c>
      <c r="M101" s="76">
        <v>0.32</v>
      </c>
      <c r="N101" s="76">
        <v>0.04</v>
      </c>
    </row>
    <row r="102" spans="2:14">
      <c r="B102" t="s">
        <v>1748</v>
      </c>
      <c r="C102" t="s">
        <v>1749</v>
      </c>
      <c r="D102" t="s">
        <v>103</v>
      </c>
      <c r="E102" s="15"/>
      <c r="F102" t="s">
        <v>715</v>
      </c>
      <c r="G102" t="s">
        <v>454</v>
      </c>
      <c r="H102" t="s">
        <v>105</v>
      </c>
      <c r="I102" s="76">
        <v>12586.55</v>
      </c>
      <c r="J102" s="76">
        <v>1333</v>
      </c>
      <c r="K102" s="76">
        <v>167.77871149999999</v>
      </c>
      <c r="L102" s="76">
        <v>0.02</v>
      </c>
      <c r="M102" s="76">
        <v>0.4</v>
      </c>
      <c r="N102" s="76">
        <v>0.05</v>
      </c>
    </row>
    <row r="103" spans="2:14">
      <c r="B103" t="s">
        <v>1750</v>
      </c>
      <c r="C103" t="s">
        <v>1751</v>
      </c>
      <c r="D103" t="s">
        <v>103</v>
      </c>
      <c r="E103" s="15"/>
      <c r="F103" t="s">
        <v>674</v>
      </c>
      <c r="G103" t="s">
        <v>454</v>
      </c>
      <c r="H103" t="s">
        <v>105</v>
      </c>
      <c r="I103" s="76">
        <v>1600.36</v>
      </c>
      <c r="J103" s="76">
        <v>14760</v>
      </c>
      <c r="K103" s="76">
        <v>236.21313599999999</v>
      </c>
      <c r="L103" s="76">
        <v>0.01</v>
      </c>
      <c r="M103" s="76">
        <v>0.56000000000000005</v>
      </c>
      <c r="N103" s="76">
        <v>7.0000000000000007E-2</v>
      </c>
    </row>
    <row r="104" spans="2:14">
      <c r="B104" t="s">
        <v>1752</v>
      </c>
      <c r="C104" t="s">
        <v>1753</v>
      </c>
      <c r="D104" t="s">
        <v>103</v>
      </c>
      <c r="E104" s="15"/>
      <c r="F104" t="s">
        <v>470</v>
      </c>
      <c r="G104" t="s">
        <v>454</v>
      </c>
      <c r="H104" t="s">
        <v>105</v>
      </c>
      <c r="I104" s="76">
        <v>13579.25</v>
      </c>
      <c r="J104" s="76">
        <v>1373</v>
      </c>
      <c r="K104" s="76">
        <v>186.44310250000001</v>
      </c>
      <c r="L104" s="76">
        <v>0.01</v>
      </c>
      <c r="M104" s="76">
        <v>0.45</v>
      </c>
      <c r="N104" s="76">
        <v>0.05</v>
      </c>
    </row>
    <row r="105" spans="2:14">
      <c r="B105" t="s">
        <v>1754</v>
      </c>
      <c r="C105" t="s">
        <v>1755</v>
      </c>
      <c r="D105" t="s">
        <v>103</v>
      </c>
      <c r="E105" s="15"/>
      <c r="F105" t="s">
        <v>747</v>
      </c>
      <c r="G105" t="s">
        <v>454</v>
      </c>
      <c r="H105" t="s">
        <v>105</v>
      </c>
      <c r="I105" s="76">
        <v>2844.35</v>
      </c>
      <c r="J105" s="76">
        <v>865</v>
      </c>
      <c r="K105" s="76">
        <v>24.603627500000002</v>
      </c>
      <c r="L105" s="76">
        <v>0</v>
      </c>
      <c r="M105" s="76">
        <v>0.06</v>
      </c>
      <c r="N105" s="76">
        <v>0.01</v>
      </c>
    </row>
    <row r="106" spans="2:14">
      <c r="B106" t="s">
        <v>1756</v>
      </c>
      <c r="C106" t="s">
        <v>1757</v>
      </c>
      <c r="D106" t="s">
        <v>103</v>
      </c>
      <c r="E106" s="15"/>
      <c r="F106" t="s">
        <v>1056</v>
      </c>
      <c r="G106" t="s">
        <v>454</v>
      </c>
      <c r="H106" t="s">
        <v>105</v>
      </c>
      <c r="I106" s="76">
        <v>10312.23</v>
      </c>
      <c r="J106" s="76">
        <v>1214</v>
      </c>
      <c r="K106" s="76">
        <v>125.1904722</v>
      </c>
      <c r="L106" s="76">
        <v>0</v>
      </c>
      <c r="M106" s="76">
        <v>0.3</v>
      </c>
      <c r="N106" s="76">
        <v>0.04</v>
      </c>
    </row>
    <row r="107" spans="2:14">
      <c r="B107" t="s">
        <v>1758</v>
      </c>
      <c r="C107" t="s">
        <v>1759</v>
      </c>
      <c r="D107" t="s">
        <v>103</v>
      </c>
      <c r="E107" s="15"/>
      <c r="F107" t="s">
        <v>1760</v>
      </c>
      <c r="G107" t="s">
        <v>130</v>
      </c>
      <c r="H107" t="s">
        <v>105</v>
      </c>
      <c r="I107" s="76">
        <v>65950.070000000007</v>
      </c>
      <c r="J107" s="76">
        <v>238.1</v>
      </c>
      <c r="K107" s="76">
        <v>157.02711667</v>
      </c>
      <c r="L107" s="76">
        <v>0.01</v>
      </c>
      <c r="M107" s="76">
        <v>0.38</v>
      </c>
      <c r="N107" s="76">
        <v>0.04</v>
      </c>
    </row>
    <row r="108" spans="2:14">
      <c r="B108" t="s">
        <v>1761</v>
      </c>
      <c r="C108" t="s">
        <v>1762</v>
      </c>
      <c r="D108" t="s">
        <v>103</v>
      </c>
      <c r="E108" s="15"/>
      <c r="F108" t="s">
        <v>1763</v>
      </c>
      <c r="G108" t="s">
        <v>130</v>
      </c>
      <c r="H108" t="s">
        <v>105</v>
      </c>
      <c r="I108" s="76">
        <v>200.82</v>
      </c>
      <c r="J108" s="76">
        <v>17070</v>
      </c>
      <c r="K108" s="76">
        <v>34.279974000000003</v>
      </c>
      <c r="L108" s="76">
        <v>0</v>
      </c>
      <c r="M108" s="76">
        <v>0.08</v>
      </c>
      <c r="N108" s="76">
        <v>0.01</v>
      </c>
    </row>
    <row r="109" spans="2:14">
      <c r="B109" t="s">
        <v>1764</v>
      </c>
      <c r="C109" t="s">
        <v>1765</v>
      </c>
      <c r="D109" t="s">
        <v>103</v>
      </c>
      <c r="E109" s="15"/>
      <c r="F109" t="s">
        <v>1766</v>
      </c>
      <c r="G109" t="s">
        <v>130</v>
      </c>
      <c r="H109" t="s">
        <v>105</v>
      </c>
      <c r="I109" s="76">
        <v>1381.13</v>
      </c>
      <c r="J109" s="76">
        <v>6871</v>
      </c>
      <c r="K109" s="76">
        <v>94.897442299999994</v>
      </c>
      <c r="L109" s="76">
        <v>0.01</v>
      </c>
      <c r="M109" s="76">
        <v>0.23</v>
      </c>
      <c r="N109" s="76">
        <v>0.03</v>
      </c>
    </row>
    <row r="110" spans="2:14">
      <c r="B110" t="s">
        <v>1767</v>
      </c>
      <c r="C110" t="s">
        <v>1768</v>
      </c>
      <c r="D110" t="s">
        <v>103</v>
      </c>
      <c r="E110" s="15"/>
      <c r="F110" t="s">
        <v>1101</v>
      </c>
      <c r="G110" t="s">
        <v>131</v>
      </c>
      <c r="H110" t="s">
        <v>105</v>
      </c>
      <c r="I110" s="76">
        <v>2588.0100000000002</v>
      </c>
      <c r="J110" s="76">
        <v>1929</v>
      </c>
      <c r="K110" s="76">
        <v>49.922712900000001</v>
      </c>
      <c r="L110" s="76">
        <v>0.01</v>
      </c>
      <c r="M110" s="76">
        <v>0.12</v>
      </c>
      <c r="N110" s="76">
        <v>0.01</v>
      </c>
    </row>
    <row r="111" spans="2:14">
      <c r="B111" t="s">
        <v>1769</v>
      </c>
      <c r="C111" t="s">
        <v>1770</v>
      </c>
      <c r="D111" t="s">
        <v>103</v>
      </c>
      <c r="E111" s="15"/>
      <c r="F111" t="s">
        <v>657</v>
      </c>
      <c r="G111" t="s">
        <v>131</v>
      </c>
      <c r="H111" t="s">
        <v>105</v>
      </c>
      <c r="I111" s="76">
        <v>5638.37</v>
      </c>
      <c r="J111" s="76">
        <v>1247</v>
      </c>
      <c r="K111" s="76">
        <v>70.310473900000005</v>
      </c>
      <c r="L111" s="76">
        <v>0.01</v>
      </c>
      <c r="M111" s="76">
        <v>0.17</v>
      </c>
      <c r="N111" s="76">
        <v>0.02</v>
      </c>
    </row>
    <row r="112" spans="2:14">
      <c r="B112" t="s">
        <v>1771</v>
      </c>
      <c r="C112" t="s">
        <v>1772</v>
      </c>
      <c r="D112" t="s">
        <v>103</v>
      </c>
      <c r="E112" s="15"/>
      <c r="F112" t="s">
        <v>1773</v>
      </c>
      <c r="G112" t="s">
        <v>135</v>
      </c>
      <c r="H112" t="s">
        <v>105</v>
      </c>
      <c r="I112" s="76">
        <v>510.29</v>
      </c>
      <c r="J112" s="76">
        <v>4604</v>
      </c>
      <c r="K112" s="76">
        <v>23.4937516</v>
      </c>
      <c r="L112" s="76">
        <v>0</v>
      </c>
      <c r="M112" s="76">
        <v>0.06</v>
      </c>
      <c r="N112" s="76">
        <v>0.01</v>
      </c>
    </row>
    <row r="113" spans="2:14">
      <c r="B113" t="s">
        <v>1774</v>
      </c>
      <c r="C113" t="s">
        <v>1775</v>
      </c>
      <c r="D113" t="s">
        <v>103</v>
      </c>
      <c r="E113" s="15"/>
      <c r="F113" t="s">
        <v>1776</v>
      </c>
      <c r="G113" t="s">
        <v>135</v>
      </c>
      <c r="H113" t="s">
        <v>105</v>
      </c>
      <c r="I113" s="76">
        <v>1038.67</v>
      </c>
      <c r="J113" s="76">
        <v>2627</v>
      </c>
      <c r="K113" s="76">
        <v>27.285860899999999</v>
      </c>
      <c r="L113" s="76">
        <v>0.01</v>
      </c>
      <c r="M113" s="76">
        <v>7.0000000000000007E-2</v>
      </c>
      <c r="N113" s="76">
        <v>0.01</v>
      </c>
    </row>
    <row r="114" spans="2:14">
      <c r="B114" t="s">
        <v>1777</v>
      </c>
      <c r="C114" t="s">
        <v>1778</v>
      </c>
      <c r="D114" t="s">
        <v>103</v>
      </c>
      <c r="E114" s="15"/>
      <c r="F114" t="s">
        <v>1011</v>
      </c>
      <c r="G114" t="s">
        <v>135</v>
      </c>
      <c r="H114" t="s">
        <v>105</v>
      </c>
      <c r="I114" s="76">
        <v>1864.72</v>
      </c>
      <c r="J114" s="76">
        <v>5043</v>
      </c>
      <c r="K114" s="76">
        <v>94.037829599999995</v>
      </c>
      <c r="L114" s="76">
        <v>0.01</v>
      </c>
      <c r="M114" s="76">
        <v>0.22</v>
      </c>
      <c r="N114" s="76">
        <v>0.03</v>
      </c>
    </row>
    <row r="115" spans="2:14">
      <c r="B115" t="s">
        <v>1779</v>
      </c>
      <c r="C115" t="s">
        <v>1780</v>
      </c>
      <c r="D115" t="s">
        <v>103</v>
      </c>
      <c r="E115" s="15"/>
      <c r="F115" t="s">
        <v>1781</v>
      </c>
      <c r="G115" t="s">
        <v>135</v>
      </c>
      <c r="H115" t="s">
        <v>105</v>
      </c>
      <c r="I115" s="76">
        <v>69.84</v>
      </c>
      <c r="J115" s="76">
        <v>4712</v>
      </c>
      <c r="K115" s="76">
        <v>3.2908607999999999</v>
      </c>
      <c r="L115" s="76">
        <v>0</v>
      </c>
      <c r="M115" s="76">
        <v>0.01</v>
      </c>
      <c r="N115" s="76">
        <v>0</v>
      </c>
    </row>
    <row r="116" spans="2:14">
      <c r="B116" t="s">
        <v>1782</v>
      </c>
      <c r="C116" t="s">
        <v>1783</v>
      </c>
      <c r="D116" t="s">
        <v>103</v>
      </c>
      <c r="E116" s="15"/>
      <c r="F116" t="s">
        <v>1784</v>
      </c>
      <c r="G116" t="s">
        <v>135</v>
      </c>
      <c r="H116" t="s">
        <v>105</v>
      </c>
      <c r="I116" s="76">
        <v>339.7</v>
      </c>
      <c r="J116" s="76">
        <v>35780</v>
      </c>
      <c r="K116" s="76">
        <v>121.54465999999999</v>
      </c>
      <c r="L116" s="76">
        <v>0.02</v>
      </c>
      <c r="M116" s="76">
        <v>0.28999999999999998</v>
      </c>
      <c r="N116" s="76">
        <v>0.03</v>
      </c>
    </row>
    <row r="117" spans="2:14">
      <c r="B117" t="s">
        <v>1785</v>
      </c>
      <c r="C117" t="s">
        <v>1786</v>
      </c>
      <c r="D117" t="s">
        <v>103</v>
      </c>
      <c r="E117" s="15"/>
      <c r="F117" t="s">
        <v>1048</v>
      </c>
      <c r="G117" t="s">
        <v>135</v>
      </c>
      <c r="H117" t="s">
        <v>105</v>
      </c>
      <c r="I117" s="76">
        <v>1349.72</v>
      </c>
      <c r="J117" s="76">
        <v>14200</v>
      </c>
      <c r="K117" s="76">
        <v>191.66023999999999</v>
      </c>
      <c r="L117" s="76">
        <v>0.01</v>
      </c>
      <c r="M117" s="76">
        <v>0.46</v>
      </c>
      <c r="N117" s="76">
        <v>0.05</v>
      </c>
    </row>
    <row r="118" spans="2:14">
      <c r="B118" t="s">
        <v>1787</v>
      </c>
      <c r="C118" t="s">
        <v>1788</v>
      </c>
      <c r="D118" t="s">
        <v>103</v>
      </c>
      <c r="E118" s="15"/>
      <c r="F118" t="s">
        <v>1789</v>
      </c>
      <c r="G118" t="s">
        <v>135</v>
      </c>
      <c r="H118" t="s">
        <v>105</v>
      </c>
      <c r="I118" s="76">
        <v>2236.98</v>
      </c>
      <c r="J118" s="76">
        <v>5746</v>
      </c>
      <c r="K118" s="76">
        <v>128.5368708</v>
      </c>
      <c r="L118" s="76">
        <v>0</v>
      </c>
      <c r="M118" s="76">
        <v>0.31</v>
      </c>
      <c r="N118" s="76">
        <v>0.04</v>
      </c>
    </row>
    <row r="119" spans="2:14">
      <c r="B119" s="77" t="s">
        <v>1790</v>
      </c>
      <c r="E119" s="15"/>
      <c r="F119" s="15"/>
      <c r="G119" s="15"/>
      <c r="I119" s="78">
        <v>1211764.53</v>
      </c>
      <c r="K119" s="78">
        <v>3017.54452799</v>
      </c>
      <c r="M119" s="78">
        <v>7.21</v>
      </c>
      <c r="N119" s="78">
        <v>0.86</v>
      </c>
    </row>
    <row r="120" spans="2:14">
      <c r="B120" t="s">
        <v>1791</v>
      </c>
      <c r="C120" t="s">
        <v>1792</v>
      </c>
      <c r="D120" t="s">
        <v>103</v>
      </c>
      <c r="E120" s="15"/>
      <c r="F120" t="s">
        <v>1793</v>
      </c>
      <c r="G120" t="s">
        <v>126</v>
      </c>
      <c r="H120" t="s">
        <v>105</v>
      </c>
      <c r="I120" s="76">
        <v>372.21</v>
      </c>
      <c r="J120" s="76">
        <v>100</v>
      </c>
      <c r="K120" s="76">
        <v>0.37220999999999999</v>
      </c>
      <c r="L120" s="76">
        <v>0</v>
      </c>
      <c r="M120" s="76">
        <v>0</v>
      </c>
      <c r="N120" s="76">
        <v>0</v>
      </c>
    </row>
    <row r="121" spans="2:14">
      <c r="B121" t="s">
        <v>1794</v>
      </c>
      <c r="C121" t="s">
        <v>1795</v>
      </c>
      <c r="D121" t="s">
        <v>103</v>
      </c>
      <c r="E121" s="15"/>
      <c r="F121" t="s">
        <v>1796</v>
      </c>
      <c r="G121" t="s">
        <v>126</v>
      </c>
      <c r="H121" t="s">
        <v>105</v>
      </c>
      <c r="I121" s="76">
        <v>494.87</v>
      </c>
      <c r="J121" s="76">
        <v>7975</v>
      </c>
      <c r="K121" s="76">
        <v>39.465882499999999</v>
      </c>
      <c r="L121" s="76">
        <v>0.01</v>
      </c>
      <c r="M121" s="76">
        <v>0.09</v>
      </c>
      <c r="N121" s="76">
        <v>0.01</v>
      </c>
    </row>
    <row r="122" spans="2:14">
      <c r="B122" t="s">
        <v>1797</v>
      </c>
      <c r="C122" t="s">
        <v>1798</v>
      </c>
      <c r="D122" t="s">
        <v>103</v>
      </c>
      <c r="E122" s="15"/>
      <c r="F122" t="s">
        <v>1799</v>
      </c>
      <c r="G122" t="s">
        <v>126</v>
      </c>
      <c r="H122" t="s">
        <v>105</v>
      </c>
      <c r="I122" s="76">
        <v>3138.96</v>
      </c>
      <c r="J122" s="76">
        <v>24.1</v>
      </c>
      <c r="K122" s="76">
        <v>0.75648936</v>
      </c>
      <c r="L122" s="76">
        <v>0.01</v>
      </c>
      <c r="M122" s="76">
        <v>0</v>
      </c>
      <c r="N122" s="76">
        <v>0</v>
      </c>
    </row>
    <row r="123" spans="2:14">
      <c r="B123" t="s">
        <v>1800</v>
      </c>
      <c r="C123" t="s">
        <v>1801</v>
      </c>
      <c r="D123" t="s">
        <v>103</v>
      </c>
      <c r="E123" s="15"/>
      <c r="F123" t="s">
        <v>1802</v>
      </c>
      <c r="G123" t="s">
        <v>922</v>
      </c>
      <c r="H123" t="s">
        <v>105</v>
      </c>
      <c r="I123" s="76">
        <v>1545.81</v>
      </c>
      <c r="J123" s="76">
        <v>1597</v>
      </c>
      <c r="K123" s="76">
        <v>24.686585699999998</v>
      </c>
      <c r="L123" s="76">
        <v>0</v>
      </c>
      <c r="M123" s="76">
        <v>0.06</v>
      </c>
      <c r="N123" s="76">
        <v>0.01</v>
      </c>
    </row>
    <row r="124" spans="2:14">
      <c r="B124" t="s">
        <v>1803</v>
      </c>
      <c r="C124" t="s">
        <v>1804</v>
      </c>
      <c r="D124" t="s">
        <v>103</v>
      </c>
      <c r="E124" s="15"/>
      <c r="F124" t="s">
        <v>1805</v>
      </c>
      <c r="G124" t="s">
        <v>922</v>
      </c>
      <c r="H124" t="s">
        <v>105</v>
      </c>
      <c r="I124" s="76">
        <v>1398.67</v>
      </c>
      <c r="J124" s="76">
        <v>369</v>
      </c>
      <c r="K124" s="76">
        <v>5.1610923</v>
      </c>
      <c r="L124" s="76">
        <v>0</v>
      </c>
      <c r="M124" s="76">
        <v>0.01</v>
      </c>
      <c r="N124" s="76">
        <v>0</v>
      </c>
    </row>
    <row r="125" spans="2:14">
      <c r="B125" t="s">
        <v>1806</v>
      </c>
      <c r="C125" t="s">
        <v>1807</v>
      </c>
      <c r="D125" t="s">
        <v>103</v>
      </c>
      <c r="E125" s="15"/>
      <c r="F125" t="s">
        <v>1805</v>
      </c>
      <c r="G125" t="s">
        <v>922</v>
      </c>
      <c r="H125" t="s">
        <v>105</v>
      </c>
      <c r="I125" s="76">
        <v>7739.31</v>
      </c>
      <c r="J125" s="76">
        <v>364.44</v>
      </c>
      <c r="K125" s="76">
        <v>28.205141363999999</v>
      </c>
      <c r="L125" s="76">
        <v>0.01</v>
      </c>
      <c r="M125" s="76">
        <v>7.0000000000000007E-2</v>
      </c>
      <c r="N125" s="76">
        <v>0.01</v>
      </c>
    </row>
    <row r="126" spans="2:14">
      <c r="B126" t="s">
        <v>1808</v>
      </c>
      <c r="C126" t="s">
        <v>1809</v>
      </c>
      <c r="D126" t="s">
        <v>103</v>
      </c>
      <c r="E126" s="15"/>
      <c r="F126" t="s">
        <v>1810</v>
      </c>
      <c r="G126" t="s">
        <v>922</v>
      </c>
      <c r="H126" t="s">
        <v>105</v>
      </c>
      <c r="I126" s="76">
        <v>1879.71</v>
      </c>
      <c r="J126" s="76">
        <v>3237</v>
      </c>
      <c r="K126" s="76">
        <v>60.846212700000002</v>
      </c>
      <c r="L126" s="76">
        <v>0.03</v>
      </c>
      <c r="M126" s="76">
        <v>0.15</v>
      </c>
      <c r="N126" s="76">
        <v>0.02</v>
      </c>
    </row>
    <row r="127" spans="2:14">
      <c r="B127" t="s">
        <v>1811</v>
      </c>
      <c r="C127" t="s">
        <v>1812</v>
      </c>
      <c r="D127" t="s">
        <v>103</v>
      </c>
      <c r="E127" s="15"/>
      <c r="F127" t="s">
        <v>1813</v>
      </c>
      <c r="G127" t="s">
        <v>922</v>
      </c>
      <c r="H127" t="s">
        <v>105</v>
      </c>
      <c r="I127" s="76">
        <v>599.65</v>
      </c>
      <c r="J127" s="76">
        <v>3929</v>
      </c>
      <c r="K127" s="76">
        <v>23.5602485</v>
      </c>
      <c r="L127" s="76">
        <v>0.01</v>
      </c>
      <c r="M127" s="76">
        <v>0.06</v>
      </c>
      <c r="N127" s="76">
        <v>0.01</v>
      </c>
    </row>
    <row r="128" spans="2:14">
      <c r="B128" t="s">
        <v>1814</v>
      </c>
      <c r="C128" t="s">
        <v>1815</v>
      </c>
      <c r="D128" t="s">
        <v>103</v>
      </c>
      <c r="E128" s="15"/>
      <c r="F128" t="s">
        <v>1816</v>
      </c>
      <c r="G128" t="s">
        <v>524</v>
      </c>
      <c r="H128" t="s">
        <v>105</v>
      </c>
      <c r="I128" s="76">
        <v>1043.92</v>
      </c>
      <c r="J128" s="76">
        <v>3375</v>
      </c>
      <c r="K128" s="76">
        <v>35.232300000000002</v>
      </c>
      <c r="L128" s="76">
        <v>0.01</v>
      </c>
      <c r="M128" s="76">
        <v>0.08</v>
      </c>
      <c r="N128" s="76">
        <v>0.01</v>
      </c>
    </row>
    <row r="129" spans="2:14">
      <c r="B129" t="s">
        <v>1817</v>
      </c>
      <c r="C129" t="s">
        <v>1818</v>
      </c>
      <c r="D129" t="s">
        <v>103</v>
      </c>
      <c r="E129" s="15"/>
      <c r="F129" t="s">
        <v>649</v>
      </c>
      <c r="G129" t="s">
        <v>416</v>
      </c>
      <c r="H129" t="s">
        <v>105</v>
      </c>
      <c r="I129" s="76">
        <v>3301.84</v>
      </c>
      <c r="J129" s="76">
        <v>653.1</v>
      </c>
      <c r="K129" s="76">
        <v>21.564317039999999</v>
      </c>
      <c r="L129" s="76">
        <v>0</v>
      </c>
      <c r="M129" s="76">
        <v>0.05</v>
      </c>
      <c r="N129" s="76">
        <v>0.01</v>
      </c>
    </row>
    <row r="130" spans="2:14">
      <c r="B130" t="s">
        <v>1819</v>
      </c>
      <c r="C130" t="s">
        <v>1820</v>
      </c>
      <c r="D130" t="s">
        <v>103</v>
      </c>
      <c r="E130" s="15"/>
      <c r="F130" t="s">
        <v>1821</v>
      </c>
      <c r="G130" t="s">
        <v>819</v>
      </c>
      <c r="H130" t="s">
        <v>105</v>
      </c>
      <c r="I130" s="76">
        <v>926.09</v>
      </c>
      <c r="J130" s="76">
        <v>841.1</v>
      </c>
      <c r="K130" s="76">
        <v>7.7893429899999997</v>
      </c>
      <c r="L130" s="76">
        <v>0.01</v>
      </c>
      <c r="M130" s="76">
        <v>0.02</v>
      </c>
      <c r="N130" s="76">
        <v>0</v>
      </c>
    </row>
    <row r="131" spans="2:14">
      <c r="B131" t="s">
        <v>1822</v>
      </c>
      <c r="C131" t="s">
        <v>1823</v>
      </c>
      <c r="D131" t="s">
        <v>103</v>
      </c>
      <c r="E131" s="15"/>
      <c r="F131" t="s">
        <v>1824</v>
      </c>
      <c r="G131" t="s">
        <v>819</v>
      </c>
      <c r="H131" t="s">
        <v>105</v>
      </c>
      <c r="I131" s="76">
        <v>2133.64</v>
      </c>
      <c r="J131" s="76">
        <v>1893</v>
      </c>
      <c r="K131" s="76">
        <v>40.389805199999998</v>
      </c>
      <c r="L131" s="76">
        <v>0.01</v>
      </c>
      <c r="M131" s="76">
        <v>0.1</v>
      </c>
      <c r="N131" s="76">
        <v>0.01</v>
      </c>
    </row>
    <row r="132" spans="2:14">
      <c r="B132" t="s">
        <v>1825</v>
      </c>
      <c r="C132" t="s">
        <v>1826</v>
      </c>
      <c r="D132" t="s">
        <v>103</v>
      </c>
      <c r="E132" s="15"/>
      <c r="F132" t="s">
        <v>1827</v>
      </c>
      <c r="G132" t="s">
        <v>819</v>
      </c>
      <c r="H132" t="s">
        <v>105</v>
      </c>
      <c r="I132" s="76">
        <v>2516.71</v>
      </c>
      <c r="J132" s="76">
        <v>167.3</v>
      </c>
      <c r="K132" s="76">
        <v>4.2104558299999999</v>
      </c>
      <c r="L132" s="76">
        <v>0.02</v>
      </c>
      <c r="M132" s="76">
        <v>0.01</v>
      </c>
      <c r="N132" s="76">
        <v>0</v>
      </c>
    </row>
    <row r="133" spans="2:14">
      <c r="B133" t="s">
        <v>1828</v>
      </c>
      <c r="C133" t="s">
        <v>1829</v>
      </c>
      <c r="D133" t="s">
        <v>103</v>
      </c>
      <c r="E133" s="15"/>
      <c r="F133" t="s">
        <v>1830</v>
      </c>
      <c r="G133" t="s">
        <v>819</v>
      </c>
      <c r="H133" t="s">
        <v>105</v>
      </c>
      <c r="I133" s="76">
        <v>2360.4</v>
      </c>
      <c r="J133" s="76">
        <v>1696</v>
      </c>
      <c r="K133" s="76">
        <v>40.032384</v>
      </c>
      <c r="L133" s="76">
        <v>0.03</v>
      </c>
      <c r="M133" s="76">
        <v>0.1</v>
      </c>
      <c r="N133" s="76">
        <v>0.01</v>
      </c>
    </row>
    <row r="134" spans="2:14">
      <c r="B134" t="s">
        <v>1831</v>
      </c>
      <c r="C134" t="s">
        <v>1832</v>
      </c>
      <c r="D134" t="s">
        <v>103</v>
      </c>
      <c r="E134" s="15"/>
      <c r="F134" t="s">
        <v>818</v>
      </c>
      <c r="G134" t="s">
        <v>819</v>
      </c>
      <c r="H134" t="s">
        <v>105</v>
      </c>
      <c r="I134" s="76">
        <v>2227.4899999999998</v>
      </c>
      <c r="J134" s="76">
        <v>1989</v>
      </c>
      <c r="K134" s="76">
        <v>44.304776099999998</v>
      </c>
      <c r="L134" s="76">
        <v>0.01</v>
      </c>
      <c r="M134" s="76">
        <v>0.11</v>
      </c>
      <c r="N134" s="76">
        <v>0.01</v>
      </c>
    </row>
    <row r="135" spans="2:14">
      <c r="B135" t="s">
        <v>1833</v>
      </c>
      <c r="C135" t="s">
        <v>1834</v>
      </c>
      <c r="D135" t="s">
        <v>103</v>
      </c>
      <c r="E135" s="15"/>
      <c r="F135" t="s">
        <v>1835</v>
      </c>
      <c r="G135" t="s">
        <v>819</v>
      </c>
      <c r="H135" t="s">
        <v>105</v>
      </c>
      <c r="I135" s="76">
        <v>1547.44</v>
      </c>
      <c r="J135" s="76">
        <v>2181</v>
      </c>
      <c r="K135" s="76">
        <v>33.749666400000002</v>
      </c>
      <c r="L135" s="76">
        <v>0.01</v>
      </c>
      <c r="M135" s="76">
        <v>0.08</v>
      </c>
      <c r="N135" s="76">
        <v>0.01</v>
      </c>
    </row>
    <row r="136" spans="2:14">
      <c r="B136" t="s">
        <v>1836</v>
      </c>
      <c r="C136" t="s">
        <v>1837</v>
      </c>
      <c r="D136" t="s">
        <v>103</v>
      </c>
      <c r="E136" s="15"/>
      <c r="F136" t="s">
        <v>1838</v>
      </c>
      <c r="G136" t="s">
        <v>819</v>
      </c>
      <c r="H136" t="s">
        <v>105</v>
      </c>
      <c r="I136" s="76">
        <v>80.03</v>
      </c>
      <c r="J136" s="76">
        <v>1804</v>
      </c>
      <c r="K136" s="76">
        <v>1.4437412000000001</v>
      </c>
      <c r="L136" s="76">
        <v>0</v>
      </c>
      <c r="M136" s="76">
        <v>0</v>
      </c>
      <c r="N136" s="76">
        <v>0</v>
      </c>
    </row>
    <row r="137" spans="2:14">
      <c r="B137" t="s">
        <v>1839</v>
      </c>
      <c r="C137" t="s">
        <v>1840</v>
      </c>
      <c r="D137" t="s">
        <v>103</v>
      </c>
      <c r="E137" s="15"/>
      <c r="F137" t="s">
        <v>1841</v>
      </c>
      <c r="G137" t="s">
        <v>1572</v>
      </c>
      <c r="H137" t="s">
        <v>105</v>
      </c>
      <c r="I137" s="76">
        <v>3007.63</v>
      </c>
      <c r="J137" s="76">
        <v>1556</v>
      </c>
      <c r="K137" s="76">
        <v>46.7987228</v>
      </c>
      <c r="L137" s="76">
        <v>0.01</v>
      </c>
      <c r="M137" s="76">
        <v>0.11</v>
      </c>
      <c r="N137" s="76">
        <v>0.01</v>
      </c>
    </row>
    <row r="138" spans="2:14">
      <c r="B138" t="s">
        <v>1842</v>
      </c>
      <c r="C138" t="s">
        <v>1843</v>
      </c>
      <c r="D138" t="s">
        <v>103</v>
      </c>
      <c r="E138" s="15"/>
      <c r="F138" t="s">
        <v>1844</v>
      </c>
      <c r="G138" t="s">
        <v>1572</v>
      </c>
      <c r="H138" t="s">
        <v>105</v>
      </c>
      <c r="I138" s="76">
        <v>25826.73</v>
      </c>
      <c r="J138" s="76">
        <v>115.6</v>
      </c>
      <c r="K138" s="76">
        <v>29.85569988</v>
      </c>
      <c r="L138" s="76">
        <v>0.01</v>
      </c>
      <c r="M138" s="76">
        <v>7.0000000000000007E-2</v>
      </c>
      <c r="N138" s="76">
        <v>0.01</v>
      </c>
    </row>
    <row r="139" spans="2:14">
      <c r="B139" t="s">
        <v>1845</v>
      </c>
      <c r="C139" t="s">
        <v>1846</v>
      </c>
      <c r="D139" t="s">
        <v>103</v>
      </c>
      <c r="E139" s="15"/>
      <c r="F139" t="s">
        <v>1847</v>
      </c>
      <c r="G139" t="s">
        <v>1572</v>
      </c>
      <c r="H139" t="s">
        <v>105</v>
      </c>
      <c r="I139" s="76">
        <v>1671.1</v>
      </c>
      <c r="J139" s="76">
        <v>1721</v>
      </c>
      <c r="K139" s="76">
        <v>28.759630999999999</v>
      </c>
      <c r="L139" s="76">
        <v>0.01</v>
      </c>
      <c r="M139" s="76">
        <v>7.0000000000000007E-2</v>
      </c>
      <c r="N139" s="76">
        <v>0.01</v>
      </c>
    </row>
    <row r="140" spans="2:14">
      <c r="B140" t="s">
        <v>1848</v>
      </c>
      <c r="C140" t="s">
        <v>1849</v>
      </c>
      <c r="D140" t="s">
        <v>103</v>
      </c>
      <c r="E140" s="15"/>
      <c r="F140" t="s">
        <v>1850</v>
      </c>
      <c r="G140" t="s">
        <v>1572</v>
      </c>
      <c r="H140" t="s">
        <v>105</v>
      </c>
      <c r="I140" s="76">
        <v>3235.9</v>
      </c>
      <c r="J140" s="76">
        <v>19.3</v>
      </c>
      <c r="K140" s="76">
        <v>0.62452870000000005</v>
      </c>
      <c r="L140" s="76">
        <v>0</v>
      </c>
      <c r="M140" s="76">
        <v>0</v>
      </c>
      <c r="N140" s="76">
        <v>0</v>
      </c>
    </row>
    <row r="141" spans="2:14">
      <c r="B141" t="s">
        <v>1851</v>
      </c>
      <c r="C141" t="s">
        <v>1852</v>
      </c>
      <c r="D141" t="s">
        <v>103</v>
      </c>
      <c r="E141" s="15"/>
      <c r="F141" t="s">
        <v>1853</v>
      </c>
      <c r="G141" t="s">
        <v>1572</v>
      </c>
      <c r="H141" t="s">
        <v>105</v>
      </c>
      <c r="I141" s="76">
        <v>953.92</v>
      </c>
      <c r="J141" s="76">
        <v>1588</v>
      </c>
      <c r="K141" s="76">
        <v>15.1482496</v>
      </c>
      <c r="L141" s="76">
        <v>0.03</v>
      </c>
      <c r="M141" s="76">
        <v>0.04</v>
      </c>
      <c r="N141" s="76">
        <v>0</v>
      </c>
    </row>
    <row r="142" spans="2:14">
      <c r="B142" t="s">
        <v>1854</v>
      </c>
      <c r="C142" t="s">
        <v>1855</v>
      </c>
      <c r="D142" t="s">
        <v>103</v>
      </c>
      <c r="E142" s="15"/>
      <c r="F142" t="s">
        <v>1856</v>
      </c>
      <c r="G142" t="s">
        <v>1572</v>
      </c>
      <c r="H142" t="s">
        <v>105</v>
      </c>
      <c r="I142" s="76">
        <v>279.33</v>
      </c>
      <c r="J142" s="76">
        <v>400.7</v>
      </c>
      <c r="K142" s="76">
        <v>1.1192753099999999</v>
      </c>
      <c r="L142" s="76">
        <v>0</v>
      </c>
      <c r="M142" s="76">
        <v>0</v>
      </c>
      <c r="N142" s="76">
        <v>0</v>
      </c>
    </row>
    <row r="143" spans="2:14">
      <c r="B143" t="s">
        <v>1857</v>
      </c>
      <c r="C143" t="s">
        <v>1858</v>
      </c>
      <c r="D143" t="s">
        <v>103</v>
      </c>
      <c r="E143" s="15"/>
      <c r="F143" t="s">
        <v>1859</v>
      </c>
      <c r="G143" t="s">
        <v>1572</v>
      </c>
      <c r="H143" t="s">
        <v>105</v>
      </c>
      <c r="I143" s="76">
        <v>8608.24</v>
      </c>
      <c r="J143" s="76">
        <v>44.8</v>
      </c>
      <c r="K143" s="76">
        <v>3.8564915200000001</v>
      </c>
      <c r="L143" s="76">
        <v>0.01</v>
      </c>
      <c r="M143" s="76">
        <v>0.01</v>
      </c>
      <c r="N143" s="76">
        <v>0</v>
      </c>
    </row>
    <row r="144" spans="2:14">
      <c r="B144" t="s">
        <v>1860</v>
      </c>
      <c r="C144" t="s">
        <v>1861</v>
      </c>
      <c r="D144" t="s">
        <v>103</v>
      </c>
      <c r="E144" s="15"/>
      <c r="F144" t="s">
        <v>1862</v>
      </c>
      <c r="G144" t="s">
        <v>1572</v>
      </c>
      <c r="H144" t="s">
        <v>105</v>
      </c>
      <c r="I144" s="76">
        <v>38.81</v>
      </c>
      <c r="J144" s="76">
        <v>389.6</v>
      </c>
      <c r="K144" s="76">
        <v>0.15120375999999999</v>
      </c>
      <c r="L144" s="76">
        <v>0</v>
      </c>
      <c r="M144" s="76">
        <v>0</v>
      </c>
      <c r="N144" s="76">
        <v>0</v>
      </c>
    </row>
    <row r="145" spans="2:14">
      <c r="B145" t="s">
        <v>1863</v>
      </c>
      <c r="C145" t="s">
        <v>1864</v>
      </c>
      <c r="D145" t="s">
        <v>103</v>
      </c>
      <c r="E145" s="15"/>
      <c r="F145" t="s">
        <v>1865</v>
      </c>
      <c r="G145" t="s">
        <v>115</v>
      </c>
      <c r="H145" t="s">
        <v>105</v>
      </c>
      <c r="I145" s="76">
        <v>14266.45</v>
      </c>
      <c r="J145" s="76">
        <v>254.2</v>
      </c>
      <c r="K145" s="76">
        <v>36.265315899999997</v>
      </c>
      <c r="L145" s="76">
        <v>0.02</v>
      </c>
      <c r="M145" s="76">
        <v>0.09</v>
      </c>
      <c r="N145" s="76">
        <v>0.01</v>
      </c>
    </row>
    <row r="146" spans="2:14">
      <c r="B146" t="s">
        <v>1866</v>
      </c>
      <c r="C146" t="s">
        <v>1867</v>
      </c>
      <c r="D146" t="s">
        <v>103</v>
      </c>
      <c r="E146" s="15"/>
      <c r="F146" t="s">
        <v>1868</v>
      </c>
      <c r="G146" t="s">
        <v>115</v>
      </c>
      <c r="H146" t="s">
        <v>105</v>
      </c>
      <c r="I146" s="76">
        <v>2889.43</v>
      </c>
      <c r="J146" s="76">
        <v>190.1</v>
      </c>
      <c r="K146" s="76">
        <v>5.4928064299999999</v>
      </c>
      <c r="L146" s="76">
        <v>0.02</v>
      </c>
      <c r="M146" s="76">
        <v>0.01</v>
      </c>
      <c r="N146" s="76">
        <v>0</v>
      </c>
    </row>
    <row r="147" spans="2:14">
      <c r="B147" t="s">
        <v>1869</v>
      </c>
      <c r="C147" t="s">
        <v>1870</v>
      </c>
      <c r="D147" t="s">
        <v>103</v>
      </c>
      <c r="E147" s="15"/>
      <c r="F147" t="s">
        <v>1871</v>
      </c>
      <c r="G147" t="s">
        <v>115</v>
      </c>
      <c r="H147" t="s">
        <v>105</v>
      </c>
      <c r="I147" s="76">
        <v>8266.4500000000007</v>
      </c>
      <c r="J147" s="76">
        <v>53.1</v>
      </c>
      <c r="K147" s="76">
        <v>4.3894849499999999</v>
      </c>
      <c r="L147" s="76">
        <v>0</v>
      </c>
      <c r="M147" s="76">
        <v>0.01</v>
      </c>
      <c r="N147" s="76">
        <v>0</v>
      </c>
    </row>
    <row r="148" spans="2:14">
      <c r="B148" t="s">
        <v>1872</v>
      </c>
      <c r="C148" t="s">
        <v>1873</v>
      </c>
      <c r="D148" t="s">
        <v>103</v>
      </c>
      <c r="E148" s="15"/>
      <c r="F148" t="s">
        <v>792</v>
      </c>
      <c r="G148" t="s">
        <v>115</v>
      </c>
      <c r="H148" t="s">
        <v>105</v>
      </c>
      <c r="I148" s="76">
        <v>3491.82</v>
      </c>
      <c r="J148" s="76">
        <v>3415</v>
      </c>
      <c r="K148" s="76">
        <v>119.245653</v>
      </c>
      <c r="L148" s="76">
        <v>0.01</v>
      </c>
      <c r="M148" s="76">
        <v>0.28000000000000003</v>
      </c>
      <c r="N148" s="76">
        <v>0.03</v>
      </c>
    </row>
    <row r="149" spans="2:14">
      <c r="B149" t="s">
        <v>1874</v>
      </c>
      <c r="C149" t="s">
        <v>1875</v>
      </c>
      <c r="D149" t="s">
        <v>103</v>
      </c>
      <c r="E149" s="15"/>
      <c r="F149" t="s">
        <v>1876</v>
      </c>
      <c r="G149" t="s">
        <v>115</v>
      </c>
      <c r="H149" t="s">
        <v>105</v>
      </c>
      <c r="I149" s="76">
        <v>200.44</v>
      </c>
      <c r="J149" s="76">
        <v>17930</v>
      </c>
      <c r="K149" s="76">
        <v>35.938892000000003</v>
      </c>
      <c r="L149" s="76">
        <v>0</v>
      </c>
      <c r="M149" s="76">
        <v>0.09</v>
      </c>
      <c r="N149" s="76">
        <v>0.01</v>
      </c>
    </row>
    <row r="150" spans="2:14">
      <c r="B150" t="s">
        <v>1877</v>
      </c>
      <c r="C150" t="s">
        <v>1878</v>
      </c>
      <c r="D150" t="s">
        <v>103</v>
      </c>
      <c r="E150" s="15"/>
      <c r="F150" t="s">
        <v>1878</v>
      </c>
      <c r="G150" t="s">
        <v>115</v>
      </c>
      <c r="H150" t="s">
        <v>105</v>
      </c>
      <c r="I150" s="76">
        <v>3709.55</v>
      </c>
      <c r="J150" s="76">
        <v>153.6</v>
      </c>
      <c r="K150" s="76">
        <v>5.6978688000000002</v>
      </c>
      <c r="L150" s="76">
        <v>0</v>
      </c>
      <c r="M150" s="76">
        <v>0.01</v>
      </c>
      <c r="N150" s="76">
        <v>0</v>
      </c>
    </row>
    <row r="151" spans="2:14">
      <c r="B151" t="s">
        <v>1879</v>
      </c>
      <c r="C151" t="s">
        <v>1880</v>
      </c>
      <c r="D151" t="s">
        <v>103</v>
      </c>
      <c r="E151" s="15"/>
      <c r="F151" t="s">
        <v>876</v>
      </c>
      <c r="G151" t="s">
        <v>115</v>
      </c>
      <c r="H151" t="s">
        <v>105</v>
      </c>
      <c r="I151" s="76">
        <v>5259</v>
      </c>
      <c r="J151" s="76">
        <v>86.8</v>
      </c>
      <c r="K151" s="76">
        <v>4.5648119999999999</v>
      </c>
      <c r="L151" s="76">
        <v>0</v>
      </c>
      <c r="M151" s="76">
        <v>0.01</v>
      </c>
      <c r="N151" s="76">
        <v>0</v>
      </c>
    </row>
    <row r="152" spans="2:14">
      <c r="B152" t="s">
        <v>1881</v>
      </c>
      <c r="C152" t="s">
        <v>1882</v>
      </c>
      <c r="D152" t="s">
        <v>103</v>
      </c>
      <c r="E152" s="15"/>
      <c r="F152" t="s">
        <v>1232</v>
      </c>
      <c r="G152" t="s">
        <v>945</v>
      </c>
      <c r="H152" t="s">
        <v>105</v>
      </c>
      <c r="I152" s="76">
        <v>77794.710000000006</v>
      </c>
      <c r="J152" s="76">
        <v>154.5</v>
      </c>
      <c r="K152" s="76">
        <v>120.19282695</v>
      </c>
      <c r="L152" s="76">
        <v>0.02</v>
      </c>
      <c r="M152" s="76">
        <v>0.28999999999999998</v>
      </c>
      <c r="N152" s="76">
        <v>0.03</v>
      </c>
    </row>
    <row r="153" spans="2:14">
      <c r="B153" t="s">
        <v>1883</v>
      </c>
      <c r="C153" t="s">
        <v>1884</v>
      </c>
      <c r="D153" t="s">
        <v>103</v>
      </c>
      <c r="E153" s="15"/>
      <c r="F153" t="s">
        <v>1885</v>
      </c>
      <c r="G153" t="s">
        <v>548</v>
      </c>
      <c r="H153" t="s">
        <v>105</v>
      </c>
      <c r="I153" s="76">
        <v>4862.72</v>
      </c>
      <c r="J153" s="76">
        <v>637</v>
      </c>
      <c r="K153" s="76">
        <v>30.9755264</v>
      </c>
      <c r="L153" s="76">
        <v>0.02</v>
      </c>
      <c r="M153" s="76">
        <v>7.0000000000000007E-2</v>
      </c>
      <c r="N153" s="76">
        <v>0.01</v>
      </c>
    </row>
    <row r="154" spans="2:14">
      <c r="B154" t="s">
        <v>1886</v>
      </c>
      <c r="C154" t="s">
        <v>1887</v>
      </c>
      <c r="D154" t="s">
        <v>103</v>
      </c>
      <c r="E154" s="15"/>
      <c r="F154" t="s">
        <v>1888</v>
      </c>
      <c r="G154" t="s">
        <v>548</v>
      </c>
      <c r="H154" t="s">
        <v>105</v>
      </c>
      <c r="I154" s="76">
        <v>5129.37</v>
      </c>
      <c r="J154" s="76">
        <v>1629</v>
      </c>
      <c r="K154" s="76">
        <v>83.557437300000004</v>
      </c>
      <c r="L154" s="76">
        <v>0.02</v>
      </c>
      <c r="M154" s="76">
        <v>0.2</v>
      </c>
      <c r="N154" s="76">
        <v>0.02</v>
      </c>
    </row>
    <row r="155" spans="2:14">
      <c r="B155" t="s">
        <v>1889</v>
      </c>
      <c r="C155" t="s">
        <v>1890</v>
      </c>
      <c r="D155" t="s">
        <v>103</v>
      </c>
      <c r="E155" s="15"/>
      <c r="F155" t="s">
        <v>1891</v>
      </c>
      <c r="G155" t="s">
        <v>548</v>
      </c>
      <c r="H155" t="s">
        <v>105</v>
      </c>
      <c r="I155" s="76">
        <v>2436.13</v>
      </c>
      <c r="J155" s="76">
        <v>332.6</v>
      </c>
      <c r="K155" s="76">
        <v>8.1025683799999992</v>
      </c>
      <c r="L155" s="76">
        <v>0</v>
      </c>
      <c r="M155" s="76">
        <v>0.02</v>
      </c>
      <c r="N155" s="76">
        <v>0</v>
      </c>
    </row>
    <row r="156" spans="2:14">
      <c r="B156" t="s">
        <v>1892</v>
      </c>
      <c r="C156" t="s">
        <v>1893</v>
      </c>
      <c r="D156" t="s">
        <v>103</v>
      </c>
      <c r="E156" s="15"/>
      <c r="F156" t="s">
        <v>1894</v>
      </c>
      <c r="G156" t="s">
        <v>534</v>
      </c>
      <c r="H156" t="s">
        <v>105</v>
      </c>
      <c r="I156" s="76">
        <v>2520.2600000000002</v>
      </c>
      <c r="J156" s="76">
        <v>3588</v>
      </c>
      <c r="K156" s="76">
        <v>90.426928799999999</v>
      </c>
      <c r="L156" s="76">
        <v>0.02</v>
      </c>
      <c r="M156" s="76">
        <v>0.22</v>
      </c>
      <c r="N156" s="76">
        <v>0.03</v>
      </c>
    </row>
    <row r="157" spans="2:14">
      <c r="B157" t="s">
        <v>1895</v>
      </c>
      <c r="C157" t="s">
        <v>1896</v>
      </c>
      <c r="D157" t="s">
        <v>103</v>
      </c>
      <c r="E157" s="15"/>
      <c r="F157" t="s">
        <v>1141</v>
      </c>
      <c r="G157" t="s">
        <v>1142</v>
      </c>
      <c r="H157" t="s">
        <v>105</v>
      </c>
      <c r="I157" s="76">
        <v>18696.88</v>
      </c>
      <c r="J157" s="76">
        <v>302.89999999999998</v>
      </c>
      <c r="K157" s="76">
        <v>56.632849520000001</v>
      </c>
      <c r="L157" s="76">
        <v>0.02</v>
      </c>
      <c r="M157" s="76">
        <v>0.14000000000000001</v>
      </c>
      <c r="N157" s="76">
        <v>0.02</v>
      </c>
    </row>
    <row r="158" spans="2:14">
      <c r="B158" t="s">
        <v>1897</v>
      </c>
      <c r="C158" t="s">
        <v>1898</v>
      </c>
      <c r="D158" t="s">
        <v>103</v>
      </c>
      <c r="E158" s="15"/>
      <c r="F158" t="s">
        <v>1899</v>
      </c>
      <c r="G158" t="s">
        <v>684</v>
      </c>
      <c r="H158" t="s">
        <v>105</v>
      </c>
      <c r="I158" s="76">
        <v>347.87</v>
      </c>
      <c r="J158" s="76">
        <v>4735</v>
      </c>
      <c r="K158" s="76">
        <v>16.4716445</v>
      </c>
      <c r="L158" s="76">
        <v>0</v>
      </c>
      <c r="M158" s="76">
        <v>0.04</v>
      </c>
      <c r="N158" s="76">
        <v>0</v>
      </c>
    </row>
    <row r="159" spans="2:14">
      <c r="B159" t="s">
        <v>1900</v>
      </c>
      <c r="C159" t="s">
        <v>1901</v>
      </c>
      <c r="D159" t="s">
        <v>103</v>
      </c>
      <c r="E159" s="15"/>
      <c r="F159" t="s">
        <v>1902</v>
      </c>
      <c r="G159" t="s">
        <v>684</v>
      </c>
      <c r="H159" t="s">
        <v>105</v>
      </c>
      <c r="I159" s="76">
        <v>1499.5</v>
      </c>
      <c r="J159" s="76">
        <v>1535</v>
      </c>
      <c r="K159" s="76">
        <v>23.017325</v>
      </c>
      <c r="L159" s="76">
        <v>0.01</v>
      </c>
      <c r="M159" s="76">
        <v>0.06</v>
      </c>
      <c r="N159" s="76">
        <v>0.01</v>
      </c>
    </row>
    <row r="160" spans="2:14">
      <c r="B160" t="s">
        <v>1903</v>
      </c>
      <c r="C160" t="s">
        <v>1904</v>
      </c>
      <c r="D160" t="s">
        <v>103</v>
      </c>
      <c r="E160" s="15"/>
      <c r="F160" t="s">
        <v>1905</v>
      </c>
      <c r="G160" t="s">
        <v>684</v>
      </c>
      <c r="H160" t="s">
        <v>105</v>
      </c>
      <c r="I160" s="76">
        <v>2830.17</v>
      </c>
      <c r="J160" s="76">
        <v>367</v>
      </c>
      <c r="K160" s="76">
        <v>10.3867239</v>
      </c>
      <c r="L160" s="76">
        <v>0.02</v>
      </c>
      <c r="M160" s="76">
        <v>0.02</v>
      </c>
      <c r="N160" s="76">
        <v>0</v>
      </c>
    </row>
    <row r="161" spans="2:14">
      <c r="B161" t="s">
        <v>1906</v>
      </c>
      <c r="C161" t="s">
        <v>1907</v>
      </c>
      <c r="D161" t="s">
        <v>103</v>
      </c>
      <c r="E161" s="15"/>
      <c r="F161" t="s">
        <v>1908</v>
      </c>
      <c r="G161" t="s">
        <v>684</v>
      </c>
      <c r="H161" t="s">
        <v>105</v>
      </c>
      <c r="I161" s="76">
        <v>17523.54</v>
      </c>
      <c r="J161" s="76">
        <v>294.60000000000002</v>
      </c>
      <c r="K161" s="76">
        <v>51.624348840000003</v>
      </c>
      <c r="L161" s="76">
        <v>0.02</v>
      </c>
      <c r="M161" s="76">
        <v>0.12</v>
      </c>
      <c r="N161" s="76">
        <v>0.01</v>
      </c>
    </row>
    <row r="162" spans="2:14">
      <c r="B162" t="s">
        <v>1909</v>
      </c>
      <c r="C162" t="s">
        <v>1910</v>
      </c>
      <c r="D162" t="s">
        <v>103</v>
      </c>
      <c r="E162" s="15"/>
      <c r="F162" t="s">
        <v>1911</v>
      </c>
      <c r="G162" t="s">
        <v>684</v>
      </c>
      <c r="H162" t="s">
        <v>105</v>
      </c>
      <c r="I162" s="76">
        <v>2973.13</v>
      </c>
      <c r="J162" s="76">
        <v>1721</v>
      </c>
      <c r="K162" s="76">
        <v>51.167567300000002</v>
      </c>
      <c r="L162" s="76">
        <v>0.02</v>
      </c>
      <c r="M162" s="76">
        <v>0.12</v>
      </c>
      <c r="N162" s="76">
        <v>0.01</v>
      </c>
    </row>
    <row r="163" spans="2:14">
      <c r="B163" t="s">
        <v>1912</v>
      </c>
      <c r="C163" t="s">
        <v>1913</v>
      </c>
      <c r="D163" t="s">
        <v>103</v>
      </c>
      <c r="E163" s="15"/>
      <c r="F163" t="s">
        <v>1914</v>
      </c>
      <c r="G163" t="s">
        <v>684</v>
      </c>
      <c r="H163" t="s">
        <v>105</v>
      </c>
      <c r="I163" s="76">
        <v>6090.33</v>
      </c>
      <c r="J163" s="76">
        <v>1020</v>
      </c>
      <c r="K163" s="76">
        <v>62.121366000000002</v>
      </c>
      <c r="L163" s="76">
        <v>0.02</v>
      </c>
      <c r="M163" s="76">
        <v>0.15</v>
      </c>
      <c r="N163" s="76">
        <v>0.02</v>
      </c>
    </row>
    <row r="164" spans="2:14">
      <c r="B164" t="s">
        <v>1915</v>
      </c>
      <c r="C164" t="s">
        <v>1916</v>
      </c>
      <c r="D164" t="s">
        <v>103</v>
      </c>
      <c r="E164" s="15"/>
      <c r="F164" t="s">
        <v>1235</v>
      </c>
      <c r="G164" t="s">
        <v>684</v>
      </c>
      <c r="H164" t="s">
        <v>105</v>
      </c>
      <c r="I164" s="76">
        <v>26786.77</v>
      </c>
      <c r="J164" s="76">
        <v>171.4</v>
      </c>
      <c r="K164" s="76">
        <v>45.912523780000001</v>
      </c>
      <c r="L164" s="76">
        <v>0.02</v>
      </c>
      <c r="M164" s="76">
        <v>0.11</v>
      </c>
      <c r="N164" s="76">
        <v>0.01</v>
      </c>
    </row>
    <row r="165" spans="2:14">
      <c r="B165" t="s">
        <v>1917</v>
      </c>
      <c r="C165" t="s">
        <v>1918</v>
      </c>
      <c r="D165" t="s">
        <v>103</v>
      </c>
      <c r="E165" s="15"/>
      <c r="F165" t="s">
        <v>1919</v>
      </c>
      <c r="G165" t="s">
        <v>684</v>
      </c>
      <c r="H165" t="s">
        <v>105</v>
      </c>
      <c r="I165" s="76">
        <v>299.32</v>
      </c>
      <c r="J165" s="76">
        <v>4857</v>
      </c>
      <c r="K165" s="76">
        <v>14.537972399999999</v>
      </c>
      <c r="L165" s="76">
        <v>0</v>
      </c>
      <c r="M165" s="76">
        <v>0.03</v>
      </c>
      <c r="N165" s="76">
        <v>0</v>
      </c>
    </row>
    <row r="166" spans="2:14">
      <c r="B166" t="s">
        <v>1920</v>
      </c>
      <c r="C166" t="s">
        <v>1921</v>
      </c>
      <c r="D166" t="s">
        <v>103</v>
      </c>
      <c r="E166" s="15"/>
      <c r="F166" t="s">
        <v>1922</v>
      </c>
      <c r="G166" t="s">
        <v>684</v>
      </c>
      <c r="H166" t="s">
        <v>105</v>
      </c>
      <c r="I166" s="76">
        <v>285.52999999999997</v>
      </c>
      <c r="J166" s="76">
        <v>100</v>
      </c>
      <c r="K166" s="76">
        <v>0.28553000000000001</v>
      </c>
      <c r="L166" s="76">
        <v>0</v>
      </c>
      <c r="M166" s="76">
        <v>0</v>
      </c>
      <c r="N166" s="76">
        <v>0</v>
      </c>
    </row>
    <row r="167" spans="2:14">
      <c r="B167" t="s">
        <v>1923</v>
      </c>
      <c r="C167" t="s">
        <v>1924</v>
      </c>
      <c r="D167" t="s">
        <v>103</v>
      </c>
      <c r="E167" s="15"/>
      <c r="F167" t="s">
        <v>1925</v>
      </c>
      <c r="G167" t="s">
        <v>684</v>
      </c>
      <c r="H167" t="s">
        <v>105</v>
      </c>
      <c r="I167" s="76">
        <v>2136.92</v>
      </c>
      <c r="J167" s="76">
        <v>2165</v>
      </c>
      <c r="K167" s="76">
        <v>46.264318000000003</v>
      </c>
      <c r="L167" s="76">
        <v>0.03</v>
      </c>
      <c r="M167" s="76">
        <v>0.11</v>
      </c>
      <c r="N167" s="76">
        <v>0.01</v>
      </c>
    </row>
    <row r="168" spans="2:14">
      <c r="B168" t="s">
        <v>1926</v>
      </c>
      <c r="C168" t="s">
        <v>1927</v>
      </c>
      <c r="D168" t="s">
        <v>103</v>
      </c>
      <c r="E168" s="15"/>
      <c r="F168" t="s">
        <v>1928</v>
      </c>
      <c r="G168" t="s">
        <v>684</v>
      </c>
      <c r="H168" t="s">
        <v>105</v>
      </c>
      <c r="I168" s="76">
        <v>305.57</v>
      </c>
      <c r="J168" s="76">
        <v>12280</v>
      </c>
      <c r="K168" s="76">
        <v>37.523995999999997</v>
      </c>
      <c r="L168" s="76">
        <v>0.01</v>
      </c>
      <c r="M168" s="76">
        <v>0.09</v>
      </c>
      <c r="N168" s="76">
        <v>0.01</v>
      </c>
    </row>
    <row r="169" spans="2:14">
      <c r="B169" t="s">
        <v>1929</v>
      </c>
      <c r="C169" t="s">
        <v>1930</v>
      </c>
      <c r="D169" t="s">
        <v>103</v>
      </c>
      <c r="E169" s="15"/>
      <c r="F169" t="s">
        <v>1931</v>
      </c>
      <c r="G169" t="s">
        <v>1057</v>
      </c>
      <c r="H169" t="s">
        <v>105</v>
      </c>
      <c r="I169" s="76">
        <v>1809.08</v>
      </c>
      <c r="J169" s="76">
        <v>825</v>
      </c>
      <c r="K169" s="76">
        <v>14.924910000000001</v>
      </c>
      <c r="L169" s="76">
        <v>0.01</v>
      </c>
      <c r="M169" s="76">
        <v>0.04</v>
      </c>
      <c r="N169" s="76">
        <v>0</v>
      </c>
    </row>
    <row r="170" spans="2:14">
      <c r="B170" t="s">
        <v>1932</v>
      </c>
      <c r="C170" t="s">
        <v>1933</v>
      </c>
      <c r="D170" t="s">
        <v>103</v>
      </c>
      <c r="E170" s="15"/>
      <c r="F170" t="s">
        <v>1934</v>
      </c>
      <c r="G170" t="s">
        <v>1057</v>
      </c>
      <c r="H170" t="s">
        <v>105</v>
      </c>
      <c r="I170" s="76">
        <v>50787.91</v>
      </c>
      <c r="J170" s="76">
        <v>34.799999999999997</v>
      </c>
      <c r="K170" s="76">
        <v>17.674192680000001</v>
      </c>
      <c r="L170" s="76">
        <v>0.02</v>
      </c>
      <c r="M170" s="76">
        <v>0.04</v>
      </c>
      <c r="N170" s="76">
        <v>0.01</v>
      </c>
    </row>
    <row r="171" spans="2:14">
      <c r="B171" t="s">
        <v>1935</v>
      </c>
      <c r="C171" t="s">
        <v>1936</v>
      </c>
      <c r="D171" t="s">
        <v>103</v>
      </c>
      <c r="E171" s="15"/>
      <c r="F171" t="s">
        <v>1937</v>
      </c>
      <c r="G171" t="s">
        <v>454</v>
      </c>
      <c r="H171" t="s">
        <v>105</v>
      </c>
      <c r="I171" s="76">
        <v>11189.36</v>
      </c>
      <c r="J171" s="76">
        <v>246.86</v>
      </c>
      <c r="K171" s="76">
        <v>27.622054095999999</v>
      </c>
      <c r="L171" s="76">
        <v>0</v>
      </c>
      <c r="M171" s="76">
        <v>7.0000000000000007E-2</v>
      </c>
      <c r="N171" s="76">
        <v>0.01</v>
      </c>
    </row>
    <row r="172" spans="2:14">
      <c r="B172" t="s">
        <v>1938</v>
      </c>
      <c r="C172" t="s">
        <v>1939</v>
      </c>
      <c r="D172" t="s">
        <v>103</v>
      </c>
      <c r="E172" s="15"/>
      <c r="F172" t="s">
        <v>1937</v>
      </c>
      <c r="G172" t="s">
        <v>454</v>
      </c>
      <c r="H172" t="s">
        <v>105</v>
      </c>
      <c r="I172" s="76">
        <v>5326.11</v>
      </c>
      <c r="J172" s="76">
        <v>298.7</v>
      </c>
      <c r="K172" s="76">
        <v>15.90909057</v>
      </c>
      <c r="L172" s="76">
        <v>0</v>
      </c>
      <c r="M172" s="76">
        <v>0.04</v>
      </c>
      <c r="N172" s="76">
        <v>0</v>
      </c>
    </row>
    <row r="173" spans="2:14">
      <c r="B173" t="s">
        <v>1940</v>
      </c>
      <c r="C173" t="s">
        <v>1941</v>
      </c>
      <c r="D173" t="s">
        <v>103</v>
      </c>
      <c r="E173" s="15"/>
      <c r="F173" t="s">
        <v>754</v>
      </c>
      <c r="G173" t="s">
        <v>454</v>
      </c>
      <c r="H173" t="s">
        <v>105</v>
      </c>
      <c r="I173" s="76">
        <v>2357.77</v>
      </c>
      <c r="J173" s="76">
        <v>651.79999999999995</v>
      </c>
      <c r="K173" s="76">
        <v>15.36794486</v>
      </c>
      <c r="L173" s="76">
        <v>0</v>
      </c>
      <c r="M173" s="76">
        <v>0.04</v>
      </c>
      <c r="N173" s="76">
        <v>0</v>
      </c>
    </row>
    <row r="174" spans="2:14">
      <c r="B174" t="s">
        <v>1942</v>
      </c>
      <c r="C174" t="s">
        <v>1943</v>
      </c>
      <c r="D174" t="s">
        <v>103</v>
      </c>
      <c r="E174" s="15"/>
      <c r="F174" t="s">
        <v>774</v>
      </c>
      <c r="G174" t="s">
        <v>454</v>
      </c>
      <c r="H174" t="s">
        <v>105</v>
      </c>
      <c r="I174" s="76">
        <v>608.88</v>
      </c>
      <c r="J174" s="76">
        <v>213.6</v>
      </c>
      <c r="K174" s="76">
        <v>1.3005676799999999</v>
      </c>
      <c r="L174" s="76">
        <v>0</v>
      </c>
      <c r="M174" s="76">
        <v>0</v>
      </c>
      <c r="N174" s="76">
        <v>0</v>
      </c>
    </row>
    <row r="175" spans="2:14">
      <c r="B175" t="s">
        <v>1944</v>
      </c>
      <c r="C175" t="s">
        <v>1945</v>
      </c>
      <c r="D175" t="s">
        <v>103</v>
      </c>
      <c r="E175" s="15"/>
      <c r="F175" t="s">
        <v>1946</v>
      </c>
      <c r="G175" t="s">
        <v>454</v>
      </c>
      <c r="H175" t="s">
        <v>105</v>
      </c>
      <c r="I175" s="76">
        <v>5035.21</v>
      </c>
      <c r="J175" s="76">
        <v>109.3</v>
      </c>
      <c r="K175" s="76">
        <v>5.5034845299999997</v>
      </c>
      <c r="L175" s="76">
        <v>0.02</v>
      </c>
      <c r="M175" s="76">
        <v>0.01</v>
      </c>
      <c r="N175" s="76">
        <v>0</v>
      </c>
    </row>
    <row r="176" spans="2:14">
      <c r="B176" t="s">
        <v>1947</v>
      </c>
      <c r="C176" t="s">
        <v>1948</v>
      </c>
      <c r="D176" t="s">
        <v>103</v>
      </c>
      <c r="E176" s="15"/>
      <c r="F176" t="s">
        <v>1949</v>
      </c>
      <c r="G176" t="s">
        <v>454</v>
      </c>
      <c r="H176" t="s">
        <v>105</v>
      </c>
      <c r="I176" s="76">
        <v>6374.45</v>
      </c>
      <c r="J176" s="76">
        <v>1174</v>
      </c>
      <c r="K176" s="76">
        <v>74.836043000000004</v>
      </c>
      <c r="L176" s="76">
        <v>0.01</v>
      </c>
      <c r="M176" s="76">
        <v>0.18</v>
      </c>
      <c r="N176" s="76">
        <v>0.02</v>
      </c>
    </row>
    <row r="177" spans="2:14">
      <c r="B177" t="s">
        <v>1950</v>
      </c>
      <c r="C177" t="s">
        <v>1951</v>
      </c>
      <c r="D177" t="s">
        <v>103</v>
      </c>
      <c r="E177" s="15"/>
      <c r="F177" t="s">
        <v>908</v>
      </c>
      <c r="G177" t="s">
        <v>454</v>
      </c>
      <c r="H177" t="s">
        <v>105</v>
      </c>
      <c r="I177" s="76">
        <v>1.83</v>
      </c>
      <c r="J177" s="76">
        <v>9968006.4000000004</v>
      </c>
      <c r="K177" s="76">
        <v>182.41451712</v>
      </c>
      <c r="L177" s="76">
        <v>0</v>
      </c>
      <c r="M177" s="76">
        <v>0.44</v>
      </c>
      <c r="N177" s="76">
        <v>0.05</v>
      </c>
    </row>
    <row r="178" spans="2:14">
      <c r="B178" t="s">
        <v>1952</v>
      </c>
      <c r="C178" t="s">
        <v>1953</v>
      </c>
      <c r="D178" t="s">
        <v>103</v>
      </c>
      <c r="E178" s="15"/>
      <c r="F178" t="s">
        <v>908</v>
      </c>
      <c r="G178" t="s">
        <v>454</v>
      </c>
      <c r="H178" t="s">
        <v>105</v>
      </c>
      <c r="I178" s="76">
        <v>730000</v>
      </c>
      <c r="J178" s="76">
        <v>80.099999999999994</v>
      </c>
      <c r="K178" s="76">
        <v>584.73</v>
      </c>
      <c r="L178" s="76">
        <v>0.32</v>
      </c>
      <c r="M178" s="76">
        <v>1.4</v>
      </c>
      <c r="N178" s="76">
        <v>0.17</v>
      </c>
    </row>
    <row r="179" spans="2:14">
      <c r="B179" t="s">
        <v>1954</v>
      </c>
      <c r="C179" t="s">
        <v>1955</v>
      </c>
      <c r="D179" t="s">
        <v>103</v>
      </c>
      <c r="E179" s="15"/>
      <c r="F179" t="s">
        <v>1200</v>
      </c>
      <c r="G179" t="s">
        <v>454</v>
      </c>
      <c r="H179" t="s">
        <v>105</v>
      </c>
      <c r="I179" s="76">
        <v>26327.62</v>
      </c>
      <c r="J179" s="76">
        <v>244.2</v>
      </c>
      <c r="K179" s="76">
        <v>64.292048039999997</v>
      </c>
      <c r="L179" s="76">
        <v>0.03</v>
      </c>
      <c r="M179" s="76">
        <v>0.15</v>
      </c>
      <c r="N179" s="76">
        <v>0.02</v>
      </c>
    </row>
    <row r="180" spans="2:14">
      <c r="B180" t="s">
        <v>1956</v>
      </c>
      <c r="C180" t="s">
        <v>1957</v>
      </c>
      <c r="D180" t="s">
        <v>103</v>
      </c>
      <c r="E180" s="15"/>
      <c r="F180" t="s">
        <v>1098</v>
      </c>
      <c r="G180" t="s">
        <v>454</v>
      </c>
      <c r="H180" t="s">
        <v>105</v>
      </c>
      <c r="I180" s="76">
        <v>70.599999999999994</v>
      </c>
      <c r="J180" s="76">
        <v>49170</v>
      </c>
      <c r="K180" s="76">
        <v>34.714019999999998</v>
      </c>
      <c r="L180" s="76">
        <v>0.01</v>
      </c>
      <c r="M180" s="76">
        <v>0.08</v>
      </c>
      <c r="N180" s="76">
        <v>0.01</v>
      </c>
    </row>
    <row r="181" spans="2:14">
      <c r="B181" t="s">
        <v>1958</v>
      </c>
      <c r="C181" t="s">
        <v>1959</v>
      </c>
      <c r="D181" t="s">
        <v>103</v>
      </c>
      <c r="E181" s="15"/>
      <c r="F181" t="s">
        <v>1960</v>
      </c>
      <c r="G181" t="s">
        <v>454</v>
      </c>
      <c r="H181" t="s">
        <v>105</v>
      </c>
      <c r="I181" s="76">
        <v>9913.7099999999991</v>
      </c>
      <c r="J181" s="76">
        <v>466.7</v>
      </c>
      <c r="K181" s="76">
        <v>46.267284570000001</v>
      </c>
      <c r="L181" s="76">
        <v>0.01</v>
      </c>
      <c r="M181" s="76">
        <v>0.11</v>
      </c>
      <c r="N181" s="76">
        <v>0.01</v>
      </c>
    </row>
    <row r="182" spans="2:14">
      <c r="B182" t="s">
        <v>1961</v>
      </c>
      <c r="C182" t="s">
        <v>1962</v>
      </c>
      <c r="D182" t="s">
        <v>103</v>
      </c>
      <c r="E182" s="15"/>
      <c r="F182" t="s">
        <v>1963</v>
      </c>
      <c r="G182" t="s">
        <v>454</v>
      </c>
      <c r="H182" t="s">
        <v>105</v>
      </c>
      <c r="I182" s="76">
        <v>376.05</v>
      </c>
      <c r="J182" s="76">
        <v>435.4</v>
      </c>
      <c r="K182" s="76">
        <v>1.6373217</v>
      </c>
      <c r="L182" s="76">
        <v>0</v>
      </c>
      <c r="M182" s="76">
        <v>0</v>
      </c>
      <c r="N182" s="76">
        <v>0</v>
      </c>
    </row>
    <row r="183" spans="2:14">
      <c r="B183" t="s">
        <v>1964</v>
      </c>
      <c r="C183" t="s">
        <v>1965</v>
      </c>
      <c r="D183" t="s">
        <v>103</v>
      </c>
      <c r="E183" s="15"/>
      <c r="F183" t="s">
        <v>1186</v>
      </c>
      <c r="G183" t="s">
        <v>454</v>
      </c>
      <c r="H183" t="s">
        <v>105</v>
      </c>
      <c r="I183" s="76">
        <v>5032.68</v>
      </c>
      <c r="J183" s="76">
        <v>1205</v>
      </c>
      <c r="K183" s="76">
        <v>60.643794</v>
      </c>
      <c r="L183" s="76">
        <v>0.03</v>
      </c>
      <c r="M183" s="76">
        <v>0.14000000000000001</v>
      </c>
      <c r="N183" s="76">
        <v>0.02</v>
      </c>
    </row>
    <row r="184" spans="2:14">
      <c r="B184" t="s">
        <v>1966</v>
      </c>
      <c r="C184" t="s">
        <v>1967</v>
      </c>
      <c r="D184" t="s">
        <v>103</v>
      </c>
      <c r="E184" s="15"/>
      <c r="F184" t="s">
        <v>1156</v>
      </c>
      <c r="G184" t="s">
        <v>454</v>
      </c>
      <c r="H184" t="s">
        <v>105</v>
      </c>
      <c r="I184" s="76">
        <v>43864.51</v>
      </c>
      <c r="J184" s="76">
        <v>200.5</v>
      </c>
      <c r="K184" s="76">
        <v>87.948342550000007</v>
      </c>
      <c r="L184" s="76">
        <v>0.02</v>
      </c>
      <c r="M184" s="76">
        <v>0.21</v>
      </c>
      <c r="N184" s="76">
        <v>0.02</v>
      </c>
    </row>
    <row r="185" spans="2:14">
      <c r="B185" t="s">
        <v>1968</v>
      </c>
      <c r="C185" t="s">
        <v>1969</v>
      </c>
      <c r="D185" t="s">
        <v>103</v>
      </c>
      <c r="E185" s="15"/>
      <c r="F185" t="s">
        <v>1150</v>
      </c>
      <c r="G185" t="s">
        <v>130</v>
      </c>
      <c r="H185" t="s">
        <v>105</v>
      </c>
      <c r="I185" s="76">
        <v>1792.81</v>
      </c>
      <c r="J185" s="76">
        <v>2698</v>
      </c>
      <c r="K185" s="76">
        <v>48.370013800000002</v>
      </c>
      <c r="L185" s="76">
        <v>0.01</v>
      </c>
      <c r="M185" s="76">
        <v>0.12</v>
      </c>
      <c r="N185" s="76">
        <v>0.01</v>
      </c>
    </row>
    <row r="186" spans="2:14">
      <c r="B186" t="s">
        <v>1970</v>
      </c>
      <c r="C186" t="s">
        <v>1971</v>
      </c>
      <c r="D186" t="s">
        <v>103</v>
      </c>
      <c r="E186" s="15"/>
      <c r="F186" t="s">
        <v>1972</v>
      </c>
      <c r="G186" t="s">
        <v>130</v>
      </c>
      <c r="H186" t="s">
        <v>105</v>
      </c>
      <c r="I186" s="76">
        <v>1688.99</v>
      </c>
      <c r="J186" s="76">
        <v>5962</v>
      </c>
      <c r="K186" s="76">
        <v>100.6975838</v>
      </c>
      <c r="L186" s="76">
        <v>0.02</v>
      </c>
      <c r="M186" s="76">
        <v>0.24</v>
      </c>
      <c r="N186" s="76">
        <v>0.03</v>
      </c>
    </row>
    <row r="187" spans="2:14">
      <c r="B187" t="s">
        <v>1973</v>
      </c>
      <c r="C187" t="s">
        <v>1974</v>
      </c>
      <c r="D187" t="s">
        <v>103</v>
      </c>
      <c r="E187" s="15"/>
      <c r="F187" t="s">
        <v>1975</v>
      </c>
      <c r="G187" t="s">
        <v>131</v>
      </c>
      <c r="H187" t="s">
        <v>105</v>
      </c>
      <c r="I187" s="76">
        <v>801.91</v>
      </c>
      <c r="J187" s="76">
        <v>2373</v>
      </c>
      <c r="K187" s="76">
        <v>19.029324299999999</v>
      </c>
      <c r="L187" s="76">
        <v>0.01</v>
      </c>
      <c r="M187" s="76">
        <v>0.05</v>
      </c>
      <c r="N187" s="76">
        <v>0.01</v>
      </c>
    </row>
    <row r="188" spans="2:14">
      <c r="B188" t="s">
        <v>1976</v>
      </c>
      <c r="C188" t="s">
        <v>1977</v>
      </c>
      <c r="D188" t="s">
        <v>103</v>
      </c>
      <c r="E188" s="15"/>
      <c r="F188" t="s">
        <v>1978</v>
      </c>
      <c r="G188" t="s">
        <v>132</v>
      </c>
      <c r="H188" t="s">
        <v>105</v>
      </c>
      <c r="I188" s="76">
        <v>1266.3699999999999</v>
      </c>
      <c r="J188" s="76">
        <v>453.3</v>
      </c>
      <c r="K188" s="76">
        <v>5.7404552100000004</v>
      </c>
      <c r="L188" s="76">
        <v>0</v>
      </c>
      <c r="M188" s="76">
        <v>0.01</v>
      </c>
      <c r="N188" s="76">
        <v>0</v>
      </c>
    </row>
    <row r="189" spans="2:14">
      <c r="B189" t="s">
        <v>1979</v>
      </c>
      <c r="C189" t="s">
        <v>1980</v>
      </c>
      <c r="D189" t="s">
        <v>103</v>
      </c>
      <c r="E189" s="15"/>
      <c r="F189" t="s">
        <v>1981</v>
      </c>
      <c r="G189" t="s">
        <v>135</v>
      </c>
      <c r="H189" t="s">
        <v>105</v>
      </c>
      <c r="I189" s="76">
        <v>1231.75</v>
      </c>
      <c r="J189" s="76">
        <v>162.4</v>
      </c>
      <c r="K189" s="76">
        <v>2.000362</v>
      </c>
      <c r="L189" s="76">
        <v>0</v>
      </c>
      <c r="M189" s="76">
        <v>0</v>
      </c>
      <c r="N189" s="76">
        <v>0</v>
      </c>
    </row>
    <row r="190" spans="2:14">
      <c r="B190" t="s">
        <v>1982</v>
      </c>
      <c r="C190" t="s">
        <v>1983</v>
      </c>
      <c r="D190" t="s">
        <v>103</v>
      </c>
      <c r="E190" s="15"/>
      <c r="F190" t="s">
        <v>1984</v>
      </c>
      <c r="G190" t="s">
        <v>135</v>
      </c>
      <c r="H190" t="s">
        <v>105</v>
      </c>
      <c r="I190" s="76">
        <v>1380.33</v>
      </c>
      <c r="J190" s="76">
        <v>2492</v>
      </c>
      <c r="K190" s="76">
        <v>34.397823600000002</v>
      </c>
      <c r="L190" s="76">
        <v>0.01</v>
      </c>
      <c r="M190" s="76">
        <v>0.08</v>
      </c>
      <c r="N190" s="76">
        <v>0.01</v>
      </c>
    </row>
    <row r="191" spans="2:14">
      <c r="B191" t="s">
        <v>1985</v>
      </c>
      <c r="C191" t="s">
        <v>1986</v>
      </c>
      <c r="D191" t="s">
        <v>103</v>
      </c>
      <c r="E191" s="15"/>
      <c r="F191" t="s">
        <v>1987</v>
      </c>
      <c r="G191" t="s">
        <v>135</v>
      </c>
      <c r="H191" t="s">
        <v>105</v>
      </c>
      <c r="I191" s="76">
        <v>9573.6200000000008</v>
      </c>
      <c r="J191" s="76">
        <v>638.1</v>
      </c>
      <c r="K191" s="76">
        <v>61.089269219999998</v>
      </c>
      <c r="L191" s="76">
        <v>0.02</v>
      </c>
      <c r="M191" s="76">
        <v>0.15</v>
      </c>
      <c r="N191" s="76">
        <v>0.02</v>
      </c>
    </row>
    <row r="192" spans="2:14">
      <c r="B192" t="s">
        <v>1988</v>
      </c>
      <c r="C192" t="s">
        <v>1989</v>
      </c>
      <c r="D192" t="s">
        <v>103</v>
      </c>
      <c r="E192" s="15"/>
      <c r="F192" t="s">
        <v>1990</v>
      </c>
      <c r="G192" t="s">
        <v>135</v>
      </c>
      <c r="H192" t="s">
        <v>105</v>
      </c>
      <c r="I192" s="76">
        <v>2910.06</v>
      </c>
      <c r="J192" s="76">
        <v>213.1</v>
      </c>
      <c r="K192" s="76">
        <v>6.2013378599999998</v>
      </c>
      <c r="L192" s="76">
        <v>0.01</v>
      </c>
      <c r="M192" s="76">
        <v>0.01</v>
      </c>
      <c r="N192" s="76">
        <v>0</v>
      </c>
    </row>
    <row r="193" spans="2:14">
      <c r="B193" t="s">
        <v>1991</v>
      </c>
      <c r="C193" t="s">
        <v>1992</v>
      </c>
      <c r="D193" t="s">
        <v>103</v>
      </c>
      <c r="E193" s="15"/>
      <c r="F193" t="s">
        <v>1993</v>
      </c>
      <c r="G193" t="s">
        <v>135</v>
      </c>
      <c r="H193" t="s">
        <v>105</v>
      </c>
      <c r="I193" s="76">
        <v>4512.6499999999996</v>
      </c>
      <c r="J193" s="76">
        <v>118.6</v>
      </c>
      <c r="K193" s="76">
        <v>5.3520028999999996</v>
      </c>
      <c r="L193" s="76">
        <v>0.01</v>
      </c>
      <c r="M193" s="76">
        <v>0.01</v>
      </c>
      <c r="N193" s="76">
        <v>0</v>
      </c>
    </row>
    <row r="194" spans="2:14">
      <c r="B194" s="77" t="s">
        <v>1994</v>
      </c>
      <c r="E194" s="15"/>
      <c r="F194" s="15"/>
      <c r="G194" s="15"/>
      <c r="I194" s="78">
        <v>0</v>
      </c>
      <c r="K194" s="78">
        <v>0</v>
      </c>
      <c r="M194" s="78">
        <v>0</v>
      </c>
      <c r="N194" s="78">
        <v>0</v>
      </c>
    </row>
    <row r="195" spans="2:14">
      <c r="B195" t="s">
        <v>214</v>
      </c>
      <c r="C195" t="s">
        <v>214</v>
      </c>
      <c r="E195" s="15"/>
      <c r="F195" s="15"/>
      <c r="G195" t="s">
        <v>214</v>
      </c>
      <c r="H195" t="s">
        <v>214</v>
      </c>
      <c r="I195" s="76">
        <v>0</v>
      </c>
      <c r="J195" s="76">
        <v>0</v>
      </c>
      <c r="K195" s="76">
        <v>0</v>
      </c>
      <c r="L195" s="76">
        <v>0</v>
      </c>
      <c r="M195" s="76">
        <v>0</v>
      </c>
      <c r="N195" s="76">
        <v>0</v>
      </c>
    </row>
    <row r="196" spans="2:14">
      <c r="B196" s="77" t="s">
        <v>296</v>
      </c>
      <c r="E196" s="15"/>
      <c r="F196" s="15"/>
      <c r="G196" s="15"/>
      <c r="I196" s="78">
        <v>356633.93</v>
      </c>
      <c r="K196" s="78">
        <v>16082.144609034571</v>
      </c>
      <c r="M196" s="78">
        <v>38.43</v>
      </c>
      <c r="N196" s="78">
        <v>4.5599999999999996</v>
      </c>
    </row>
    <row r="197" spans="2:14">
      <c r="B197" s="77" t="s">
        <v>411</v>
      </c>
      <c r="E197" s="15"/>
      <c r="F197" s="15"/>
      <c r="G197" s="15"/>
      <c r="I197" s="78">
        <v>143475.82</v>
      </c>
      <c r="K197" s="78">
        <v>4661.3679268388041</v>
      </c>
      <c r="M197" s="78">
        <v>11.14</v>
      </c>
      <c r="N197" s="78">
        <v>1.32</v>
      </c>
    </row>
    <row r="198" spans="2:14">
      <c r="B198" t="s">
        <v>1995</v>
      </c>
      <c r="C198" t="s">
        <v>1996</v>
      </c>
      <c r="D198" t="s">
        <v>1289</v>
      </c>
      <c r="E198" t="s">
        <v>1265</v>
      </c>
      <c r="F198" s="15"/>
      <c r="G198" t="s">
        <v>1282</v>
      </c>
      <c r="H198" t="s">
        <v>113</v>
      </c>
      <c r="I198" s="76">
        <v>22897.279999999999</v>
      </c>
      <c r="J198" s="76">
        <v>110</v>
      </c>
      <c r="K198" s="76">
        <v>104.6998735552</v>
      </c>
      <c r="L198" s="76">
        <v>0</v>
      </c>
      <c r="M198" s="76">
        <v>0.25</v>
      </c>
      <c r="N198" s="76">
        <v>0.03</v>
      </c>
    </row>
    <row r="199" spans="2:14">
      <c r="B199" t="s">
        <v>1997</v>
      </c>
      <c r="C199" t="s">
        <v>1998</v>
      </c>
      <c r="D199" t="s">
        <v>1339</v>
      </c>
      <c r="E199" t="s">
        <v>1265</v>
      </c>
      <c r="F199" t="s">
        <v>1999</v>
      </c>
      <c r="G199" t="s">
        <v>1267</v>
      </c>
      <c r="H199" t="s">
        <v>109</v>
      </c>
      <c r="I199" s="76">
        <v>181.69</v>
      </c>
      <c r="J199" s="76">
        <v>836.26</v>
      </c>
      <c r="K199" s="76">
        <v>5.3619654020259997</v>
      </c>
      <c r="L199" s="76">
        <v>0</v>
      </c>
      <c r="M199" s="76">
        <v>0.01</v>
      </c>
      <c r="N199" s="76">
        <v>0</v>
      </c>
    </row>
    <row r="200" spans="2:14">
      <c r="B200" t="s">
        <v>2000</v>
      </c>
      <c r="C200" t="s">
        <v>2001</v>
      </c>
      <c r="D200" t="s">
        <v>1339</v>
      </c>
      <c r="E200" t="s">
        <v>1265</v>
      </c>
      <c r="F200" t="s">
        <v>1568</v>
      </c>
      <c r="G200" t="s">
        <v>1267</v>
      </c>
      <c r="H200" t="s">
        <v>109</v>
      </c>
      <c r="I200" s="76">
        <v>1279.8800000000001</v>
      </c>
      <c r="J200" s="76">
        <v>6341</v>
      </c>
      <c r="K200" s="76">
        <v>286.40372633319998</v>
      </c>
      <c r="L200" s="76">
        <v>0</v>
      </c>
      <c r="M200" s="76">
        <v>0.68</v>
      </c>
      <c r="N200" s="76">
        <v>0.08</v>
      </c>
    </row>
    <row r="201" spans="2:14">
      <c r="B201" t="s">
        <v>2002</v>
      </c>
      <c r="C201" t="s">
        <v>2003</v>
      </c>
      <c r="D201" t="s">
        <v>126</v>
      </c>
      <c r="E201" t="s">
        <v>1265</v>
      </c>
      <c r="F201" t="s">
        <v>2004</v>
      </c>
      <c r="G201" t="s">
        <v>1328</v>
      </c>
      <c r="H201" t="s">
        <v>109</v>
      </c>
      <c r="I201" s="76">
        <v>566.26</v>
      </c>
      <c r="J201" s="76">
        <v>435</v>
      </c>
      <c r="K201" s="76">
        <v>8.6927421989999996</v>
      </c>
      <c r="L201" s="76">
        <v>0</v>
      </c>
      <c r="M201" s="76">
        <v>0.02</v>
      </c>
      <c r="N201" s="76">
        <v>0</v>
      </c>
    </row>
    <row r="202" spans="2:14">
      <c r="B202" t="s">
        <v>2005</v>
      </c>
      <c r="C202" t="s">
        <v>2006</v>
      </c>
      <c r="D202" t="s">
        <v>1339</v>
      </c>
      <c r="E202" t="s">
        <v>1265</v>
      </c>
      <c r="F202" s="15"/>
      <c r="G202" t="s">
        <v>1278</v>
      </c>
      <c r="H202" t="s">
        <v>109</v>
      </c>
      <c r="I202" s="76">
        <v>1227.3800000000001</v>
      </c>
      <c r="J202" s="76">
        <v>2130</v>
      </c>
      <c r="K202" s="76">
        <v>92.259331626000005</v>
      </c>
      <c r="L202" s="76">
        <v>0</v>
      </c>
      <c r="M202" s="76">
        <v>0.22</v>
      </c>
      <c r="N202" s="76">
        <v>0.03</v>
      </c>
    </row>
    <row r="203" spans="2:14">
      <c r="B203" t="s">
        <v>2005</v>
      </c>
      <c r="C203" t="s">
        <v>2006</v>
      </c>
      <c r="D203" t="s">
        <v>1339</v>
      </c>
      <c r="E203" t="s">
        <v>1265</v>
      </c>
      <c r="F203" s="15"/>
      <c r="G203" t="s">
        <v>1278</v>
      </c>
      <c r="H203" t="s">
        <v>109</v>
      </c>
      <c r="I203" s="76">
        <v>120.29</v>
      </c>
      <c r="J203" s="76">
        <v>2130</v>
      </c>
      <c r="K203" s="76">
        <v>9.0419226330000004</v>
      </c>
      <c r="L203" s="76">
        <v>0</v>
      </c>
      <c r="M203" s="76">
        <v>0.02</v>
      </c>
      <c r="N203" s="76">
        <v>0</v>
      </c>
    </row>
    <row r="204" spans="2:14">
      <c r="B204" t="s">
        <v>2007</v>
      </c>
      <c r="C204" t="s">
        <v>2008</v>
      </c>
      <c r="D204" t="s">
        <v>1339</v>
      </c>
      <c r="E204" t="s">
        <v>1265</v>
      </c>
      <c r="F204" t="s">
        <v>2009</v>
      </c>
      <c r="G204" t="s">
        <v>1278</v>
      </c>
      <c r="H204" t="s">
        <v>109</v>
      </c>
      <c r="I204" s="76">
        <v>649.6</v>
      </c>
      <c r="J204" s="76">
        <v>1938</v>
      </c>
      <c r="K204" s="76">
        <v>44.427456192000001</v>
      </c>
      <c r="L204" s="76">
        <v>0</v>
      </c>
      <c r="M204" s="76">
        <v>0.11</v>
      </c>
      <c r="N204" s="76">
        <v>0.01</v>
      </c>
    </row>
    <row r="205" spans="2:14">
      <c r="B205" t="s">
        <v>2007</v>
      </c>
      <c r="C205" t="s">
        <v>2008</v>
      </c>
      <c r="D205" t="s">
        <v>1339</v>
      </c>
      <c r="E205" t="s">
        <v>1265</v>
      </c>
      <c r="F205" t="s">
        <v>2009</v>
      </c>
      <c r="G205" t="s">
        <v>1278</v>
      </c>
      <c r="H205" t="s">
        <v>109</v>
      </c>
      <c r="I205" s="76">
        <v>2052.5500000000002</v>
      </c>
      <c r="J205" s="76">
        <v>1938</v>
      </c>
      <c r="K205" s="76">
        <v>140.37804065099999</v>
      </c>
      <c r="L205" s="76">
        <v>0</v>
      </c>
      <c r="M205" s="76">
        <v>0.34</v>
      </c>
      <c r="N205" s="76">
        <v>0.04</v>
      </c>
    </row>
    <row r="206" spans="2:14">
      <c r="B206" t="s">
        <v>2010</v>
      </c>
      <c r="C206" t="s">
        <v>2011</v>
      </c>
      <c r="D206" t="s">
        <v>1339</v>
      </c>
      <c r="E206" t="s">
        <v>1265</v>
      </c>
      <c r="F206" t="s">
        <v>1277</v>
      </c>
      <c r="G206" t="s">
        <v>1278</v>
      </c>
      <c r="H206" t="s">
        <v>109</v>
      </c>
      <c r="I206" s="76">
        <v>431.22</v>
      </c>
      <c r="J206" s="76">
        <v>444</v>
      </c>
      <c r="K206" s="76">
        <v>6.7566826871999996</v>
      </c>
      <c r="L206" s="76">
        <v>0</v>
      </c>
      <c r="M206" s="76">
        <v>0.02</v>
      </c>
      <c r="N206" s="76">
        <v>0</v>
      </c>
    </row>
    <row r="207" spans="2:14">
      <c r="B207" t="s">
        <v>2012</v>
      </c>
      <c r="C207" t="s">
        <v>2013</v>
      </c>
      <c r="D207" t="s">
        <v>126</v>
      </c>
      <c r="E207" t="s">
        <v>1265</v>
      </c>
      <c r="F207" s="15"/>
      <c r="G207" t="s">
        <v>2014</v>
      </c>
      <c r="H207" t="s">
        <v>113</v>
      </c>
      <c r="I207" s="76">
        <v>-425</v>
      </c>
      <c r="J207" s="76">
        <v>4105</v>
      </c>
      <c r="K207" s="76">
        <v>-72.522316625000002</v>
      </c>
      <c r="L207" s="76">
        <v>0</v>
      </c>
      <c r="M207" s="76">
        <v>-0.17</v>
      </c>
      <c r="N207" s="76">
        <v>-0.02</v>
      </c>
    </row>
    <row r="208" spans="2:14">
      <c r="B208" t="s">
        <v>2015</v>
      </c>
      <c r="C208" t="s">
        <v>2016</v>
      </c>
      <c r="D208" t="s">
        <v>1289</v>
      </c>
      <c r="E208" t="s">
        <v>1265</v>
      </c>
      <c r="F208" t="s">
        <v>2017</v>
      </c>
      <c r="G208" t="s">
        <v>2014</v>
      </c>
      <c r="H208" t="s">
        <v>109</v>
      </c>
      <c r="I208" s="76">
        <v>38599.89</v>
      </c>
      <c r="J208" s="76">
        <v>20.75</v>
      </c>
      <c r="K208" s="76">
        <v>28.265444950574999</v>
      </c>
      <c r="L208" s="76">
        <v>0.01</v>
      </c>
      <c r="M208" s="76">
        <v>7.0000000000000007E-2</v>
      </c>
      <c r="N208" s="76">
        <v>0.01</v>
      </c>
    </row>
    <row r="209" spans="2:14">
      <c r="B209" t="s">
        <v>2018</v>
      </c>
      <c r="C209" t="s">
        <v>2019</v>
      </c>
      <c r="D209" t="s">
        <v>126</v>
      </c>
      <c r="E209" t="s">
        <v>1265</v>
      </c>
      <c r="F209" t="s">
        <v>2020</v>
      </c>
      <c r="G209" t="s">
        <v>2014</v>
      </c>
      <c r="H209" t="s">
        <v>113</v>
      </c>
      <c r="I209" s="76">
        <v>19653.87</v>
      </c>
      <c r="J209" s="76">
        <v>393.5</v>
      </c>
      <c r="K209" s="76">
        <v>321.48624261880502</v>
      </c>
      <c r="L209" s="76">
        <v>0.01</v>
      </c>
      <c r="M209" s="76">
        <v>0.77</v>
      </c>
      <c r="N209" s="76">
        <v>0.09</v>
      </c>
    </row>
    <row r="210" spans="2:14">
      <c r="B210" t="s">
        <v>2021</v>
      </c>
      <c r="C210" t="s">
        <v>2022</v>
      </c>
      <c r="D210" t="s">
        <v>126</v>
      </c>
      <c r="E210" t="s">
        <v>1265</v>
      </c>
      <c r="F210" t="s">
        <v>899</v>
      </c>
      <c r="G210" t="s">
        <v>1336</v>
      </c>
      <c r="H210" t="s">
        <v>109</v>
      </c>
      <c r="I210" s="76">
        <v>270.06</v>
      </c>
      <c r="J210" s="76">
        <v>320</v>
      </c>
      <c r="K210" s="76">
        <v>3.0497335680000002</v>
      </c>
      <c r="L210" s="76">
        <v>0</v>
      </c>
      <c r="M210" s="76">
        <v>0.01</v>
      </c>
      <c r="N210" s="76">
        <v>0</v>
      </c>
    </row>
    <row r="211" spans="2:14">
      <c r="B211" t="s">
        <v>2023</v>
      </c>
      <c r="C211" t="s">
        <v>2024</v>
      </c>
      <c r="D211" t="s">
        <v>2025</v>
      </c>
      <c r="E211" t="s">
        <v>1265</v>
      </c>
      <c r="F211" s="15"/>
      <c r="G211" t="s">
        <v>1336</v>
      </c>
      <c r="H211" t="s">
        <v>109</v>
      </c>
      <c r="I211" s="76">
        <v>1432.71</v>
      </c>
      <c r="J211" s="76">
        <v>1340</v>
      </c>
      <c r="K211" s="76">
        <v>67.750850106000001</v>
      </c>
      <c r="L211" s="76">
        <v>0</v>
      </c>
      <c r="M211" s="76">
        <v>0.16</v>
      </c>
      <c r="N211" s="76">
        <v>0.02</v>
      </c>
    </row>
    <row r="212" spans="2:14">
      <c r="B212" t="s">
        <v>2026</v>
      </c>
      <c r="C212" t="s">
        <v>2027</v>
      </c>
      <c r="D212" t="s">
        <v>2025</v>
      </c>
      <c r="E212" t="s">
        <v>1265</v>
      </c>
      <c r="F212" t="s">
        <v>1773</v>
      </c>
      <c r="G212" t="s">
        <v>1336</v>
      </c>
      <c r="H212" t="s">
        <v>109</v>
      </c>
      <c r="I212" s="76">
        <v>679.28</v>
      </c>
      <c r="J212" s="76">
        <v>1308</v>
      </c>
      <c r="K212" s="76">
        <v>31.355102889600001</v>
      </c>
      <c r="L212" s="76">
        <v>0</v>
      </c>
      <c r="M212" s="76">
        <v>7.0000000000000007E-2</v>
      </c>
      <c r="N212" s="76">
        <v>0.01</v>
      </c>
    </row>
    <row r="213" spans="2:14">
      <c r="B213" t="s">
        <v>2028</v>
      </c>
      <c r="C213" t="s">
        <v>2029</v>
      </c>
      <c r="D213" t="s">
        <v>2025</v>
      </c>
      <c r="E213" t="s">
        <v>1265</v>
      </c>
      <c r="F213" t="s">
        <v>1505</v>
      </c>
      <c r="G213" t="s">
        <v>1336</v>
      </c>
      <c r="H213" t="s">
        <v>109</v>
      </c>
      <c r="I213" s="76">
        <v>1159.02</v>
      </c>
      <c r="J213" s="76">
        <v>4225</v>
      </c>
      <c r="K213" s="76">
        <v>172.810171755</v>
      </c>
      <c r="L213" s="76">
        <v>0</v>
      </c>
      <c r="M213" s="76">
        <v>0.41</v>
      </c>
      <c r="N213" s="76">
        <v>0.05</v>
      </c>
    </row>
    <row r="214" spans="2:14">
      <c r="B214" t="s">
        <v>2030</v>
      </c>
      <c r="C214" t="s">
        <v>2031</v>
      </c>
      <c r="D214" t="s">
        <v>2025</v>
      </c>
      <c r="E214" t="s">
        <v>1265</v>
      </c>
      <c r="F214" t="s">
        <v>2032</v>
      </c>
      <c r="G214" t="s">
        <v>1336</v>
      </c>
      <c r="H214" t="s">
        <v>109</v>
      </c>
      <c r="I214" s="76">
        <v>143.47999999999999</v>
      </c>
      <c r="J214" s="76">
        <v>3535</v>
      </c>
      <c r="K214" s="76">
        <v>17.899151522</v>
      </c>
      <c r="L214" s="76">
        <v>0</v>
      </c>
      <c r="M214" s="76">
        <v>0.04</v>
      </c>
      <c r="N214" s="76">
        <v>0.01</v>
      </c>
    </row>
    <row r="215" spans="2:14">
      <c r="B215" t="s">
        <v>2033</v>
      </c>
      <c r="C215" t="s">
        <v>2034</v>
      </c>
      <c r="D215" t="s">
        <v>126</v>
      </c>
      <c r="E215" t="s">
        <v>1265</v>
      </c>
      <c r="F215" t="s">
        <v>1824</v>
      </c>
      <c r="G215" t="s">
        <v>1336</v>
      </c>
      <c r="H215" t="s">
        <v>109</v>
      </c>
      <c r="I215" s="76">
        <v>3832.87</v>
      </c>
      <c r="J215" s="76">
        <v>534</v>
      </c>
      <c r="K215" s="76">
        <v>72.229898548199998</v>
      </c>
      <c r="L215" s="76">
        <v>0.01</v>
      </c>
      <c r="M215" s="76">
        <v>0.17</v>
      </c>
      <c r="N215" s="76">
        <v>0.02</v>
      </c>
    </row>
    <row r="216" spans="2:14">
      <c r="B216" t="s">
        <v>2035</v>
      </c>
      <c r="C216" t="s">
        <v>2036</v>
      </c>
      <c r="D216" t="s">
        <v>2025</v>
      </c>
      <c r="E216" t="s">
        <v>1265</v>
      </c>
      <c r="F216" t="s">
        <v>1663</v>
      </c>
      <c r="G216" t="s">
        <v>1336</v>
      </c>
      <c r="H216" t="s">
        <v>109</v>
      </c>
      <c r="I216" s="76">
        <v>1623.71</v>
      </c>
      <c r="J216" s="76">
        <v>895</v>
      </c>
      <c r="K216" s="76">
        <v>51.284149680500001</v>
      </c>
      <c r="L216" s="76">
        <v>0</v>
      </c>
      <c r="M216" s="76">
        <v>0.12</v>
      </c>
      <c r="N216" s="76">
        <v>0.01</v>
      </c>
    </row>
    <row r="217" spans="2:14">
      <c r="B217" t="s">
        <v>2037</v>
      </c>
      <c r="C217" t="s">
        <v>2038</v>
      </c>
      <c r="D217" t="s">
        <v>2025</v>
      </c>
      <c r="E217" t="s">
        <v>1265</v>
      </c>
      <c r="F217" t="s">
        <v>2039</v>
      </c>
      <c r="G217" t="s">
        <v>1336</v>
      </c>
      <c r="H217" t="s">
        <v>109</v>
      </c>
      <c r="I217" s="76">
        <v>1503.52</v>
      </c>
      <c r="J217" s="76">
        <v>4770</v>
      </c>
      <c r="K217" s="76">
        <v>253.09248321600001</v>
      </c>
      <c r="L217" s="76">
        <v>0</v>
      </c>
      <c r="M217" s="76">
        <v>0.6</v>
      </c>
      <c r="N217" s="76">
        <v>7.0000000000000007E-2</v>
      </c>
    </row>
    <row r="218" spans="2:14">
      <c r="B218" t="s">
        <v>2040</v>
      </c>
      <c r="C218" t="s">
        <v>2024</v>
      </c>
      <c r="D218" t="s">
        <v>2025</v>
      </c>
      <c r="E218" t="s">
        <v>1265</v>
      </c>
      <c r="F218" t="s">
        <v>1689</v>
      </c>
      <c r="G218" t="s">
        <v>1336</v>
      </c>
      <c r="H218" t="s">
        <v>109</v>
      </c>
      <c r="I218" s="76">
        <v>307.5</v>
      </c>
      <c r="J218" s="76">
        <v>2734</v>
      </c>
      <c r="K218" s="76">
        <v>29.66847945</v>
      </c>
      <c r="L218" s="76">
        <v>0</v>
      </c>
      <c r="M218" s="76">
        <v>7.0000000000000007E-2</v>
      </c>
      <c r="N218" s="76">
        <v>0.01</v>
      </c>
    </row>
    <row r="219" spans="2:14">
      <c r="B219" t="s">
        <v>2041</v>
      </c>
      <c r="C219" t="s">
        <v>2042</v>
      </c>
      <c r="D219" t="s">
        <v>2025</v>
      </c>
      <c r="E219" t="s">
        <v>1265</v>
      </c>
      <c r="F219" t="s">
        <v>1553</v>
      </c>
      <c r="G219" t="s">
        <v>1336</v>
      </c>
      <c r="H219" t="s">
        <v>109</v>
      </c>
      <c r="I219" s="76">
        <v>299.16000000000003</v>
      </c>
      <c r="J219" s="76">
        <v>8011</v>
      </c>
      <c r="K219" s="76">
        <v>84.574982120399994</v>
      </c>
      <c r="L219" s="76">
        <v>0</v>
      </c>
      <c r="M219" s="76">
        <v>0.2</v>
      </c>
      <c r="N219" s="76">
        <v>0.02</v>
      </c>
    </row>
    <row r="220" spans="2:14">
      <c r="B220" t="s">
        <v>2043</v>
      </c>
      <c r="C220" t="s">
        <v>2044</v>
      </c>
      <c r="D220" t="s">
        <v>126</v>
      </c>
      <c r="E220" t="s">
        <v>1265</v>
      </c>
      <c r="F220" t="s">
        <v>2045</v>
      </c>
      <c r="G220" t="s">
        <v>1336</v>
      </c>
      <c r="H220" t="s">
        <v>109</v>
      </c>
      <c r="I220" s="76">
        <v>3019.06</v>
      </c>
      <c r="J220" s="76">
        <v>1661</v>
      </c>
      <c r="K220" s="76">
        <v>176.96730411140001</v>
      </c>
      <c r="L220" s="76">
        <v>0.01</v>
      </c>
      <c r="M220" s="76">
        <v>0.42</v>
      </c>
      <c r="N220" s="76">
        <v>0.05</v>
      </c>
    </row>
    <row r="221" spans="2:14">
      <c r="B221" t="s">
        <v>2046</v>
      </c>
      <c r="C221" t="s">
        <v>2047</v>
      </c>
      <c r="D221" t="s">
        <v>2025</v>
      </c>
      <c r="E221" t="s">
        <v>1265</v>
      </c>
      <c r="F221" s="15"/>
      <c r="G221" t="s">
        <v>1319</v>
      </c>
      <c r="H221" t="s">
        <v>109</v>
      </c>
      <c r="I221" s="76">
        <v>1078.55</v>
      </c>
      <c r="J221" s="76">
        <v>1505</v>
      </c>
      <c r="K221" s="76">
        <v>57.283354397499998</v>
      </c>
      <c r="L221" s="76">
        <v>0</v>
      </c>
      <c r="M221" s="76">
        <v>0.14000000000000001</v>
      </c>
      <c r="N221" s="76">
        <v>0.02</v>
      </c>
    </row>
    <row r="222" spans="2:14">
      <c r="B222" t="s">
        <v>2048</v>
      </c>
      <c r="C222" t="s">
        <v>2049</v>
      </c>
      <c r="D222" t="s">
        <v>2025</v>
      </c>
      <c r="E222" t="s">
        <v>1265</v>
      </c>
      <c r="F222" s="15"/>
      <c r="G222" t="s">
        <v>1319</v>
      </c>
      <c r="H222" t="s">
        <v>109</v>
      </c>
      <c r="I222" s="76">
        <v>4635.33</v>
      </c>
      <c r="J222" s="76">
        <v>319</v>
      </c>
      <c r="K222" s="76">
        <v>52.182273828299998</v>
      </c>
      <c r="L222" s="76">
        <v>0.02</v>
      </c>
      <c r="M222" s="76">
        <v>0.12</v>
      </c>
      <c r="N222" s="76">
        <v>0.01</v>
      </c>
    </row>
    <row r="223" spans="2:14">
      <c r="B223" t="s">
        <v>2050</v>
      </c>
      <c r="C223" t="s">
        <v>2051</v>
      </c>
      <c r="D223" t="s">
        <v>2025</v>
      </c>
      <c r="E223" t="s">
        <v>1265</v>
      </c>
      <c r="F223" t="s">
        <v>921</v>
      </c>
      <c r="G223" t="s">
        <v>1319</v>
      </c>
      <c r="H223" t="s">
        <v>109</v>
      </c>
      <c r="I223" s="76">
        <v>71.42</v>
      </c>
      <c r="J223" s="76">
        <v>14665</v>
      </c>
      <c r="K223" s="76">
        <v>36.961839046999998</v>
      </c>
      <c r="L223" s="76">
        <v>0</v>
      </c>
      <c r="M223" s="76">
        <v>0.09</v>
      </c>
      <c r="N223" s="76">
        <v>0.01</v>
      </c>
    </row>
    <row r="224" spans="2:14">
      <c r="B224" t="s">
        <v>2052</v>
      </c>
      <c r="C224" t="s">
        <v>2053</v>
      </c>
      <c r="D224" t="s">
        <v>2025</v>
      </c>
      <c r="E224" t="s">
        <v>1265</v>
      </c>
      <c r="F224" t="s">
        <v>1660</v>
      </c>
      <c r="G224" t="s">
        <v>1319</v>
      </c>
      <c r="H224" t="s">
        <v>109</v>
      </c>
      <c r="I224" s="76">
        <v>4646.88</v>
      </c>
      <c r="J224" s="76">
        <v>599</v>
      </c>
      <c r="K224" s="76">
        <v>98.229048724799995</v>
      </c>
      <c r="L224" s="76">
        <v>0.01</v>
      </c>
      <c r="M224" s="76">
        <v>0.23</v>
      </c>
      <c r="N224" s="76">
        <v>0.03</v>
      </c>
    </row>
    <row r="225" spans="2:14">
      <c r="B225" t="s">
        <v>2054</v>
      </c>
      <c r="C225" t="s">
        <v>2055</v>
      </c>
      <c r="D225" t="s">
        <v>126</v>
      </c>
      <c r="E225" t="s">
        <v>1265</v>
      </c>
      <c r="F225" t="s">
        <v>2056</v>
      </c>
      <c r="G225" t="s">
        <v>1319</v>
      </c>
      <c r="H225" t="s">
        <v>116</v>
      </c>
      <c r="I225" s="76">
        <v>424.97</v>
      </c>
      <c r="J225" s="76">
        <v>17.5</v>
      </c>
      <c r="K225" s="76">
        <v>0.35219282507499999</v>
      </c>
      <c r="L225" s="76">
        <v>0</v>
      </c>
      <c r="M225" s="76">
        <v>0</v>
      </c>
      <c r="N225" s="76">
        <v>0</v>
      </c>
    </row>
    <row r="226" spans="2:14">
      <c r="B226" t="s">
        <v>2057</v>
      </c>
      <c r="C226" t="s">
        <v>2058</v>
      </c>
      <c r="D226" t="s">
        <v>2025</v>
      </c>
      <c r="E226" t="s">
        <v>1265</v>
      </c>
      <c r="F226" t="s">
        <v>1776</v>
      </c>
      <c r="G226" t="s">
        <v>1323</v>
      </c>
      <c r="H226" t="s">
        <v>109</v>
      </c>
      <c r="I226" s="76">
        <v>320.85000000000002</v>
      </c>
      <c r="J226" s="76">
        <v>734</v>
      </c>
      <c r="K226" s="76">
        <v>8.310932631</v>
      </c>
      <c r="L226" s="76">
        <v>0</v>
      </c>
      <c r="M226" s="76">
        <v>0.02</v>
      </c>
      <c r="N226" s="76">
        <v>0</v>
      </c>
    </row>
    <row r="227" spans="2:14">
      <c r="B227" t="s">
        <v>2059</v>
      </c>
      <c r="C227" t="s">
        <v>2060</v>
      </c>
      <c r="D227" t="s">
        <v>1339</v>
      </c>
      <c r="E227" t="s">
        <v>1265</v>
      </c>
      <c r="F227" t="s">
        <v>666</v>
      </c>
      <c r="G227" t="s">
        <v>1323</v>
      </c>
      <c r="H227" t="s">
        <v>109</v>
      </c>
      <c r="I227" s="76">
        <v>1871.87</v>
      </c>
      <c r="J227" s="76">
        <v>923.01</v>
      </c>
      <c r="K227" s="76">
        <v>60.972464375823002</v>
      </c>
      <c r="L227" s="76">
        <v>0</v>
      </c>
      <c r="M227" s="76">
        <v>0.15</v>
      </c>
      <c r="N227" s="76">
        <v>0.02</v>
      </c>
    </row>
    <row r="228" spans="2:14">
      <c r="B228" t="s">
        <v>2061</v>
      </c>
      <c r="C228" t="s">
        <v>2062</v>
      </c>
      <c r="D228" t="s">
        <v>126</v>
      </c>
      <c r="E228" t="s">
        <v>1265</v>
      </c>
      <c r="F228" t="s">
        <v>671</v>
      </c>
      <c r="G228" t="s">
        <v>1323</v>
      </c>
      <c r="H228" t="s">
        <v>109</v>
      </c>
      <c r="I228" s="76">
        <v>1492.2</v>
      </c>
      <c r="J228" s="76">
        <v>521</v>
      </c>
      <c r="K228" s="76">
        <v>27.435723498000002</v>
      </c>
      <c r="L228" s="76">
        <v>0</v>
      </c>
      <c r="M228" s="76">
        <v>7.0000000000000007E-2</v>
      </c>
      <c r="N228" s="76">
        <v>0.01</v>
      </c>
    </row>
    <row r="229" spans="2:14">
      <c r="B229" t="s">
        <v>2063</v>
      </c>
      <c r="C229" t="s">
        <v>2064</v>
      </c>
      <c r="D229" t="s">
        <v>1339</v>
      </c>
      <c r="E229" t="s">
        <v>1265</v>
      </c>
      <c r="F229" t="s">
        <v>1789</v>
      </c>
      <c r="G229" t="s">
        <v>1333</v>
      </c>
      <c r="H229" t="s">
        <v>109</v>
      </c>
      <c r="I229" s="76">
        <v>8.11</v>
      </c>
      <c r="J229" s="76">
        <v>1646</v>
      </c>
      <c r="K229" s="76">
        <v>0.47108832740000001</v>
      </c>
      <c r="L229" s="76">
        <v>0</v>
      </c>
      <c r="M229" s="76">
        <v>0</v>
      </c>
      <c r="N229" s="76">
        <v>0</v>
      </c>
    </row>
    <row r="230" spans="2:14">
      <c r="B230" t="s">
        <v>2065</v>
      </c>
      <c r="C230" t="s">
        <v>2066</v>
      </c>
      <c r="D230" t="s">
        <v>2025</v>
      </c>
      <c r="E230" t="s">
        <v>1265</v>
      </c>
      <c r="F230" s="15"/>
      <c r="G230" t="s">
        <v>126</v>
      </c>
      <c r="H230" t="s">
        <v>109</v>
      </c>
      <c r="I230" s="76">
        <v>564.45000000000005</v>
      </c>
      <c r="J230" s="76">
        <v>1150</v>
      </c>
      <c r="K230" s="76">
        <v>22.907356575000001</v>
      </c>
      <c r="L230" s="76">
        <v>0</v>
      </c>
      <c r="M230" s="76">
        <v>0.05</v>
      </c>
      <c r="N230" s="76">
        <v>0.01</v>
      </c>
    </row>
    <row r="231" spans="2:14">
      <c r="B231" t="s">
        <v>2065</v>
      </c>
      <c r="C231" t="s">
        <v>2066</v>
      </c>
      <c r="D231" t="s">
        <v>2025</v>
      </c>
      <c r="E231" t="s">
        <v>1265</v>
      </c>
      <c r="F231" s="15"/>
      <c r="G231" t="s">
        <v>126</v>
      </c>
      <c r="H231" t="s">
        <v>109</v>
      </c>
      <c r="I231" s="76">
        <v>4899.3</v>
      </c>
      <c r="J231" s="76">
        <v>1150</v>
      </c>
      <c r="K231" s="76">
        <v>198.83074155</v>
      </c>
      <c r="L231" s="76">
        <v>0.02</v>
      </c>
      <c r="M231" s="76">
        <v>0.48</v>
      </c>
      <c r="N231" s="76">
        <v>0.06</v>
      </c>
    </row>
    <row r="232" spans="2:14">
      <c r="B232" t="s">
        <v>2067</v>
      </c>
      <c r="C232" t="s">
        <v>2068</v>
      </c>
      <c r="D232" t="s">
        <v>2025</v>
      </c>
      <c r="E232" t="s">
        <v>1265</v>
      </c>
      <c r="F232" t="s">
        <v>1540</v>
      </c>
      <c r="G232" t="s">
        <v>126</v>
      </c>
      <c r="H232" t="s">
        <v>109</v>
      </c>
      <c r="I232" s="76">
        <v>5156.2299999999996</v>
      </c>
      <c r="J232" s="76">
        <v>3086</v>
      </c>
      <c r="K232" s="76">
        <v>561.53891877620003</v>
      </c>
      <c r="L232" s="76">
        <v>0</v>
      </c>
      <c r="M232" s="76">
        <v>1.34</v>
      </c>
      <c r="N232" s="76">
        <v>0.16</v>
      </c>
    </row>
    <row r="233" spans="2:14">
      <c r="B233" t="s">
        <v>2069</v>
      </c>
      <c r="C233" t="s">
        <v>2070</v>
      </c>
      <c r="D233" t="s">
        <v>2025</v>
      </c>
      <c r="E233" t="s">
        <v>1265</v>
      </c>
      <c r="F233" t="s">
        <v>2071</v>
      </c>
      <c r="G233" t="s">
        <v>126</v>
      </c>
      <c r="H233" t="s">
        <v>109</v>
      </c>
      <c r="I233" s="76">
        <v>2797.34</v>
      </c>
      <c r="J233" s="76">
        <v>2985</v>
      </c>
      <c r="K233" s="76">
        <v>294.67361387099999</v>
      </c>
      <c r="L233" s="76">
        <v>0.01</v>
      </c>
      <c r="M233" s="76">
        <v>0.7</v>
      </c>
      <c r="N233" s="76">
        <v>0.08</v>
      </c>
    </row>
    <row r="234" spans="2:14">
      <c r="B234" t="s">
        <v>2072</v>
      </c>
      <c r="C234" t="s">
        <v>2073</v>
      </c>
      <c r="D234" t="s">
        <v>2025</v>
      </c>
      <c r="E234" t="s">
        <v>1265</v>
      </c>
      <c r="F234" t="s">
        <v>2074</v>
      </c>
      <c r="G234" t="s">
        <v>126</v>
      </c>
      <c r="H234" t="s">
        <v>109</v>
      </c>
      <c r="I234" s="76">
        <v>2608.0300000000002</v>
      </c>
      <c r="J234" s="76">
        <v>4204</v>
      </c>
      <c r="K234" s="76">
        <v>386.92514005480001</v>
      </c>
      <c r="L234" s="76">
        <v>0.01</v>
      </c>
      <c r="M234" s="76">
        <v>0.92</v>
      </c>
      <c r="N234" s="76">
        <v>0.11</v>
      </c>
    </row>
    <row r="235" spans="2:14">
      <c r="B235" t="s">
        <v>2075</v>
      </c>
      <c r="C235" t="s">
        <v>2076</v>
      </c>
      <c r="D235" t="s">
        <v>2025</v>
      </c>
      <c r="E235" t="s">
        <v>1265</v>
      </c>
      <c r="F235" t="s">
        <v>1585</v>
      </c>
      <c r="G235" t="s">
        <v>126</v>
      </c>
      <c r="H235" t="s">
        <v>109</v>
      </c>
      <c r="I235" s="76">
        <v>3978.26</v>
      </c>
      <c r="J235" s="76">
        <v>3077</v>
      </c>
      <c r="K235" s="76">
        <v>431.98863144580002</v>
      </c>
      <c r="L235" s="76">
        <v>0</v>
      </c>
      <c r="M235" s="76">
        <v>1.03</v>
      </c>
      <c r="N235" s="76">
        <v>0.12</v>
      </c>
    </row>
    <row r="236" spans="2:14">
      <c r="B236" t="s">
        <v>2077</v>
      </c>
      <c r="C236" t="s">
        <v>2078</v>
      </c>
      <c r="D236" t="s">
        <v>1339</v>
      </c>
      <c r="E236" t="s">
        <v>1265</v>
      </c>
      <c r="F236" t="s">
        <v>1577</v>
      </c>
      <c r="G236" t="s">
        <v>126</v>
      </c>
      <c r="H236" t="s">
        <v>109</v>
      </c>
      <c r="I236" s="76">
        <v>93.43</v>
      </c>
      <c r="J236" s="76">
        <v>34000</v>
      </c>
      <c r="K236" s="76">
        <v>112.1029198</v>
      </c>
      <c r="L236" s="76">
        <v>0</v>
      </c>
      <c r="M236" s="76">
        <v>0.27</v>
      </c>
      <c r="N236" s="76">
        <v>0.03</v>
      </c>
    </row>
    <row r="237" spans="2:14">
      <c r="B237" t="s">
        <v>2079</v>
      </c>
      <c r="C237" t="s">
        <v>2080</v>
      </c>
      <c r="D237" t="s">
        <v>1339</v>
      </c>
      <c r="E237" t="s">
        <v>1265</v>
      </c>
      <c r="F237" t="s">
        <v>1577</v>
      </c>
      <c r="G237" t="s">
        <v>126</v>
      </c>
      <c r="H237" t="s">
        <v>109</v>
      </c>
      <c r="I237" s="76">
        <v>4818.95</v>
      </c>
      <c r="J237" s="76">
        <v>1716</v>
      </c>
      <c r="K237" s="76">
        <v>291.82423927799999</v>
      </c>
      <c r="L237" s="76">
        <v>0</v>
      </c>
      <c r="M237" s="76">
        <v>0.7</v>
      </c>
      <c r="N237" s="76">
        <v>0.08</v>
      </c>
    </row>
    <row r="238" spans="2:14">
      <c r="B238" t="s">
        <v>2081</v>
      </c>
      <c r="C238" t="s">
        <v>2082</v>
      </c>
      <c r="D238" t="s">
        <v>2025</v>
      </c>
      <c r="E238" t="s">
        <v>1265</v>
      </c>
      <c r="F238" t="s">
        <v>1972</v>
      </c>
      <c r="G238" t="s">
        <v>126</v>
      </c>
      <c r="H238" t="s">
        <v>109</v>
      </c>
      <c r="I238" s="76">
        <v>144.11000000000001</v>
      </c>
      <c r="J238" s="76">
        <v>1650</v>
      </c>
      <c r="K238" s="76">
        <v>8.3913091350000002</v>
      </c>
      <c r="L238" s="76">
        <v>0</v>
      </c>
      <c r="M238" s="76">
        <v>0.02</v>
      </c>
      <c r="N238" s="76">
        <v>0</v>
      </c>
    </row>
    <row r="239" spans="2:14">
      <c r="B239" t="s">
        <v>2083</v>
      </c>
      <c r="C239" t="s">
        <v>2084</v>
      </c>
      <c r="D239" t="s">
        <v>1339</v>
      </c>
      <c r="E239" t="s">
        <v>1265</v>
      </c>
      <c r="F239" t="s">
        <v>1582</v>
      </c>
      <c r="G239" t="s">
        <v>126</v>
      </c>
      <c r="H239" t="s">
        <v>109</v>
      </c>
      <c r="I239" s="76">
        <v>119.18</v>
      </c>
      <c r="J239" s="76">
        <v>8320</v>
      </c>
      <c r="K239" s="76">
        <v>34.992773503999999</v>
      </c>
      <c r="L239" s="76">
        <v>0</v>
      </c>
      <c r="M239" s="76">
        <v>0.08</v>
      </c>
      <c r="N239" s="76">
        <v>0.01</v>
      </c>
    </row>
    <row r="240" spans="2:14">
      <c r="B240" t="s">
        <v>2085</v>
      </c>
      <c r="C240" t="s">
        <v>2086</v>
      </c>
      <c r="D240" t="s">
        <v>2025</v>
      </c>
      <c r="E240" t="s">
        <v>1265</v>
      </c>
      <c r="F240" t="s">
        <v>1669</v>
      </c>
      <c r="G240" t="s">
        <v>126</v>
      </c>
      <c r="H240" t="s">
        <v>109</v>
      </c>
      <c r="I240" s="76">
        <v>1463.35</v>
      </c>
      <c r="J240" s="76">
        <v>480</v>
      </c>
      <c r="K240" s="76">
        <v>24.787978320000001</v>
      </c>
      <c r="L240" s="76">
        <v>0</v>
      </c>
      <c r="M240" s="76">
        <v>0.06</v>
      </c>
      <c r="N240" s="76">
        <v>0.01</v>
      </c>
    </row>
    <row r="241" spans="2:14">
      <c r="B241" t="s">
        <v>2087</v>
      </c>
      <c r="C241" t="s">
        <v>2088</v>
      </c>
      <c r="D241" t="s">
        <v>2025</v>
      </c>
      <c r="E241" t="s">
        <v>1265</v>
      </c>
      <c r="F241" t="s">
        <v>1838</v>
      </c>
      <c r="G241" t="s">
        <v>126</v>
      </c>
      <c r="H241" t="s">
        <v>109</v>
      </c>
      <c r="I241" s="76">
        <v>777.73</v>
      </c>
      <c r="J241" s="76">
        <v>520</v>
      </c>
      <c r="K241" s="76">
        <v>14.271967684</v>
      </c>
      <c r="L241" s="76">
        <v>0</v>
      </c>
      <c r="M241" s="76">
        <v>0.03</v>
      </c>
      <c r="N241" s="76">
        <v>0</v>
      </c>
    </row>
    <row r="242" spans="2:14">
      <c r="B242" s="77" t="s">
        <v>412</v>
      </c>
      <c r="E242" s="15"/>
      <c r="F242" s="15"/>
      <c r="G242" s="15"/>
      <c r="I242" s="78">
        <v>213158.11</v>
      </c>
      <c r="K242" s="78">
        <v>11420.776682195767</v>
      </c>
      <c r="M242" s="78">
        <v>27.29</v>
      </c>
      <c r="N242" s="78">
        <v>3.24</v>
      </c>
    </row>
    <row r="243" spans="2:14">
      <c r="B243" t="s">
        <v>2089</v>
      </c>
      <c r="C243" t="s">
        <v>2013</v>
      </c>
      <c r="D243" t="s">
        <v>126</v>
      </c>
      <c r="E243" t="s">
        <v>1265</v>
      </c>
      <c r="F243" s="15"/>
      <c r="G243" t="s">
        <v>1282</v>
      </c>
      <c r="H243" t="s">
        <v>113</v>
      </c>
      <c r="I243" s="76">
        <v>235.49</v>
      </c>
      <c r="J243" s="76">
        <v>4105</v>
      </c>
      <c r="K243" s="76">
        <v>40.184189040050001</v>
      </c>
      <c r="L243" s="76">
        <v>0</v>
      </c>
      <c r="M243" s="76">
        <v>0.1</v>
      </c>
      <c r="N243" s="76">
        <v>0.01</v>
      </c>
    </row>
    <row r="244" spans="2:14">
      <c r="B244" t="s">
        <v>2090</v>
      </c>
      <c r="C244" t="s">
        <v>2091</v>
      </c>
      <c r="D244" t="s">
        <v>126</v>
      </c>
      <c r="E244" t="s">
        <v>1265</v>
      </c>
      <c r="F244" s="15"/>
      <c r="G244" t="s">
        <v>1282</v>
      </c>
      <c r="H244" t="s">
        <v>113</v>
      </c>
      <c r="I244" s="76">
        <v>816.23</v>
      </c>
      <c r="J244" s="76">
        <v>3940.5</v>
      </c>
      <c r="K244" s="76">
        <v>133.70063252023499</v>
      </c>
      <c r="L244" s="76">
        <v>0</v>
      </c>
      <c r="M244" s="76">
        <v>0.32</v>
      </c>
      <c r="N244" s="76">
        <v>0.04</v>
      </c>
    </row>
    <row r="245" spans="2:14">
      <c r="B245" t="s">
        <v>2092</v>
      </c>
      <c r="C245" t="s">
        <v>2093</v>
      </c>
      <c r="D245" t="s">
        <v>2025</v>
      </c>
      <c r="E245" t="s">
        <v>1265</v>
      </c>
      <c r="F245" s="15"/>
      <c r="G245" t="s">
        <v>1282</v>
      </c>
      <c r="H245" t="s">
        <v>109</v>
      </c>
      <c r="I245" s="76">
        <v>999.21</v>
      </c>
      <c r="J245" s="76">
        <v>1737</v>
      </c>
      <c r="K245" s="76">
        <v>61.250304003300002</v>
      </c>
      <c r="L245" s="76">
        <v>0</v>
      </c>
      <c r="M245" s="76">
        <v>0.15</v>
      </c>
      <c r="N245" s="76">
        <v>0.02</v>
      </c>
    </row>
    <row r="246" spans="2:14">
      <c r="B246" t="s">
        <v>2094</v>
      </c>
      <c r="C246" t="s">
        <v>2095</v>
      </c>
      <c r="D246" t="s">
        <v>126</v>
      </c>
      <c r="E246" t="s">
        <v>1265</v>
      </c>
      <c r="F246" s="15"/>
      <c r="G246" t="s">
        <v>1282</v>
      </c>
      <c r="H246" t="s">
        <v>109</v>
      </c>
      <c r="I246" s="76">
        <v>0.28000000000000003</v>
      </c>
      <c r="J246" s="76">
        <v>5.5</v>
      </c>
      <c r="K246" s="76">
        <v>5.4346599999999999E-5</v>
      </c>
      <c r="L246" s="76">
        <v>0</v>
      </c>
      <c r="M246" s="76">
        <v>0</v>
      </c>
      <c r="N246" s="76">
        <v>0</v>
      </c>
    </row>
    <row r="247" spans="2:14">
      <c r="B247" t="s">
        <v>2096</v>
      </c>
      <c r="C247" t="s">
        <v>2097</v>
      </c>
      <c r="D247" t="s">
        <v>126</v>
      </c>
      <c r="E247" t="s">
        <v>1265</v>
      </c>
      <c r="F247" s="15"/>
      <c r="G247" t="s">
        <v>1282</v>
      </c>
      <c r="H247" t="s">
        <v>113</v>
      </c>
      <c r="I247" s="76">
        <v>3491.73</v>
      </c>
      <c r="J247" s="76">
        <v>666</v>
      </c>
      <c r="K247" s="76">
        <v>96.668384430420005</v>
      </c>
      <c r="L247" s="76">
        <v>0</v>
      </c>
      <c r="M247" s="76">
        <v>0.23</v>
      </c>
      <c r="N247" s="76">
        <v>0.03</v>
      </c>
    </row>
    <row r="248" spans="2:14">
      <c r="B248" t="s">
        <v>2098</v>
      </c>
      <c r="C248" t="s">
        <v>2099</v>
      </c>
      <c r="D248" t="s">
        <v>1339</v>
      </c>
      <c r="E248" t="s">
        <v>1265</v>
      </c>
      <c r="F248" s="15"/>
      <c r="G248" t="s">
        <v>1282</v>
      </c>
      <c r="H248" t="s">
        <v>109</v>
      </c>
      <c r="I248" s="76">
        <v>562.91</v>
      </c>
      <c r="J248" s="76">
        <v>3039</v>
      </c>
      <c r="K248" s="76">
        <v>60.3700203621</v>
      </c>
      <c r="L248" s="76">
        <v>0</v>
      </c>
      <c r="M248" s="76">
        <v>0.14000000000000001</v>
      </c>
      <c r="N248" s="76">
        <v>0.02</v>
      </c>
    </row>
    <row r="249" spans="2:14">
      <c r="B249" t="s">
        <v>2100</v>
      </c>
      <c r="C249" t="s">
        <v>2101</v>
      </c>
      <c r="D249" t="s">
        <v>1339</v>
      </c>
      <c r="E249" t="s">
        <v>1265</v>
      </c>
      <c r="F249" s="15"/>
      <c r="G249" t="s">
        <v>1282</v>
      </c>
      <c r="H249" t="s">
        <v>109</v>
      </c>
      <c r="I249" s="76">
        <v>844.37</v>
      </c>
      <c r="J249" s="76">
        <v>2545</v>
      </c>
      <c r="K249" s="76">
        <v>75.835445028500004</v>
      </c>
      <c r="L249" s="76">
        <v>0</v>
      </c>
      <c r="M249" s="76">
        <v>0.18</v>
      </c>
      <c r="N249" s="76">
        <v>0.02</v>
      </c>
    </row>
    <row r="250" spans="2:14">
      <c r="B250" t="s">
        <v>2102</v>
      </c>
      <c r="C250" t="s">
        <v>2103</v>
      </c>
      <c r="D250" t="s">
        <v>1312</v>
      </c>
      <c r="E250" t="s">
        <v>1265</v>
      </c>
      <c r="F250" s="15"/>
      <c r="G250" t="s">
        <v>1282</v>
      </c>
      <c r="H250" t="s">
        <v>113</v>
      </c>
      <c r="I250" s="76">
        <v>4113.96</v>
      </c>
      <c r="J250" s="76">
        <v>685</v>
      </c>
      <c r="K250" s="76">
        <v>117.1440442194</v>
      </c>
      <c r="L250" s="76">
        <v>0</v>
      </c>
      <c r="M250" s="76">
        <v>0.28000000000000003</v>
      </c>
      <c r="N250" s="76">
        <v>0.03</v>
      </c>
    </row>
    <row r="251" spans="2:14">
      <c r="B251" t="s">
        <v>2104</v>
      </c>
      <c r="C251" t="s">
        <v>2105</v>
      </c>
      <c r="D251" t="s">
        <v>126</v>
      </c>
      <c r="E251" t="s">
        <v>1265</v>
      </c>
      <c r="F251" s="15"/>
      <c r="G251" t="s">
        <v>1282</v>
      </c>
      <c r="H251" t="s">
        <v>113</v>
      </c>
      <c r="I251" s="76">
        <v>4038.62</v>
      </c>
      <c r="J251" s="76">
        <v>421.9</v>
      </c>
      <c r="K251" s="76">
        <v>70.829160457681994</v>
      </c>
      <c r="L251" s="76">
        <v>0</v>
      </c>
      <c r="M251" s="76">
        <v>0.17</v>
      </c>
      <c r="N251" s="76">
        <v>0.02</v>
      </c>
    </row>
    <row r="252" spans="2:14">
      <c r="B252" t="s">
        <v>2106</v>
      </c>
      <c r="C252" t="s">
        <v>2107</v>
      </c>
      <c r="D252" t="s">
        <v>2025</v>
      </c>
      <c r="E252" t="s">
        <v>1265</v>
      </c>
      <c r="F252" s="15"/>
      <c r="G252" t="s">
        <v>1282</v>
      </c>
      <c r="H252" t="s">
        <v>109</v>
      </c>
      <c r="I252" s="76">
        <v>1125.83</v>
      </c>
      <c r="J252" s="76">
        <v>2340</v>
      </c>
      <c r="K252" s="76">
        <v>92.969465237999998</v>
      </c>
      <c r="L252" s="76">
        <v>0</v>
      </c>
      <c r="M252" s="76">
        <v>0.22</v>
      </c>
      <c r="N252" s="76">
        <v>0.03</v>
      </c>
    </row>
    <row r="253" spans="2:14">
      <c r="B253" t="s">
        <v>2108</v>
      </c>
      <c r="C253" t="s">
        <v>2109</v>
      </c>
      <c r="D253" t="s">
        <v>1339</v>
      </c>
      <c r="E253" t="s">
        <v>1265</v>
      </c>
      <c r="F253" s="15"/>
      <c r="G253" t="s">
        <v>1282</v>
      </c>
      <c r="H253" t="s">
        <v>109</v>
      </c>
      <c r="I253" s="76">
        <v>614.98</v>
      </c>
      <c r="J253" s="76">
        <v>7265</v>
      </c>
      <c r="K253" s="76">
        <v>157.66971011300001</v>
      </c>
      <c r="L253" s="76">
        <v>0</v>
      </c>
      <c r="M253" s="76">
        <v>0.38</v>
      </c>
      <c r="N253" s="76">
        <v>0.04</v>
      </c>
    </row>
    <row r="254" spans="2:14">
      <c r="B254" t="s">
        <v>2110</v>
      </c>
      <c r="C254" t="s">
        <v>2111</v>
      </c>
      <c r="D254" t="s">
        <v>126</v>
      </c>
      <c r="E254" t="s">
        <v>1265</v>
      </c>
      <c r="F254" s="15"/>
      <c r="G254" t="s">
        <v>1282</v>
      </c>
      <c r="H254" t="s">
        <v>113</v>
      </c>
      <c r="I254" s="76">
        <v>-514.21</v>
      </c>
      <c r="J254" s="76">
        <v>1969.5</v>
      </c>
      <c r="K254" s="76">
        <v>-42.098447517555002</v>
      </c>
      <c r="L254" s="76">
        <v>0</v>
      </c>
      <c r="M254" s="76">
        <v>-0.1</v>
      </c>
      <c r="N254" s="76">
        <v>-0.01</v>
      </c>
    </row>
    <row r="255" spans="2:14">
      <c r="B255" t="s">
        <v>2112</v>
      </c>
      <c r="C255" t="s">
        <v>2113</v>
      </c>
      <c r="D255" t="s">
        <v>126</v>
      </c>
      <c r="E255" t="s">
        <v>1265</v>
      </c>
      <c r="F255" s="15"/>
      <c r="G255" t="s">
        <v>1282</v>
      </c>
      <c r="H255" t="s">
        <v>113</v>
      </c>
      <c r="I255" s="76">
        <v>1972.09</v>
      </c>
      <c r="J255" s="76">
        <v>926</v>
      </c>
      <c r="K255" s="76">
        <v>75.911451328460004</v>
      </c>
      <c r="L255" s="76">
        <v>0</v>
      </c>
      <c r="M255" s="76">
        <v>0.18</v>
      </c>
      <c r="N255" s="76">
        <v>0.02</v>
      </c>
    </row>
    <row r="256" spans="2:14">
      <c r="B256" t="s">
        <v>2114</v>
      </c>
      <c r="C256" t="s">
        <v>2115</v>
      </c>
      <c r="D256" t="s">
        <v>1289</v>
      </c>
      <c r="E256" t="s">
        <v>1265</v>
      </c>
      <c r="F256" s="15"/>
      <c r="G256" t="s">
        <v>1282</v>
      </c>
      <c r="H256" t="s">
        <v>116</v>
      </c>
      <c r="I256" s="76">
        <v>5397.75</v>
      </c>
      <c r="J256" s="76">
        <v>108</v>
      </c>
      <c r="K256" s="76">
        <v>27.607094649</v>
      </c>
      <c r="L256" s="76">
        <v>0</v>
      </c>
      <c r="M256" s="76">
        <v>7.0000000000000007E-2</v>
      </c>
      <c r="N256" s="76">
        <v>0.01</v>
      </c>
    </row>
    <row r="257" spans="2:14">
      <c r="B257" t="s">
        <v>2116</v>
      </c>
      <c r="C257" t="s">
        <v>2117</v>
      </c>
      <c r="D257" t="s">
        <v>1300</v>
      </c>
      <c r="E257" t="s">
        <v>1265</v>
      </c>
      <c r="F257" s="15"/>
      <c r="G257" t="s">
        <v>1282</v>
      </c>
      <c r="H257" t="s">
        <v>202</v>
      </c>
      <c r="I257" s="76">
        <v>2201.9499999999998</v>
      </c>
      <c r="J257" s="76">
        <v>1525</v>
      </c>
      <c r="K257" s="76">
        <v>121.80378183374999</v>
      </c>
      <c r="L257" s="76">
        <v>0</v>
      </c>
      <c r="M257" s="76">
        <v>0.28999999999999998</v>
      </c>
      <c r="N257" s="76">
        <v>0.03</v>
      </c>
    </row>
    <row r="258" spans="2:14">
      <c r="B258" t="s">
        <v>2118</v>
      </c>
      <c r="C258" t="s">
        <v>2119</v>
      </c>
      <c r="D258" t="s">
        <v>1339</v>
      </c>
      <c r="E258" t="s">
        <v>1265</v>
      </c>
      <c r="F258" s="15"/>
      <c r="G258" t="s">
        <v>1282</v>
      </c>
      <c r="H258" t="s">
        <v>109</v>
      </c>
      <c r="I258" s="76">
        <v>270.2</v>
      </c>
      <c r="J258" s="76">
        <v>6436</v>
      </c>
      <c r="K258" s="76">
        <v>61.369564087999997</v>
      </c>
      <c r="L258" s="76">
        <v>0</v>
      </c>
      <c r="M258" s="76">
        <v>0.15</v>
      </c>
      <c r="N258" s="76">
        <v>0.02</v>
      </c>
    </row>
    <row r="259" spans="2:14">
      <c r="B259" t="s">
        <v>2120</v>
      </c>
      <c r="C259" t="s">
        <v>2121</v>
      </c>
      <c r="D259" t="s">
        <v>124</v>
      </c>
      <c r="E259" t="s">
        <v>1265</v>
      </c>
      <c r="F259" s="15"/>
      <c r="G259" t="s">
        <v>1282</v>
      </c>
      <c r="H259" t="s">
        <v>119</v>
      </c>
      <c r="I259" s="76">
        <v>52.86</v>
      </c>
      <c r="J259" s="76">
        <v>63318</v>
      </c>
      <c r="K259" s="76">
        <v>94.676291420759995</v>
      </c>
      <c r="L259" s="76">
        <v>0</v>
      </c>
      <c r="M259" s="76">
        <v>0.23</v>
      </c>
      <c r="N259" s="76">
        <v>0.03</v>
      </c>
    </row>
    <row r="260" spans="2:14">
      <c r="B260" t="s">
        <v>2122</v>
      </c>
      <c r="C260" t="s">
        <v>2123</v>
      </c>
      <c r="D260" t="s">
        <v>126</v>
      </c>
      <c r="E260" t="s">
        <v>1265</v>
      </c>
      <c r="F260" s="15"/>
      <c r="G260" t="s">
        <v>1282</v>
      </c>
      <c r="H260" t="s">
        <v>113</v>
      </c>
      <c r="I260" s="76">
        <v>1536.44</v>
      </c>
      <c r="J260" s="76">
        <v>2248</v>
      </c>
      <c r="K260" s="76">
        <v>143.57588076127999</v>
      </c>
      <c r="L260" s="76">
        <v>0</v>
      </c>
      <c r="M260" s="76">
        <v>0.34</v>
      </c>
      <c r="N260" s="76">
        <v>0.04</v>
      </c>
    </row>
    <row r="261" spans="2:14">
      <c r="B261" t="s">
        <v>2124</v>
      </c>
      <c r="C261" t="s">
        <v>2125</v>
      </c>
      <c r="D261" t="s">
        <v>1339</v>
      </c>
      <c r="E261" t="s">
        <v>1265</v>
      </c>
      <c r="F261" s="15"/>
      <c r="G261" t="s">
        <v>1282</v>
      </c>
      <c r="H261" t="s">
        <v>109</v>
      </c>
      <c r="I261" s="76">
        <v>140.72999999999999</v>
      </c>
      <c r="J261" s="76">
        <v>9538</v>
      </c>
      <c r="K261" s="76">
        <v>47.369157894600001</v>
      </c>
      <c r="L261" s="76">
        <v>0</v>
      </c>
      <c r="M261" s="76">
        <v>0.11</v>
      </c>
      <c r="N261" s="76">
        <v>0.01</v>
      </c>
    </row>
    <row r="262" spans="2:14">
      <c r="B262" t="s">
        <v>2126</v>
      </c>
      <c r="C262" t="s">
        <v>2127</v>
      </c>
      <c r="D262" t="s">
        <v>1339</v>
      </c>
      <c r="E262" t="s">
        <v>1265</v>
      </c>
      <c r="F262" s="15"/>
      <c r="G262" t="s">
        <v>1282</v>
      </c>
      <c r="H262" t="s">
        <v>109</v>
      </c>
      <c r="I262" s="76">
        <v>844.37</v>
      </c>
      <c r="J262" s="76">
        <v>1999</v>
      </c>
      <c r="K262" s="76">
        <v>59.565836782700003</v>
      </c>
      <c r="L262" s="76">
        <v>0</v>
      </c>
      <c r="M262" s="76">
        <v>0.14000000000000001</v>
      </c>
      <c r="N262" s="76">
        <v>0.02</v>
      </c>
    </row>
    <row r="263" spans="2:14">
      <c r="B263" t="s">
        <v>2128</v>
      </c>
      <c r="C263" t="s">
        <v>2129</v>
      </c>
      <c r="D263" t="s">
        <v>126</v>
      </c>
      <c r="E263" t="s">
        <v>1265</v>
      </c>
      <c r="F263" s="15"/>
      <c r="G263" t="s">
        <v>1282</v>
      </c>
      <c r="H263" t="s">
        <v>109</v>
      </c>
      <c r="I263" s="76">
        <v>171.94</v>
      </c>
      <c r="J263" s="76">
        <v>14020</v>
      </c>
      <c r="K263" s="76">
        <v>85.070031651999997</v>
      </c>
      <c r="L263" s="76">
        <v>0</v>
      </c>
      <c r="M263" s="76">
        <v>0.2</v>
      </c>
      <c r="N263" s="76">
        <v>0.02</v>
      </c>
    </row>
    <row r="264" spans="2:14">
      <c r="B264" t="s">
        <v>2130</v>
      </c>
      <c r="C264" t="s">
        <v>2131</v>
      </c>
      <c r="D264" t="s">
        <v>1339</v>
      </c>
      <c r="E264" t="s">
        <v>1265</v>
      </c>
      <c r="F264" s="15"/>
      <c r="G264" t="s">
        <v>1282</v>
      </c>
      <c r="H264" t="s">
        <v>109</v>
      </c>
      <c r="I264" s="76">
        <v>1790.07</v>
      </c>
      <c r="J264" s="76">
        <v>887</v>
      </c>
      <c r="K264" s="76">
        <v>56.033182856099998</v>
      </c>
      <c r="L264" s="76">
        <v>0</v>
      </c>
      <c r="M264" s="76">
        <v>0.13</v>
      </c>
      <c r="N264" s="76">
        <v>0.02</v>
      </c>
    </row>
    <row r="265" spans="2:14">
      <c r="B265" t="s">
        <v>2132</v>
      </c>
      <c r="C265" t="s">
        <v>2133</v>
      </c>
      <c r="D265" t="s">
        <v>1339</v>
      </c>
      <c r="E265" t="s">
        <v>1265</v>
      </c>
      <c r="F265" s="15"/>
      <c r="G265" t="s">
        <v>1282</v>
      </c>
      <c r="H265" t="s">
        <v>109</v>
      </c>
      <c r="I265" s="76">
        <v>1294.7</v>
      </c>
      <c r="J265" s="76">
        <v>1287</v>
      </c>
      <c r="K265" s="76">
        <v>58.802982381</v>
      </c>
      <c r="L265" s="76">
        <v>0</v>
      </c>
      <c r="M265" s="76">
        <v>0.14000000000000001</v>
      </c>
      <c r="N265" s="76">
        <v>0.02</v>
      </c>
    </row>
    <row r="266" spans="2:14">
      <c r="B266" t="s">
        <v>2134</v>
      </c>
      <c r="C266" t="s">
        <v>2135</v>
      </c>
      <c r="D266" t="s">
        <v>1339</v>
      </c>
      <c r="E266" t="s">
        <v>1265</v>
      </c>
      <c r="F266" s="15"/>
      <c r="G266" t="s">
        <v>1282</v>
      </c>
      <c r="H266" t="s">
        <v>109</v>
      </c>
      <c r="I266" s="76">
        <v>1116.1500000000001</v>
      </c>
      <c r="J266" s="76">
        <v>1565</v>
      </c>
      <c r="K266" s="76">
        <v>61.6436809275</v>
      </c>
      <c r="L266" s="76">
        <v>0</v>
      </c>
      <c r="M266" s="76">
        <v>0.15</v>
      </c>
      <c r="N266" s="76">
        <v>0.02</v>
      </c>
    </row>
    <row r="267" spans="2:14">
      <c r="B267" t="s">
        <v>2136</v>
      </c>
      <c r="C267" t="s">
        <v>2137</v>
      </c>
      <c r="D267" t="s">
        <v>1300</v>
      </c>
      <c r="E267" t="s">
        <v>1265</v>
      </c>
      <c r="F267" s="15"/>
      <c r="G267" t="s">
        <v>1282</v>
      </c>
      <c r="H267" t="s">
        <v>202</v>
      </c>
      <c r="I267" s="76">
        <v>1097.68</v>
      </c>
      <c r="J267" s="76">
        <v>1645</v>
      </c>
      <c r="K267" s="76">
        <v>65.497561222800002</v>
      </c>
      <c r="L267" s="76">
        <v>0</v>
      </c>
      <c r="M267" s="76">
        <v>0.16</v>
      </c>
      <c r="N267" s="76">
        <v>0.02</v>
      </c>
    </row>
    <row r="268" spans="2:14">
      <c r="B268" t="s">
        <v>2138</v>
      </c>
      <c r="C268" t="s">
        <v>2139</v>
      </c>
      <c r="D268" t="s">
        <v>126</v>
      </c>
      <c r="E268" t="s">
        <v>1265</v>
      </c>
      <c r="F268" s="15"/>
      <c r="G268" t="s">
        <v>1282</v>
      </c>
      <c r="H268" t="s">
        <v>113</v>
      </c>
      <c r="I268" s="76">
        <v>4311.92</v>
      </c>
      <c r="J268" s="76">
        <v>1801</v>
      </c>
      <c r="K268" s="76">
        <v>322.81520666647998</v>
      </c>
      <c r="L268" s="76">
        <v>0</v>
      </c>
      <c r="M268" s="76">
        <v>0.77</v>
      </c>
      <c r="N268" s="76">
        <v>0.09</v>
      </c>
    </row>
    <row r="269" spans="2:14">
      <c r="B269" t="s">
        <v>2140</v>
      </c>
      <c r="C269" t="s">
        <v>2141</v>
      </c>
      <c r="D269" t="s">
        <v>1289</v>
      </c>
      <c r="E269" t="s">
        <v>1265</v>
      </c>
      <c r="F269" s="15"/>
      <c r="G269" t="s">
        <v>1282</v>
      </c>
      <c r="H269" t="s">
        <v>116</v>
      </c>
      <c r="I269" s="76">
        <v>24.1</v>
      </c>
      <c r="J269" s="76">
        <v>284</v>
      </c>
      <c r="K269" s="76">
        <v>0.32413025080000002</v>
      </c>
      <c r="L269" s="76">
        <v>0</v>
      </c>
      <c r="M269" s="76">
        <v>0</v>
      </c>
      <c r="N269" s="76">
        <v>0</v>
      </c>
    </row>
    <row r="270" spans="2:14">
      <c r="B270" t="s">
        <v>2142</v>
      </c>
      <c r="C270" t="s">
        <v>2143</v>
      </c>
      <c r="D270" t="s">
        <v>2025</v>
      </c>
      <c r="E270" t="s">
        <v>1265</v>
      </c>
      <c r="F270" s="15"/>
      <c r="G270" t="s">
        <v>1282</v>
      </c>
      <c r="H270" t="s">
        <v>109</v>
      </c>
      <c r="I270" s="76">
        <v>1597.13</v>
      </c>
      <c r="J270" s="76">
        <v>1615</v>
      </c>
      <c r="K270" s="76">
        <v>91.025789085499994</v>
      </c>
      <c r="L270" s="76">
        <v>0</v>
      </c>
      <c r="M270" s="76">
        <v>0.22</v>
      </c>
      <c r="N270" s="76">
        <v>0.03</v>
      </c>
    </row>
    <row r="271" spans="2:14">
      <c r="B271" t="s">
        <v>2144</v>
      </c>
      <c r="C271" t="s">
        <v>2145</v>
      </c>
      <c r="D271" t="s">
        <v>126</v>
      </c>
      <c r="E271" t="s">
        <v>1265</v>
      </c>
      <c r="F271" s="15"/>
      <c r="G271" t="s">
        <v>1282</v>
      </c>
      <c r="H271" t="s">
        <v>109</v>
      </c>
      <c r="I271" s="76">
        <v>261.5</v>
      </c>
      <c r="J271" s="76">
        <v>10458</v>
      </c>
      <c r="K271" s="76">
        <v>96.509927430000005</v>
      </c>
      <c r="L271" s="76">
        <v>0</v>
      </c>
      <c r="M271" s="76">
        <v>0.23</v>
      </c>
      <c r="N271" s="76">
        <v>0.03</v>
      </c>
    </row>
    <row r="272" spans="2:14">
      <c r="B272" t="s">
        <v>2146</v>
      </c>
      <c r="C272" t="s">
        <v>2147</v>
      </c>
      <c r="D272" t="s">
        <v>1339</v>
      </c>
      <c r="E272" t="s">
        <v>1265</v>
      </c>
      <c r="F272" s="15"/>
      <c r="G272" t="s">
        <v>1267</v>
      </c>
      <c r="H272" t="s">
        <v>109</v>
      </c>
      <c r="I272" s="76">
        <v>291.52</v>
      </c>
      <c r="J272" s="76">
        <v>1162</v>
      </c>
      <c r="K272" s="76">
        <v>11.9543548096</v>
      </c>
      <c r="L272" s="76">
        <v>0</v>
      </c>
      <c r="M272" s="76">
        <v>0.03</v>
      </c>
      <c r="N272" s="76">
        <v>0</v>
      </c>
    </row>
    <row r="273" spans="2:14">
      <c r="B273" t="s">
        <v>2148</v>
      </c>
      <c r="C273" t="s">
        <v>2149</v>
      </c>
      <c r="D273" t="s">
        <v>126</v>
      </c>
      <c r="E273" t="s">
        <v>1265</v>
      </c>
      <c r="F273" s="15"/>
      <c r="G273" t="s">
        <v>1267</v>
      </c>
      <c r="H273" t="s">
        <v>109</v>
      </c>
      <c r="I273" s="76">
        <v>819.04</v>
      </c>
      <c r="J273" s="76">
        <v>4888</v>
      </c>
      <c r="K273" s="76">
        <v>141.2823687808</v>
      </c>
      <c r="L273" s="76">
        <v>0</v>
      </c>
      <c r="M273" s="76">
        <v>0.34</v>
      </c>
      <c r="N273" s="76">
        <v>0.04</v>
      </c>
    </row>
    <row r="274" spans="2:14">
      <c r="B274" t="s">
        <v>2150</v>
      </c>
      <c r="C274" t="s">
        <v>2151</v>
      </c>
      <c r="D274" t="s">
        <v>1339</v>
      </c>
      <c r="E274" t="s">
        <v>1265</v>
      </c>
      <c r="F274" s="15"/>
      <c r="G274" t="s">
        <v>1267</v>
      </c>
      <c r="H274" t="s">
        <v>109</v>
      </c>
      <c r="I274" s="76">
        <v>1692.44</v>
      </c>
      <c r="J274" s="76">
        <v>3842</v>
      </c>
      <c r="K274" s="76">
        <v>229.4680895992</v>
      </c>
      <c r="L274" s="76">
        <v>0</v>
      </c>
      <c r="M274" s="76">
        <v>0.55000000000000004</v>
      </c>
      <c r="N274" s="76">
        <v>7.0000000000000007E-2</v>
      </c>
    </row>
    <row r="275" spans="2:14">
      <c r="B275" t="s">
        <v>2152</v>
      </c>
      <c r="C275" t="s">
        <v>2151</v>
      </c>
      <c r="D275" t="s">
        <v>1339</v>
      </c>
      <c r="E275" t="s">
        <v>1265</v>
      </c>
      <c r="F275" s="15"/>
      <c r="G275" t="s">
        <v>1267</v>
      </c>
      <c r="H275" t="s">
        <v>109</v>
      </c>
      <c r="I275" s="76">
        <v>989.95</v>
      </c>
      <c r="J275" s="76">
        <v>100</v>
      </c>
      <c r="K275" s="76">
        <v>3.49353355</v>
      </c>
      <c r="L275" s="76">
        <v>0</v>
      </c>
      <c r="M275" s="76">
        <v>0.01</v>
      </c>
      <c r="N275" s="76">
        <v>0</v>
      </c>
    </row>
    <row r="276" spans="2:14">
      <c r="B276" t="s">
        <v>2153</v>
      </c>
      <c r="C276" t="s">
        <v>2154</v>
      </c>
      <c r="D276" t="s">
        <v>126</v>
      </c>
      <c r="E276" t="s">
        <v>1265</v>
      </c>
      <c r="F276" s="15"/>
      <c r="G276" t="s">
        <v>1267</v>
      </c>
      <c r="H276" t="s">
        <v>109</v>
      </c>
      <c r="I276" s="76">
        <v>0.86</v>
      </c>
      <c r="J276" s="76">
        <v>1061</v>
      </c>
      <c r="K276" s="76">
        <v>3.2200713399999997E-2</v>
      </c>
      <c r="L276" s="76">
        <v>0</v>
      </c>
      <c r="M276" s="76">
        <v>0</v>
      </c>
      <c r="N276" s="76">
        <v>0</v>
      </c>
    </row>
    <row r="277" spans="2:14">
      <c r="B277" t="s">
        <v>2155</v>
      </c>
      <c r="C277" t="s">
        <v>2156</v>
      </c>
      <c r="D277" t="s">
        <v>1339</v>
      </c>
      <c r="E277" t="s">
        <v>1265</v>
      </c>
      <c r="F277" t="s">
        <v>2157</v>
      </c>
      <c r="G277" t="s">
        <v>1267</v>
      </c>
      <c r="H277" t="s">
        <v>109</v>
      </c>
      <c r="I277" s="76">
        <v>593.41999999999996</v>
      </c>
      <c r="J277" s="76">
        <v>2645</v>
      </c>
      <c r="K277" s="76">
        <v>55.391039311</v>
      </c>
      <c r="L277" s="76">
        <v>0</v>
      </c>
      <c r="M277" s="76">
        <v>0.13</v>
      </c>
      <c r="N277" s="76">
        <v>0.02</v>
      </c>
    </row>
    <row r="278" spans="2:14">
      <c r="B278" t="s">
        <v>2158</v>
      </c>
      <c r="C278" t="s">
        <v>2159</v>
      </c>
      <c r="D278" t="s">
        <v>126</v>
      </c>
      <c r="E278" t="s">
        <v>1265</v>
      </c>
      <c r="F278" s="15"/>
      <c r="G278" t="s">
        <v>1267</v>
      </c>
      <c r="H278" t="s">
        <v>113</v>
      </c>
      <c r="I278" s="76">
        <v>3554.8</v>
      </c>
      <c r="J278" s="76">
        <v>1395</v>
      </c>
      <c r="K278" s="76">
        <v>206.13842627400001</v>
      </c>
      <c r="L278" s="76">
        <v>0</v>
      </c>
      <c r="M278" s="76">
        <v>0.49</v>
      </c>
      <c r="N278" s="76">
        <v>0.06</v>
      </c>
    </row>
    <row r="279" spans="2:14">
      <c r="B279" t="s">
        <v>2160</v>
      </c>
      <c r="C279" t="s">
        <v>2161</v>
      </c>
      <c r="D279" t="s">
        <v>1339</v>
      </c>
      <c r="E279" t="s">
        <v>1265</v>
      </c>
      <c r="F279" s="15"/>
      <c r="G279" t="s">
        <v>1267</v>
      </c>
      <c r="H279" t="s">
        <v>109</v>
      </c>
      <c r="I279" s="76">
        <v>485.51</v>
      </c>
      <c r="J279" s="76">
        <v>4583</v>
      </c>
      <c r="K279" s="76">
        <v>78.523508325700007</v>
      </c>
      <c r="L279" s="76">
        <v>0</v>
      </c>
      <c r="M279" s="76">
        <v>0.19</v>
      </c>
      <c r="N279" s="76">
        <v>0.02</v>
      </c>
    </row>
    <row r="280" spans="2:14">
      <c r="B280" t="s">
        <v>2162</v>
      </c>
      <c r="C280" t="s">
        <v>2163</v>
      </c>
      <c r="D280" t="s">
        <v>1289</v>
      </c>
      <c r="E280" t="s">
        <v>1265</v>
      </c>
      <c r="F280" s="15"/>
      <c r="G280" t="s">
        <v>1267</v>
      </c>
      <c r="H280" t="s">
        <v>109</v>
      </c>
      <c r="I280" s="76">
        <v>516.78</v>
      </c>
      <c r="J280" s="76">
        <v>5290</v>
      </c>
      <c r="K280" s="76">
        <v>96.474609197999996</v>
      </c>
      <c r="L280" s="76">
        <v>0</v>
      </c>
      <c r="M280" s="76">
        <v>0.23</v>
      </c>
      <c r="N280" s="76">
        <v>0.03</v>
      </c>
    </row>
    <row r="281" spans="2:14">
      <c r="B281" t="s">
        <v>2164</v>
      </c>
      <c r="C281" t="s">
        <v>2165</v>
      </c>
      <c r="D281" t="s">
        <v>1339</v>
      </c>
      <c r="E281" t="s">
        <v>1265</v>
      </c>
      <c r="F281" t="s">
        <v>1355</v>
      </c>
      <c r="G281" t="s">
        <v>1267</v>
      </c>
      <c r="H281" t="s">
        <v>109</v>
      </c>
      <c r="I281" s="76">
        <v>2356.94</v>
      </c>
      <c r="J281" s="76">
        <v>2831</v>
      </c>
      <c r="K281" s="76">
        <v>235.4724240706</v>
      </c>
      <c r="L281" s="76">
        <v>0</v>
      </c>
      <c r="M281" s="76">
        <v>0.56000000000000005</v>
      </c>
      <c r="N281" s="76">
        <v>7.0000000000000007E-2</v>
      </c>
    </row>
    <row r="282" spans="2:14">
      <c r="B282" t="s">
        <v>2166</v>
      </c>
      <c r="C282" t="s">
        <v>2167</v>
      </c>
      <c r="D282" t="s">
        <v>126</v>
      </c>
      <c r="E282" t="s">
        <v>1265</v>
      </c>
      <c r="F282" s="15"/>
      <c r="G282" t="s">
        <v>1267</v>
      </c>
      <c r="H282" t="s">
        <v>126</v>
      </c>
      <c r="I282" s="76">
        <v>208.28</v>
      </c>
      <c r="J282" s="76">
        <v>1955</v>
      </c>
      <c r="K282" s="76">
        <v>1.8066904937999999</v>
      </c>
      <c r="L282" s="76">
        <v>0</v>
      </c>
      <c r="M282" s="76">
        <v>0</v>
      </c>
      <c r="N282" s="76">
        <v>0</v>
      </c>
    </row>
    <row r="283" spans="2:14">
      <c r="B283" t="s">
        <v>2168</v>
      </c>
      <c r="C283" t="s">
        <v>2169</v>
      </c>
      <c r="D283" t="s">
        <v>1339</v>
      </c>
      <c r="E283" t="s">
        <v>1265</v>
      </c>
      <c r="F283" s="15"/>
      <c r="G283" t="s">
        <v>1267</v>
      </c>
      <c r="H283" t="s">
        <v>109</v>
      </c>
      <c r="I283" s="76">
        <v>26.74</v>
      </c>
      <c r="J283" s="76">
        <v>14755</v>
      </c>
      <c r="K283" s="76">
        <v>13.923623622999999</v>
      </c>
      <c r="L283" s="76">
        <v>0</v>
      </c>
      <c r="M283" s="76">
        <v>0.03</v>
      </c>
      <c r="N283" s="76">
        <v>0</v>
      </c>
    </row>
    <row r="284" spans="2:14">
      <c r="B284" t="s">
        <v>2170</v>
      </c>
      <c r="C284" t="s">
        <v>2171</v>
      </c>
      <c r="D284" t="s">
        <v>1339</v>
      </c>
      <c r="E284" t="s">
        <v>1265</v>
      </c>
      <c r="F284" s="15"/>
      <c r="G284" t="s">
        <v>1267</v>
      </c>
      <c r="H284" t="s">
        <v>109</v>
      </c>
      <c r="I284" s="76">
        <v>9.17</v>
      </c>
      <c r="J284" s="76">
        <v>6037</v>
      </c>
      <c r="K284" s="76">
        <v>1.9536293441000001</v>
      </c>
      <c r="L284" s="76">
        <v>0</v>
      </c>
      <c r="M284" s="76">
        <v>0</v>
      </c>
      <c r="N284" s="76">
        <v>0</v>
      </c>
    </row>
    <row r="285" spans="2:14">
      <c r="B285" t="s">
        <v>2172</v>
      </c>
      <c r="C285" t="s">
        <v>2173</v>
      </c>
      <c r="D285" t="s">
        <v>1339</v>
      </c>
      <c r="E285" t="s">
        <v>1265</v>
      </c>
      <c r="F285" s="15"/>
      <c r="G285" t="s">
        <v>1267</v>
      </c>
      <c r="H285" t="s">
        <v>109</v>
      </c>
      <c r="I285" s="76">
        <v>267.38</v>
      </c>
      <c r="J285" s="76">
        <v>6246</v>
      </c>
      <c r="K285" s="76">
        <v>58.9362578892</v>
      </c>
      <c r="L285" s="76">
        <v>0</v>
      </c>
      <c r="M285" s="76">
        <v>0.14000000000000001</v>
      </c>
      <c r="N285" s="76">
        <v>0.02</v>
      </c>
    </row>
    <row r="286" spans="2:14">
      <c r="B286" t="s">
        <v>2174</v>
      </c>
      <c r="C286" t="s">
        <v>2175</v>
      </c>
      <c r="D286" t="s">
        <v>1289</v>
      </c>
      <c r="E286" t="s">
        <v>1265</v>
      </c>
      <c r="F286" s="15"/>
      <c r="G286" t="s">
        <v>1267</v>
      </c>
      <c r="H286" t="s">
        <v>116</v>
      </c>
      <c r="I286" s="76">
        <v>160.49</v>
      </c>
      <c r="J286" s="76">
        <v>2242</v>
      </c>
      <c r="K286" s="76">
        <v>17.03992849306</v>
      </c>
      <c r="L286" s="76">
        <v>0</v>
      </c>
      <c r="M286" s="76">
        <v>0.04</v>
      </c>
      <c r="N286" s="76">
        <v>0</v>
      </c>
    </row>
    <row r="287" spans="2:14">
      <c r="B287" t="s">
        <v>2176</v>
      </c>
      <c r="C287" t="s">
        <v>2177</v>
      </c>
      <c r="D287" t="s">
        <v>1289</v>
      </c>
      <c r="E287" t="s">
        <v>1265</v>
      </c>
      <c r="F287" s="15"/>
      <c r="G287" t="s">
        <v>1267</v>
      </c>
      <c r="H287" t="s">
        <v>116</v>
      </c>
      <c r="I287" s="76">
        <v>1815.95</v>
      </c>
      <c r="J287" s="76">
        <v>2286</v>
      </c>
      <c r="K287" s="76">
        <v>196.59130032690001</v>
      </c>
      <c r="L287" s="76">
        <v>0</v>
      </c>
      <c r="M287" s="76">
        <v>0.47</v>
      </c>
      <c r="N287" s="76">
        <v>0.06</v>
      </c>
    </row>
    <row r="288" spans="2:14">
      <c r="B288" t="s">
        <v>2178</v>
      </c>
      <c r="C288" t="s">
        <v>2179</v>
      </c>
      <c r="D288" t="s">
        <v>126</v>
      </c>
      <c r="E288" t="s">
        <v>1265</v>
      </c>
      <c r="F288" s="15"/>
      <c r="G288" t="s">
        <v>1267</v>
      </c>
      <c r="H288" t="s">
        <v>113</v>
      </c>
      <c r="I288" s="76">
        <v>-37.630000000000003</v>
      </c>
      <c r="J288" s="76">
        <v>1201</v>
      </c>
      <c r="K288" s="76">
        <v>-1.8786540054700001</v>
      </c>
      <c r="L288" s="76">
        <v>0</v>
      </c>
      <c r="M288" s="76">
        <v>0</v>
      </c>
      <c r="N288" s="76">
        <v>0</v>
      </c>
    </row>
    <row r="289" spans="2:14">
      <c r="B289" t="s">
        <v>2180</v>
      </c>
      <c r="C289" t="s">
        <v>2181</v>
      </c>
      <c r="D289" t="s">
        <v>126</v>
      </c>
      <c r="E289" t="s">
        <v>1265</v>
      </c>
      <c r="F289" s="15"/>
      <c r="G289" t="s">
        <v>1267</v>
      </c>
      <c r="H289" t="s">
        <v>113</v>
      </c>
      <c r="I289" s="76">
        <v>619.94000000000005</v>
      </c>
      <c r="J289" s="76">
        <v>4521.5</v>
      </c>
      <c r="K289" s="76">
        <v>116.52034751599</v>
      </c>
      <c r="L289" s="76">
        <v>0</v>
      </c>
      <c r="M289" s="76">
        <v>0.28000000000000003</v>
      </c>
      <c r="N289" s="76">
        <v>0.03</v>
      </c>
    </row>
    <row r="290" spans="2:14">
      <c r="B290" t="s">
        <v>2182</v>
      </c>
      <c r="C290" t="s">
        <v>2183</v>
      </c>
      <c r="D290" t="s">
        <v>126</v>
      </c>
      <c r="E290" t="s">
        <v>1265</v>
      </c>
      <c r="F290" s="15"/>
      <c r="G290" t="s">
        <v>1328</v>
      </c>
      <c r="H290" t="s">
        <v>109</v>
      </c>
      <c r="I290" s="76">
        <v>777.1</v>
      </c>
      <c r="J290" s="76">
        <v>3395</v>
      </c>
      <c r="K290" s="76">
        <v>93.104001304999997</v>
      </c>
      <c r="L290" s="76">
        <v>0</v>
      </c>
      <c r="M290" s="76">
        <v>0.22</v>
      </c>
      <c r="N290" s="76">
        <v>0.03</v>
      </c>
    </row>
    <row r="291" spans="2:14">
      <c r="B291" t="s">
        <v>2184</v>
      </c>
      <c r="C291" t="s">
        <v>2185</v>
      </c>
      <c r="D291" t="s">
        <v>126</v>
      </c>
      <c r="E291" t="s">
        <v>1265</v>
      </c>
      <c r="F291" s="15"/>
      <c r="G291" t="s">
        <v>1328</v>
      </c>
      <c r="H291" t="s">
        <v>113</v>
      </c>
      <c r="I291" s="76">
        <v>417.16</v>
      </c>
      <c r="J291" s="76">
        <v>6580</v>
      </c>
      <c r="K291" s="76">
        <v>114.1032801832</v>
      </c>
      <c r="L291" s="76">
        <v>0</v>
      </c>
      <c r="M291" s="76">
        <v>0.27</v>
      </c>
      <c r="N291" s="76">
        <v>0.03</v>
      </c>
    </row>
    <row r="292" spans="2:14">
      <c r="B292" t="s">
        <v>2186</v>
      </c>
      <c r="C292" t="s">
        <v>2187</v>
      </c>
      <c r="D292" t="s">
        <v>1339</v>
      </c>
      <c r="E292" t="s">
        <v>1265</v>
      </c>
      <c r="F292" s="15"/>
      <c r="G292" t="s">
        <v>1328</v>
      </c>
      <c r="H292" t="s">
        <v>109</v>
      </c>
      <c r="I292" s="76">
        <v>339.81</v>
      </c>
      <c r="J292" s="76">
        <v>4071</v>
      </c>
      <c r="K292" s="76">
        <v>48.819004137900002</v>
      </c>
      <c r="L292" s="76">
        <v>0</v>
      </c>
      <c r="M292" s="76">
        <v>0.12</v>
      </c>
      <c r="N292" s="76">
        <v>0.01</v>
      </c>
    </row>
    <row r="293" spans="2:14">
      <c r="B293" t="s">
        <v>2188</v>
      </c>
      <c r="C293" t="s">
        <v>2189</v>
      </c>
      <c r="D293" t="s">
        <v>126</v>
      </c>
      <c r="E293" t="s">
        <v>1265</v>
      </c>
      <c r="F293" s="15"/>
      <c r="G293" t="s">
        <v>1328</v>
      </c>
      <c r="H293" t="s">
        <v>113</v>
      </c>
      <c r="I293" s="76">
        <v>237.13</v>
      </c>
      <c r="J293" s="76">
        <v>11437.4</v>
      </c>
      <c r="K293" s="76">
        <v>112.741390868678</v>
      </c>
      <c r="L293" s="76">
        <v>0</v>
      </c>
      <c r="M293" s="76">
        <v>0.27</v>
      </c>
      <c r="N293" s="76">
        <v>0.03</v>
      </c>
    </row>
    <row r="294" spans="2:14">
      <c r="B294" t="s">
        <v>2190</v>
      </c>
      <c r="C294" t="s">
        <v>2191</v>
      </c>
      <c r="D294" t="s">
        <v>126</v>
      </c>
      <c r="E294" t="s">
        <v>1265</v>
      </c>
      <c r="F294" s="15"/>
      <c r="G294" t="s">
        <v>1328</v>
      </c>
      <c r="H294" t="s">
        <v>116</v>
      </c>
      <c r="I294" s="76">
        <v>649.47</v>
      </c>
      <c r="J294" s="76">
        <v>3172</v>
      </c>
      <c r="K294" s="76">
        <v>97.561047905880002</v>
      </c>
      <c r="L294" s="76">
        <v>0</v>
      </c>
      <c r="M294" s="76">
        <v>0.23</v>
      </c>
      <c r="N294" s="76">
        <v>0.03</v>
      </c>
    </row>
    <row r="295" spans="2:14">
      <c r="B295" t="s">
        <v>2192</v>
      </c>
      <c r="C295" t="s">
        <v>2193</v>
      </c>
      <c r="D295" t="s">
        <v>126</v>
      </c>
      <c r="E295" t="s">
        <v>1265</v>
      </c>
      <c r="F295" s="15"/>
      <c r="G295" t="s">
        <v>1328</v>
      </c>
      <c r="H295" t="s">
        <v>113</v>
      </c>
      <c r="I295" s="76">
        <v>1524.09</v>
      </c>
      <c r="J295" s="76">
        <v>1571.5</v>
      </c>
      <c r="K295" s="76">
        <v>99.562220965514996</v>
      </c>
      <c r="L295" s="76">
        <v>0</v>
      </c>
      <c r="M295" s="76">
        <v>0.24</v>
      </c>
      <c r="N295" s="76">
        <v>0.03</v>
      </c>
    </row>
    <row r="296" spans="2:14">
      <c r="B296" t="s">
        <v>2194</v>
      </c>
      <c r="C296" t="s">
        <v>2195</v>
      </c>
      <c r="D296" t="s">
        <v>1339</v>
      </c>
      <c r="E296" t="s">
        <v>1265</v>
      </c>
      <c r="F296" s="15"/>
      <c r="G296" t="s">
        <v>1328</v>
      </c>
      <c r="H296" t="s">
        <v>109</v>
      </c>
      <c r="I296" s="76">
        <v>936.31</v>
      </c>
      <c r="J296" s="76">
        <v>2026</v>
      </c>
      <c r="K296" s="76">
        <v>66.943861677399994</v>
      </c>
      <c r="L296" s="76">
        <v>0</v>
      </c>
      <c r="M296" s="76">
        <v>0.16</v>
      </c>
      <c r="N296" s="76">
        <v>0.02</v>
      </c>
    </row>
    <row r="297" spans="2:14">
      <c r="B297" t="s">
        <v>2196</v>
      </c>
      <c r="C297" t="s">
        <v>2197</v>
      </c>
      <c r="D297" t="s">
        <v>1339</v>
      </c>
      <c r="E297" t="s">
        <v>1265</v>
      </c>
      <c r="F297" s="15"/>
      <c r="G297" t="s">
        <v>1328</v>
      </c>
      <c r="H297" t="s">
        <v>109</v>
      </c>
      <c r="I297" s="76">
        <v>38.29</v>
      </c>
      <c r="J297" s="76">
        <v>4658</v>
      </c>
      <c r="K297" s="76">
        <v>6.2941415978000004</v>
      </c>
      <c r="L297" s="76">
        <v>0</v>
      </c>
      <c r="M297" s="76">
        <v>0.02</v>
      </c>
      <c r="N297" s="76">
        <v>0</v>
      </c>
    </row>
    <row r="298" spans="2:14">
      <c r="B298" t="s">
        <v>2196</v>
      </c>
      <c r="C298" t="s">
        <v>2197</v>
      </c>
      <c r="D298" t="s">
        <v>1339</v>
      </c>
      <c r="E298" t="s">
        <v>1265</v>
      </c>
      <c r="F298" s="15"/>
      <c r="G298" t="s">
        <v>1328</v>
      </c>
      <c r="H298" t="s">
        <v>109</v>
      </c>
      <c r="I298" s="76">
        <v>218.42</v>
      </c>
      <c r="J298" s="76">
        <v>4658</v>
      </c>
      <c r="K298" s="76">
        <v>35.904058704400001</v>
      </c>
      <c r="L298" s="76">
        <v>0</v>
      </c>
      <c r="M298" s="76">
        <v>0.09</v>
      </c>
      <c r="N298" s="76">
        <v>0.01</v>
      </c>
    </row>
    <row r="299" spans="2:14">
      <c r="B299" t="s">
        <v>2198</v>
      </c>
      <c r="C299" t="s">
        <v>2199</v>
      </c>
      <c r="D299" t="s">
        <v>1339</v>
      </c>
      <c r="E299" t="s">
        <v>1265</v>
      </c>
      <c r="F299" s="15"/>
      <c r="G299" t="s">
        <v>1328</v>
      </c>
      <c r="H299" t="s">
        <v>109</v>
      </c>
      <c r="I299" s="76">
        <v>340</v>
      </c>
      <c r="J299" s="76">
        <v>8135</v>
      </c>
      <c r="K299" s="76">
        <v>97.608610999999996</v>
      </c>
      <c r="L299" s="76">
        <v>0</v>
      </c>
      <c r="M299" s="76">
        <v>0.23</v>
      </c>
      <c r="N299" s="76">
        <v>0.03</v>
      </c>
    </row>
    <row r="300" spans="2:14">
      <c r="B300" t="s">
        <v>2200</v>
      </c>
      <c r="C300" t="s">
        <v>2201</v>
      </c>
      <c r="D300" t="s">
        <v>1339</v>
      </c>
      <c r="E300" t="s">
        <v>1265</v>
      </c>
      <c r="F300" s="15"/>
      <c r="G300" t="s">
        <v>1278</v>
      </c>
      <c r="H300" t="s">
        <v>109</v>
      </c>
      <c r="I300" s="76">
        <v>474.96</v>
      </c>
      <c r="J300" s="76">
        <v>7218</v>
      </c>
      <c r="K300" s="76">
        <v>120.9833405712</v>
      </c>
      <c r="L300" s="76">
        <v>0</v>
      </c>
      <c r="M300" s="76">
        <v>0.28999999999999998</v>
      </c>
      <c r="N300" s="76">
        <v>0.03</v>
      </c>
    </row>
    <row r="301" spans="2:14">
      <c r="B301" t="s">
        <v>2202</v>
      </c>
      <c r="C301" t="s">
        <v>2203</v>
      </c>
      <c r="D301" t="s">
        <v>1339</v>
      </c>
      <c r="E301" t="s">
        <v>1265</v>
      </c>
      <c r="F301" s="15"/>
      <c r="G301" t="s">
        <v>1278</v>
      </c>
      <c r="H301" t="s">
        <v>109</v>
      </c>
      <c r="I301" s="76">
        <v>588.02</v>
      </c>
      <c r="J301" s="76">
        <v>4049</v>
      </c>
      <c r="K301" s="76">
        <v>84.021713264200002</v>
      </c>
      <c r="L301" s="76">
        <v>0</v>
      </c>
      <c r="M301" s="76">
        <v>0.2</v>
      </c>
      <c r="N301" s="76">
        <v>0.02</v>
      </c>
    </row>
    <row r="302" spans="2:14">
      <c r="B302" t="s">
        <v>2204</v>
      </c>
      <c r="C302" t="s">
        <v>2205</v>
      </c>
      <c r="D302" t="s">
        <v>1289</v>
      </c>
      <c r="E302" t="s">
        <v>1265</v>
      </c>
      <c r="F302" s="15"/>
      <c r="G302" t="s">
        <v>1278</v>
      </c>
      <c r="H302" t="s">
        <v>116</v>
      </c>
      <c r="I302" s="76">
        <v>5488.41</v>
      </c>
      <c r="J302" s="76">
        <v>338.9</v>
      </c>
      <c r="K302" s="76">
        <v>88.085068910193002</v>
      </c>
      <c r="L302" s="76">
        <v>0</v>
      </c>
      <c r="M302" s="76">
        <v>0.21</v>
      </c>
      <c r="N302" s="76">
        <v>0.02</v>
      </c>
    </row>
    <row r="303" spans="2:14">
      <c r="B303" t="s">
        <v>2206</v>
      </c>
      <c r="C303" t="s">
        <v>2207</v>
      </c>
      <c r="D303" t="s">
        <v>1339</v>
      </c>
      <c r="E303" t="s">
        <v>1265</v>
      </c>
      <c r="F303" s="15"/>
      <c r="G303" t="s">
        <v>1278</v>
      </c>
      <c r="H303" t="s">
        <v>109</v>
      </c>
      <c r="I303" s="76">
        <v>98.51</v>
      </c>
      <c r="J303" s="76">
        <v>11966</v>
      </c>
      <c r="K303" s="76">
        <v>41.598816591400002</v>
      </c>
      <c r="L303" s="76">
        <v>0</v>
      </c>
      <c r="M303" s="76">
        <v>0.1</v>
      </c>
      <c r="N303" s="76">
        <v>0.01</v>
      </c>
    </row>
    <row r="304" spans="2:14">
      <c r="B304" t="s">
        <v>2208</v>
      </c>
      <c r="C304" t="s">
        <v>2209</v>
      </c>
      <c r="D304" t="s">
        <v>1339</v>
      </c>
      <c r="E304" t="s">
        <v>1265</v>
      </c>
      <c r="F304" s="15"/>
      <c r="G304" t="s">
        <v>1278</v>
      </c>
      <c r="H304" t="s">
        <v>109</v>
      </c>
      <c r="I304" s="76">
        <v>892.78</v>
      </c>
      <c r="J304" s="76">
        <v>2330</v>
      </c>
      <c r="K304" s="76">
        <v>73.409460445999997</v>
      </c>
      <c r="L304" s="76">
        <v>0</v>
      </c>
      <c r="M304" s="76">
        <v>0.18</v>
      </c>
      <c r="N304" s="76">
        <v>0.02</v>
      </c>
    </row>
    <row r="305" spans="2:14">
      <c r="B305" t="s">
        <v>2210</v>
      </c>
      <c r="C305" t="s">
        <v>2211</v>
      </c>
      <c r="D305" t="s">
        <v>126</v>
      </c>
      <c r="E305" t="s">
        <v>1265</v>
      </c>
      <c r="F305" s="15"/>
      <c r="G305" t="s">
        <v>2014</v>
      </c>
      <c r="H305" t="s">
        <v>205</v>
      </c>
      <c r="I305" s="76">
        <v>1878.02</v>
      </c>
      <c r="J305" s="76">
        <v>1835</v>
      </c>
      <c r="K305" s="76">
        <v>38.052572701400003</v>
      </c>
      <c r="L305" s="76">
        <v>0</v>
      </c>
      <c r="M305" s="76">
        <v>0.09</v>
      </c>
      <c r="N305" s="76">
        <v>0.01</v>
      </c>
    </row>
    <row r="306" spans="2:14">
      <c r="B306" t="s">
        <v>2212</v>
      </c>
      <c r="C306" t="s">
        <v>2213</v>
      </c>
      <c r="D306" t="s">
        <v>126</v>
      </c>
      <c r="E306" t="s">
        <v>1265</v>
      </c>
      <c r="F306" s="15"/>
      <c r="G306" t="s">
        <v>2014</v>
      </c>
      <c r="H306" t="s">
        <v>113</v>
      </c>
      <c r="I306" s="76">
        <v>9834.76</v>
      </c>
      <c r="J306" s="76">
        <v>596</v>
      </c>
      <c r="K306" s="76">
        <v>243.65739851024</v>
      </c>
      <c r="L306" s="76">
        <v>0</v>
      </c>
      <c r="M306" s="76">
        <v>0.57999999999999996</v>
      </c>
      <c r="N306" s="76">
        <v>7.0000000000000007E-2</v>
      </c>
    </row>
    <row r="307" spans="2:14">
      <c r="B307" t="s">
        <v>2214</v>
      </c>
      <c r="C307" t="s">
        <v>2215</v>
      </c>
      <c r="D307" t="s">
        <v>126</v>
      </c>
      <c r="E307" t="s">
        <v>1265</v>
      </c>
      <c r="F307" s="15"/>
      <c r="G307" t="s">
        <v>2014</v>
      </c>
      <c r="H307" t="s">
        <v>113</v>
      </c>
      <c r="I307" s="76">
        <v>562.91</v>
      </c>
      <c r="J307" s="76">
        <v>784.5</v>
      </c>
      <c r="K307" s="76">
        <v>18.356990742255</v>
      </c>
      <c r="L307" s="76">
        <v>0</v>
      </c>
      <c r="M307" s="76">
        <v>0.04</v>
      </c>
      <c r="N307" s="76">
        <v>0.01</v>
      </c>
    </row>
    <row r="308" spans="2:14">
      <c r="B308" t="s">
        <v>2216</v>
      </c>
      <c r="C308" t="s">
        <v>2217</v>
      </c>
      <c r="D308" t="s">
        <v>126</v>
      </c>
      <c r="E308" t="s">
        <v>1265</v>
      </c>
      <c r="F308" s="15"/>
      <c r="G308" t="s">
        <v>2014</v>
      </c>
      <c r="H308" t="s">
        <v>113</v>
      </c>
      <c r="I308" s="76">
        <v>2374.23</v>
      </c>
      <c r="J308" s="76">
        <v>1776.5</v>
      </c>
      <c r="K308" s="76">
        <v>175.330542744555</v>
      </c>
      <c r="L308" s="76">
        <v>0</v>
      </c>
      <c r="M308" s="76">
        <v>0.42</v>
      </c>
      <c r="N308" s="76">
        <v>0.05</v>
      </c>
    </row>
    <row r="309" spans="2:14">
      <c r="B309" t="s">
        <v>2218</v>
      </c>
      <c r="C309" t="s">
        <v>2219</v>
      </c>
      <c r="D309" t="s">
        <v>126</v>
      </c>
      <c r="E309" t="s">
        <v>1265</v>
      </c>
      <c r="F309" s="15"/>
      <c r="G309" t="s">
        <v>2014</v>
      </c>
      <c r="H309" t="s">
        <v>113</v>
      </c>
      <c r="I309" s="76">
        <v>7075.38</v>
      </c>
      <c r="J309" s="76">
        <v>87.35</v>
      </c>
      <c r="K309" s="76">
        <v>25.691073761066999</v>
      </c>
      <c r="L309" s="76">
        <v>0</v>
      </c>
      <c r="M309" s="76">
        <v>0.06</v>
      </c>
      <c r="N309" s="76">
        <v>0.01</v>
      </c>
    </row>
    <row r="310" spans="2:14">
      <c r="B310" t="s">
        <v>2220</v>
      </c>
      <c r="C310" t="s">
        <v>2221</v>
      </c>
      <c r="D310" t="s">
        <v>126</v>
      </c>
      <c r="E310" t="s">
        <v>1265</v>
      </c>
      <c r="F310" s="15"/>
      <c r="G310" t="s">
        <v>2014</v>
      </c>
      <c r="H310" t="s">
        <v>113</v>
      </c>
      <c r="I310" s="76">
        <v>-111.74</v>
      </c>
      <c r="J310" s="76">
        <v>5106</v>
      </c>
      <c r="K310" s="76">
        <v>-23.716961826359999</v>
      </c>
      <c r="L310" s="76">
        <v>0</v>
      </c>
      <c r="M310" s="76">
        <v>-0.06</v>
      </c>
      <c r="N310" s="76">
        <v>-0.01</v>
      </c>
    </row>
    <row r="311" spans="2:14">
      <c r="B311" t="s">
        <v>2222</v>
      </c>
      <c r="C311" t="s">
        <v>2223</v>
      </c>
      <c r="D311" t="s">
        <v>126</v>
      </c>
      <c r="E311" t="s">
        <v>1265</v>
      </c>
      <c r="F311" s="15"/>
      <c r="G311" t="s">
        <v>2014</v>
      </c>
      <c r="H311" t="s">
        <v>113</v>
      </c>
      <c r="I311" s="76">
        <v>2390.0700000000002</v>
      </c>
      <c r="J311" s="76">
        <v>3310</v>
      </c>
      <c r="K311" s="76">
        <v>328.85783363730002</v>
      </c>
      <c r="L311" s="76">
        <v>0.01</v>
      </c>
      <c r="M311" s="76">
        <v>0.79</v>
      </c>
      <c r="N311" s="76">
        <v>0.09</v>
      </c>
    </row>
    <row r="312" spans="2:14">
      <c r="B312" t="s">
        <v>2224</v>
      </c>
      <c r="C312" t="s">
        <v>2225</v>
      </c>
      <c r="D312" t="s">
        <v>126</v>
      </c>
      <c r="E312" t="s">
        <v>1265</v>
      </c>
      <c r="F312" s="15"/>
      <c r="G312" t="s">
        <v>2014</v>
      </c>
      <c r="H312" t="s">
        <v>113</v>
      </c>
      <c r="I312" s="76">
        <v>2022.56</v>
      </c>
      <c r="J312" s="76">
        <v>394</v>
      </c>
      <c r="K312" s="76">
        <v>33.125863876159997</v>
      </c>
      <c r="L312" s="76">
        <v>0</v>
      </c>
      <c r="M312" s="76">
        <v>0.08</v>
      </c>
      <c r="N312" s="76">
        <v>0.01</v>
      </c>
    </row>
    <row r="313" spans="2:14">
      <c r="B313" t="s">
        <v>2226</v>
      </c>
      <c r="C313" t="s">
        <v>2227</v>
      </c>
      <c r="D313" t="s">
        <v>2025</v>
      </c>
      <c r="E313" t="s">
        <v>1265</v>
      </c>
      <c r="F313" s="15"/>
      <c r="G313" t="s">
        <v>1336</v>
      </c>
      <c r="H313" t="s">
        <v>109</v>
      </c>
      <c r="I313" s="76">
        <v>12.98</v>
      </c>
      <c r="J313" s="76">
        <v>94950</v>
      </c>
      <c r="K313" s="76">
        <v>43.493195790000001</v>
      </c>
      <c r="L313" s="76">
        <v>0</v>
      </c>
      <c r="M313" s="76">
        <v>0.1</v>
      </c>
      <c r="N313" s="76">
        <v>0.01</v>
      </c>
    </row>
    <row r="314" spans="2:14">
      <c r="B314" t="s">
        <v>2226</v>
      </c>
      <c r="C314" t="s">
        <v>2227</v>
      </c>
      <c r="D314" t="s">
        <v>2025</v>
      </c>
      <c r="E314" t="s">
        <v>1265</v>
      </c>
      <c r="F314" s="15"/>
      <c r="G314" t="s">
        <v>1336</v>
      </c>
      <c r="H314" t="s">
        <v>109</v>
      </c>
      <c r="I314" s="76">
        <v>49.07</v>
      </c>
      <c r="J314" s="76">
        <v>94950</v>
      </c>
      <c r="K314" s="76">
        <v>164.42304448499999</v>
      </c>
      <c r="L314" s="76">
        <v>0</v>
      </c>
      <c r="M314" s="76">
        <v>0.39</v>
      </c>
      <c r="N314" s="76">
        <v>0.05</v>
      </c>
    </row>
    <row r="315" spans="2:14">
      <c r="B315" t="s">
        <v>2228</v>
      </c>
      <c r="C315" t="s">
        <v>2229</v>
      </c>
      <c r="D315" t="s">
        <v>2025</v>
      </c>
      <c r="E315" t="s">
        <v>1265</v>
      </c>
      <c r="F315" s="15"/>
      <c r="G315" t="s">
        <v>1336</v>
      </c>
      <c r="H315" t="s">
        <v>109</v>
      </c>
      <c r="I315" s="76">
        <v>10.41</v>
      </c>
      <c r="J315" s="76">
        <v>96481</v>
      </c>
      <c r="K315" s="76">
        <v>35.444118840900003</v>
      </c>
      <c r="L315" s="76">
        <v>0</v>
      </c>
      <c r="M315" s="76">
        <v>0.08</v>
      </c>
      <c r="N315" s="76">
        <v>0.01</v>
      </c>
    </row>
    <row r="316" spans="2:14">
      <c r="B316" t="s">
        <v>2230</v>
      </c>
      <c r="C316" t="s">
        <v>2231</v>
      </c>
      <c r="D316" t="s">
        <v>2025</v>
      </c>
      <c r="E316" t="s">
        <v>1265</v>
      </c>
      <c r="F316" s="15"/>
      <c r="G316" t="s">
        <v>1336</v>
      </c>
      <c r="H316" t="s">
        <v>109</v>
      </c>
      <c r="I316" s="76">
        <v>418.25</v>
      </c>
      <c r="J316" s="76">
        <v>3335</v>
      </c>
      <c r="K316" s="76">
        <v>49.224741737499997</v>
      </c>
      <c r="L316" s="76">
        <v>0</v>
      </c>
      <c r="M316" s="76">
        <v>0.12</v>
      </c>
      <c r="N316" s="76">
        <v>0.01</v>
      </c>
    </row>
    <row r="317" spans="2:14">
      <c r="B317" t="s">
        <v>2232</v>
      </c>
      <c r="C317" t="s">
        <v>2233</v>
      </c>
      <c r="D317" t="s">
        <v>2025</v>
      </c>
      <c r="E317" t="s">
        <v>1265</v>
      </c>
      <c r="F317" s="15"/>
      <c r="G317" t="s">
        <v>1336</v>
      </c>
      <c r="H317" t="s">
        <v>109</v>
      </c>
      <c r="I317" s="76">
        <v>421.05</v>
      </c>
      <c r="J317" s="76">
        <v>4150</v>
      </c>
      <c r="K317" s="76">
        <v>61.664246175000002</v>
      </c>
      <c r="L317" s="76">
        <v>0</v>
      </c>
      <c r="M317" s="76">
        <v>0.15</v>
      </c>
      <c r="N317" s="76">
        <v>0.02</v>
      </c>
    </row>
    <row r="318" spans="2:14">
      <c r="B318" t="s">
        <v>2234</v>
      </c>
      <c r="C318" t="s">
        <v>2235</v>
      </c>
      <c r="D318" t="s">
        <v>126</v>
      </c>
      <c r="E318" t="s">
        <v>1265</v>
      </c>
      <c r="F318" s="15"/>
      <c r="G318" t="s">
        <v>1336</v>
      </c>
      <c r="H318" t="s">
        <v>116</v>
      </c>
      <c r="I318" s="76">
        <v>825</v>
      </c>
      <c r="J318" s="76">
        <v>7.25</v>
      </c>
      <c r="K318" s="76">
        <v>0.28325405625</v>
      </c>
      <c r="L318" s="76">
        <v>0</v>
      </c>
      <c r="M318" s="76">
        <v>0</v>
      </c>
      <c r="N318" s="76">
        <v>0</v>
      </c>
    </row>
    <row r="319" spans="2:14">
      <c r="B319" t="s">
        <v>2236</v>
      </c>
      <c r="C319" t="s">
        <v>2237</v>
      </c>
      <c r="D319" t="s">
        <v>126</v>
      </c>
      <c r="E319" t="s">
        <v>1265</v>
      </c>
      <c r="F319" s="15"/>
      <c r="G319" t="s">
        <v>1336</v>
      </c>
      <c r="H319" t="s">
        <v>109</v>
      </c>
      <c r="I319" s="76">
        <v>203.41</v>
      </c>
      <c r="J319" s="76">
        <v>16873</v>
      </c>
      <c r="K319" s="76">
        <v>121.12011225969999</v>
      </c>
      <c r="L319" s="76">
        <v>0</v>
      </c>
      <c r="M319" s="76">
        <v>0.28999999999999998</v>
      </c>
      <c r="N319" s="76">
        <v>0.03</v>
      </c>
    </row>
    <row r="320" spans="2:14">
      <c r="B320" t="s">
        <v>2236</v>
      </c>
      <c r="C320" t="s">
        <v>2237</v>
      </c>
      <c r="D320" t="s">
        <v>126</v>
      </c>
      <c r="E320" t="s">
        <v>1265</v>
      </c>
      <c r="F320" s="15"/>
      <c r="G320" t="s">
        <v>1336</v>
      </c>
      <c r="H320" t="s">
        <v>109</v>
      </c>
      <c r="I320" s="76">
        <v>126.66</v>
      </c>
      <c r="J320" s="76">
        <v>16873</v>
      </c>
      <c r="K320" s="76">
        <v>75.419465212199995</v>
      </c>
      <c r="L320" s="76">
        <v>0</v>
      </c>
      <c r="M320" s="76">
        <v>0.18</v>
      </c>
      <c r="N320" s="76">
        <v>0.02</v>
      </c>
    </row>
    <row r="321" spans="2:14">
      <c r="B321" t="s">
        <v>2238</v>
      </c>
      <c r="C321" t="s">
        <v>2239</v>
      </c>
      <c r="D321" t="s">
        <v>2025</v>
      </c>
      <c r="E321" t="s">
        <v>1265</v>
      </c>
      <c r="F321" s="15"/>
      <c r="G321" t="s">
        <v>1336</v>
      </c>
      <c r="H321" t="s">
        <v>109</v>
      </c>
      <c r="I321" s="76">
        <v>274.42</v>
      </c>
      <c r="J321" s="76">
        <v>3591</v>
      </c>
      <c r="K321" s="76">
        <v>34.776255943800003</v>
      </c>
      <c r="L321" s="76">
        <v>0</v>
      </c>
      <c r="M321" s="76">
        <v>0.08</v>
      </c>
      <c r="N321" s="76">
        <v>0.01</v>
      </c>
    </row>
    <row r="322" spans="2:14">
      <c r="B322" t="s">
        <v>2240</v>
      </c>
      <c r="C322" t="s">
        <v>2241</v>
      </c>
      <c r="D322" t="s">
        <v>1289</v>
      </c>
      <c r="E322" t="s">
        <v>1265</v>
      </c>
      <c r="F322" s="15"/>
      <c r="G322" t="s">
        <v>1336</v>
      </c>
      <c r="H322" t="s">
        <v>116</v>
      </c>
      <c r="I322" s="76">
        <v>11235.11</v>
      </c>
      <c r="J322" s="76">
        <v>255</v>
      </c>
      <c r="K322" s="76">
        <v>135.67558158885001</v>
      </c>
      <c r="L322" s="76">
        <v>0</v>
      </c>
      <c r="M322" s="76">
        <v>0.32</v>
      </c>
      <c r="N322" s="76">
        <v>0.04</v>
      </c>
    </row>
    <row r="323" spans="2:14">
      <c r="B323" t="s">
        <v>2242</v>
      </c>
      <c r="C323" t="s">
        <v>2243</v>
      </c>
      <c r="D323" t="s">
        <v>2025</v>
      </c>
      <c r="E323" t="s">
        <v>1265</v>
      </c>
      <c r="F323" s="15"/>
      <c r="G323" t="s">
        <v>1336</v>
      </c>
      <c r="H323" t="s">
        <v>109</v>
      </c>
      <c r="I323" s="76">
        <v>-6.42</v>
      </c>
      <c r="J323" s="76">
        <v>26199</v>
      </c>
      <c r="K323" s="76">
        <v>-5.9356925982000002</v>
      </c>
      <c r="L323" s="76">
        <v>0</v>
      </c>
      <c r="M323" s="76">
        <v>-0.01</v>
      </c>
      <c r="N323" s="76">
        <v>0</v>
      </c>
    </row>
    <row r="324" spans="2:14">
      <c r="B324" t="s">
        <v>2244</v>
      </c>
      <c r="C324" t="s">
        <v>2245</v>
      </c>
      <c r="D324" t="s">
        <v>2025</v>
      </c>
      <c r="E324" t="s">
        <v>1265</v>
      </c>
      <c r="F324" s="15"/>
      <c r="G324" t="s">
        <v>1336</v>
      </c>
      <c r="H324" t="s">
        <v>109</v>
      </c>
      <c r="I324" s="76">
        <v>1087.03</v>
      </c>
      <c r="J324" s="76">
        <v>3796</v>
      </c>
      <c r="K324" s="76">
        <v>145.61945190520001</v>
      </c>
      <c r="L324" s="76">
        <v>0</v>
      </c>
      <c r="M324" s="76">
        <v>0.35</v>
      </c>
      <c r="N324" s="76">
        <v>0.04</v>
      </c>
    </row>
    <row r="325" spans="2:14">
      <c r="B325" t="s">
        <v>2246</v>
      </c>
      <c r="C325" t="s">
        <v>2247</v>
      </c>
      <c r="D325" t="s">
        <v>1339</v>
      </c>
      <c r="E325" t="s">
        <v>1265</v>
      </c>
      <c r="F325" s="15"/>
      <c r="G325" t="s">
        <v>1336</v>
      </c>
      <c r="H325" t="s">
        <v>109</v>
      </c>
      <c r="I325" s="76">
        <v>4473.3599999999997</v>
      </c>
      <c r="J325" s="76">
        <v>475</v>
      </c>
      <c r="K325" s="76">
        <v>74.985815340000002</v>
      </c>
      <c r="L325" s="76">
        <v>0.01</v>
      </c>
      <c r="M325" s="76">
        <v>0.18</v>
      </c>
      <c r="N325" s="76">
        <v>0.02</v>
      </c>
    </row>
    <row r="326" spans="2:14">
      <c r="B326" t="s">
        <v>2248</v>
      </c>
      <c r="C326" t="s">
        <v>2249</v>
      </c>
      <c r="D326" t="s">
        <v>1339</v>
      </c>
      <c r="E326" t="s">
        <v>1265</v>
      </c>
      <c r="F326" s="15"/>
      <c r="G326" t="s">
        <v>1336</v>
      </c>
      <c r="H326" t="s">
        <v>109</v>
      </c>
      <c r="I326" s="76">
        <v>56.29</v>
      </c>
      <c r="J326" s="76">
        <v>4808</v>
      </c>
      <c r="K326" s="76">
        <v>9.5509674728</v>
      </c>
      <c r="L326" s="76">
        <v>0</v>
      </c>
      <c r="M326" s="76">
        <v>0.02</v>
      </c>
      <c r="N326" s="76">
        <v>0</v>
      </c>
    </row>
    <row r="327" spans="2:14">
      <c r="B327" t="s">
        <v>2250</v>
      </c>
      <c r="C327" t="s">
        <v>2251</v>
      </c>
      <c r="D327" t="s">
        <v>1289</v>
      </c>
      <c r="E327" t="s">
        <v>1265</v>
      </c>
      <c r="F327" s="15"/>
      <c r="G327" t="s">
        <v>1336</v>
      </c>
      <c r="H327" t="s">
        <v>116</v>
      </c>
      <c r="I327" s="76">
        <v>7020.05</v>
      </c>
      <c r="J327" s="76">
        <v>179.75</v>
      </c>
      <c r="K327" s="76">
        <v>59.757619286037503</v>
      </c>
      <c r="L327" s="76">
        <v>0.01</v>
      </c>
      <c r="M327" s="76">
        <v>0.14000000000000001</v>
      </c>
      <c r="N327" s="76">
        <v>0.02</v>
      </c>
    </row>
    <row r="328" spans="2:14">
      <c r="B328" t="s">
        <v>2252</v>
      </c>
      <c r="C328" t="s">
        <v>2251</v>
      </c>
      <c r="D328" t="s">
        <v>1289</v>
      </c>
      <c r="E328" t="s">
        <v>1265</v>
      </c>
      <c r="F328" s="15"/>
      <c r="G328" t="s">
        <v>1336</v>
      </c>
      <c r="H328" t="s">
        <v>116</v>
      </c>
      <c r="I328" s="76">
        <v>703.64</v>
      </c>
      <c r="J328" s="76">
        <v>179.75</v>
      </c>
      <c r="K328" s="76">
        <v>5.9896797365300003</v>
      </c>
      <c r="L328" s="76">
        <v>0</v>
      </c>
      <c r="M328" s="76">
        <v>0.01</v>
      </c>
      <c r="N328" s="76">
        <v>0</v>
      </c>
    </row>
    <row r="329" spans="2:14">
      <c r="B329" t="s">
        <v>2253</v>
      </c>
      <c r="C329" t="s">
        <v>2254</v>
      </c>
      <c r="D329" t="s">
        <v>2025</v>
      </c>
      <c r="E329" t="s">
        <v>1265</v>
      </c>
      <c r="F329" t="s">
        <v>2255</v>
      </c>
      <c r="G329" t="s">
        <v>1336</v>
      </c>
      <c r="H329" t="s">
        <v>109</v>
      </c>
      <c r="I329" s="76">
        <v>156.46</v>
      </c>
      <c r="J329" s="76">
        <v>11237</v>
      </c>
      <c r="K329" s="76">
        <v>62.044796595800001</v>
      </c>
      <c r="L329" s="76">
        <v>0</v>
      </c>
      <c r="M329" s="76">
        <v>0.15</v>
      </c>
      <c r="N329" s="76">
        <v>0.02</v>
      </c>
    </row>
    <row r="330" spans="2:14">
      <c r="B330" t="s">
        <v>2253</v>
      </c>
      <c r="C330" t="s">
        <v>2254</v>
      </c>
      <c r="D330" t="s">
        <v>2025</v>
      </c>
      <c r="E330" t="s">
        <v>1265</v>
      </c>
      <c r="F330" t="s">
        <v>2255</v>
      </c>
      <c r="G330" t="s">
        <v>1336</v>
      </c>
      <c r="H330" t="s">
        <v>109</v>
      </c>
      <c r="I330" s="76">
        <v>215.31</v>
      </c>
      <c r="J330" s="76">
        <v>11237</v>
      </c>
      <c r="K330" s="76">
        <v>85.381983606299997</v>
      </c>
      <c r="L330" s="76">
        <v>0</v>
      </c>
      <c r="M330" s="76">
        <v>0.2</v>
      </c>
      <c r="N330" s="76">
        <v>0.02</v>
      </c>
    </row>
    <row r="331" spans="2:14">
      <c r="B331" t="s">
        <v>2256</v>
      </c>
      <c r="C331" t="s">
        <v>2257</v>
      </c>
      <c r="D331" t="s">
        <v>126</v>
      </c>
      <c r="E331" t="s">
        <v>1265</v>
      </c>
      <c r="F331" s="15"/>
      <c r="G331" t="s">
        <v>1319</v>
      </c>
      <c r="H331" t="s">
        <v>113</v>
      </c>
      <c r="I331" s="76">
        <v>1020.45</v>
      </c>
      <c r="J331" s="76">
        <v>2166</v>
      </c>
      <c r="K331" s="76">
        <v>91.879740384300007</v>
      </c>
      <c r="L331" s="76">
        <v>0</v>
      </c>
      <c r="M331" s="76">
        <v>0.22</v>
      </c>
      <c r="N331" s="76">
        <v>0.03</v>
      </c>
    </row>
    <row r="332" spans="2:14">
      <c r="B332" t="s">
        <v>2258</v>
      </c>
      <c r="C332" t="s">
        <v>2259</v>
      </c>
      <c r="D332" t="s">
        <v>126</v>
      </c>
      <c r="E332" t="s">
        <v>1265</v>
      </c>
      <c r="F332" s="15"/>
      <c r="G332" t="s">
        <v>1319</v>
      </c>
      <c r="H332" t="s">
        <v>113</v>
      </c>
      <c r="I332" s="76">
        <v>12.33</v>
      </c>
      <c r="J332" s="76">
        <v>136885</v>
      </c>
      <c r="K332" s="76">
        <v>70.159827726450004</v>
      </c>
      <c r="L332" s="76">
        <v>0</v>
      </c>
      <c r="M332" s="76">
        <v>0.17</v>
      </c>
      <c r="N332" s="76">
        <v>0.02</v>
      </c>
    </row>
    <row r="333" spans="2:14">
      <c r="B333" t="s">
        <v>2260</v>
      </c>
      <c r="C333" t="s">
        <v>2261</v>
      </c>
      <c r="D333" t="s">
        <v>126</v>
      </c>
      <c r="E333" t="s">
        <v>1265</v>
      </c>
      <c r="F333" s="15"/>
      <c r="G333" t="s">
        <v>1319</v>
      </c>
      <c r="H333" t="s">
        <v>109</v>
      </c>
      <c r="I333" s="76">
        <v>864.5</v>
      </c>
      <c r="J333" s="76">
        <v>4831</v>
      </c>
      <c r="K333" s="76">
        <v>147.38513835500001</v>
      </c>
      <c r="L333" s="76">
        <v>0</v>
      </c>
      <c r="M333" s="76">
        <v>0.35</v>
      </c>
      <c r="N333" s="76">
        <v>0.04</v>
      </c>
    </row>
    <row r="334" spans="2:14">
      <c r="B334" t="s">
        <v>2262</v>
      </c>
      <c r="C334" t="s">
        <v>2263</v>
      </c>
      <c r="D334" t="s">
        <v>126</v>
      </c>
      <c r="E334" t="s">
        <v>1265</v>
      </c>
      <c r="F334" s="15"/>
      <c r="G334" t="s">
        <v>1319</v>
      </c>
      <c r="H334" t="s">
        <v>113</v>
      </c>
      <c r="I334" s="76">
        <v>394.15</v>
      </c>
      <c r="J334" s="76">
        <v>2232.5</v>
      </c>
      <c r="K334" s="76">
        <v>36.578220663875001</v>
      </c>
      <c r="L334" s="76">
        <v>0</v>
      </c>
      <c r="M334" s="76">
        <v>0.09</v>
      </c>
      <c r="N334" s="76">
        <v>0.01</v>
      </c>
    </row>
    <row r="335" spans="2:14">
      <c r="B335" t="s">
        <v>2264</v>
      </c>
      <c r="C335" t="s">
        <v>2263</v>
      </c>
      <c r="D335" t="s">
        <v>126</v>
      </c>
      <c r="E335" t="s">
        <v>1265</v>
      </c>
      <c r="F335" s="15"/>
      <c r="G335" t="s">
        <v>1319</v>
      </c>
      <c r="H335" t="s">
        <v>113</v>
      </c>
      <c r="I335" s="76">
        <v>984.52</v>
      </c>
      <c r="J335" s="76">
        <v>2233.5</v>
      </c>
      <c r="K335" s="76">
        <v>91.407130783979994</v>
      </c>
      <c r="L335" s="76">
        <v>0</v>
      </c>
      <c r="M335" s="76">
        <v>0.22</v>
      </c>
      <c r="N335" s="76">
        <v>0.03</v>
      </c>
    </row>
    <row r="336" spans="2:14">
      <c r="B336" t="s">
        <v>2265</v>
      </c>
      <c r="C336" t="s">
        <v>2266</v>
      </c>
      <c r="D336" t="s">
        <v>1339</v>
      </c>
      <c r="E336" t="s">
        <v>1265</v>
      </c>
      <c r="F336" s="15"/>
      <c r="G336" t="s">
        <v>1319</v>
      </c>
      <c r="H336" t="s">
        <v>109</v>
      </c>
      <c r="I336" s="76">
        <v>128.12</v>
      </c>
      <c r="J336" s="76">
        <v>22426</v>
      </c>
      <c r="K336" s="76">
        <v>101.3959027448</v>
      </c>
      <c r="L336" s="76">
        <v>0</v>
      </c>
      <c r="M336" s="76">
        <v>0.24</v>
      </c>
      <c r="N336" s="76">
        <v>0.03</v>
      </c>
    </row>
    <row r="337" spans="2:14">
      <c r="B337" t="s">
        <v>2267</v>
      </c>
      <c r="C337" t="s">
        <v>2268</v>
      </c>
      <c r="D337" t="s">
        <v>1339</v>
      </c>
      <c r="E337" t="s">
        <v>1265</v>
      </c>
      <c r="F337" s="15"/>
      <c r="G337" t="s">
        <v>1319</v>
      </c>
      <c r="H337" t="s">
        <v>109</v>
      </c>
      <c r="I337" s="76">
        <v>1214.98</v>
      </c>
      <c r="J337" s="76">
        <v>2424</v>
      </c>
      <c r="K337" s="76">
        <v>103.9329855408</v>
      </c>
      <c r="L337" s="76">
        <v>0</v>
      </c>
      <c r="M337" s="76">
        <v>0.25</v>
      </c>
      <c r="N337" s="76">
        <v>0.03</v>
      </c>
    </row>
    <row r="338" spans="2:14">
      <c r="B338" t="s">
        <v>2269</v>
      </c>
      <c r="C338" t="s">
        <v>2270</v>
      </c>
      <c r="D338" t="s">
        <v>1339</v>
      </c>
      <c r="E338" t="s">
        <v>1265</v>
      </c>
      <c r="F338" s="15"/>
      <c r="G338" t="s">
        <v>1319</v>
      </c>
      <c r="H338" t="s">
        <v>109</v>
      </c>
      <c r="I338" s="76">
        <v>364.77</v>
      </c>
      <c r="J338" s="76">
        <v>2359</v>
      </c>
      <c r="K338" s="76">
        <v>30.3667778547</v>
      </c>
      <c r="L338" s="76">
        <v>0</v>
      </c>
      <c r="M338" s="76">
        <v>7.0000000000000007E-2</v>
      </c>
      <c r="N338" s="76">
        <v>0.01</v>
      </c>
    </row>
    <row r="339" spans="2:14">
      <c r="B339" t="s">
        <v>2269</v>
      </c>
      <c r="C339" t="s">
        <v>2270</v>
      </c>
      <c r="D339" t="s">
        <v>1339</v>
      </c>
      <c r="E339" t="s">
        <v>1265</v>
      </c>
      <c r="F339" s="15"/>
      <c r="G339" t="s">
        <v>1319</v>
      </c>
      <c r="H339" t="s">
        <v>109</v>
      </c>
      <c r="I339" s="76">
        <v>140.72999999999999</v>
      </c>
      <c r="J339" s="76">
        <v>2359</v>
      </c>
      <c r="K339" s="76">
        <v>11.7156472503</v>
      </c>
      <c r="L339" s="76">
        <v>0</v>
      </c>
      <c r="M339" s="76">
        <v>0.03</v>
      </c>
      <c r="N339" s="76">
        <v>0</v>
      </c>
    </row>
    <row r="340" spans="2:14">
      <c r="B340" t="s">
        <v>2271</v>
      </c>
      <c r="C340" t="s">
        <v>2272</v>
      </c>
      <c r="D340" t="s">
        <v>126</v>
      </c>
      <c r="E340" t="s">
        <v>1265</v>
      </c>
      <c r="G340" t="s">
        <v>1319</v>
      </c>
      <c r="H340" t="s">
        <v>109</v>
      </c>
      <c r="I340" s="76">
        <v>106.95</v>
      </c>
      <c r="J340" s="76">
        <v>14058</v>
      </c>
      <c r="K340" s="76">
        <v>53.058624399000003</v>
      </c>
      <c r="L340" s="76">
        <v>0</v>
      </c>
      <c r="M340" s="76">
        <v>0.13</v>
      </c>
      <c r="N340" s="76">
        <v>0.02</v>
      </c>
    </row>
    <row r="341" spans="2:14">
      <c r="B341" t="s">
        <v>2273</v>
      </c>
      <c r="C341" t="s">
        <v>2274</v>
      </c>
      <c r="D341" t="s">
        <v>2025</v>
      </c>
      <c r="E341" t="s">
        <v>1265</v>
      </c>
      <c r="G341" t="s">
        <v>1319</v>
      </c>
      <c r="H341" t="s">
        <v>109</v>
      </c>
      <c r="I341" s="76">
        <v>1272.01</v>
      </c>
      <c r="J341" s="76">
        <v>1851</v>
      </c>
      <c r="K341" s="76">
        <v>83.089970097899993</v>
      </c>
      <c r="L341" s="76">
        <v>0</v>
      </c>
      <c r="M341" s="76">
        <v>0.2</v>
      </c>
      <c r="N341" s="76">
        <v>0.02</v>
      </c>
    </row>
    <row r="342" spans="2:14">
      <c r="B342" t="s">
        <v>2275</v>
      </c>
      <c r="C342" t="s">
        <v>2276</v>
      </c>
      <c r="D342" t="s">
        <v>2025</v>
      </c>
      <c r="E342" t="s">
        <v>1265</v>
      </c>
      <c r="G342" t="s">
        <v>1319</v>
      </c>
      <c r="H342" t="s">
        <v>109</v>
      </c>
      <c r="I342" s="76">
        <v>482.63</v>
      </c>
      <c r="J342" s="76">
        <v>3353</v>
      </c>
      <c r="K342" s="76">
        <v>57.1083385831</v>
      </c>
      <c r="L342" s="76">
        <v>0</v>
      </c>
      <c r="M342" s="76">
        <v>0.14000000000000001</v>
      </c>
      <c r="N342" s="76">
        <v>0.02</v>
      </c>
    </row>
    <row r="343" spans="2:14">
      <c r="B343" t="s">
        <v>2277</v>
      </c>
      <c r="C343" t="s">
        <v>2278</v>
      </c>
      <c r="D343" t="s">
        <v>1339</v>
      </c>
      <c r="E343" t="s">
        <v>1265</v>
      </c>
      <c r="G343" t="s">
        <v>1319</v>
      </c>
      <c r="H343" t="s">
        <v>109</v>
      </c>
      <c r="I343" s="76">
        <v>986.65</v>
      </c>
      <c r="J343" s="76">
        <v>2459</v>
      </c>
      <c r="K343" s="76">
        <v>85.619622231500003</v>
      </c>
      <c r="L343" s="76">
        <v>0</v>
      </c>
      <c r="M343" s="76">
        <v>0.2</v>
      </c>
      <c r="N343" s="76">
        <v>0.02</v>
      </c>
    </row>
    <row r="344" spans="2:14">
      <c r="B344" t="s">
        <v>2279</v>
      </c>
      <c r="C344" t="s">
        <v>2280</v>
      </c>
      <c r="D344" t="s">
        <v>1339</v>
      </c>
      <c r="E344" t="s">
        <v>1265</v>
      </c>
      <c r="G344" t="s">
        <v>1319</v>
      </c>
      <c r="H344" t="s">
        <v>109</v>
      </c>
      <c r="I344" s="76">
        <v>2790.69</v>
      </c>
      <c r="J344" s="76">
        <v>349</v>
      </c>
      <c r="K344" s="76">
        <v>34.370724084899997</v>
      </c>
      <c r="L344" s="76">
        <v>0</v>
      </c>
      <c r="M344" s="76">
        <v>0.08</v>
      </c>
      <c r="N344" s="76">
        <v>0.01</v>
      </c>
    </row>
    <row r="345" spans="2:14">
      <c r="B345" t="s">
        <v>2281</v>
      </c>
      <c r="C345" t="s">
        <v>2282</v>
      </c>
      <c r="D345" t="s">
        <v>1339</v>
      </c>
      <c r="E345" t="s">
        <v>1265</v>
      </c>
      <c r="G345" t="s">
        <v>1319</v>
      </c>
      <c r="H345" t="s">
        <v>109</v>
      </c>
      <c r="I345" s="76">
        <v>461.61</v>
      </c>
      <c r="J345" s="76">
        <v>6116</v>
      </c>
      <c r="K345" s="76">
        <v>99.630966560399997</v>
      </c>
      <c r="L345" s="76">
        <v>0</v>
      </c>
      <c r="M345" s="76">
        <v>0.24</v>
      </c>
      <c r="N345" s="76">
        <v>0.03</v>
      </c>
    </row>
    <row r="346" spans="2:14">
      <c r="B346" t="s">
        <v>2283</v>
      </c>
      <c r="C346" t="s">
        <v>2284</v>
      </c>
      <c r="D346" t="s">
        <v>126</v>
      </c>
      <c r="E346" t="s">
        <v>1265</v>
      </c>
      <c r="G346" t="s">
        <v>1323</v>
      </c>
      <c r="H346" t="s">
        <v>113</v>
      </c>
      <c r="I346" s="76">
        <v>457.37</v>
      </c>
      <c r="J346" s="76">
        <v>4019.5</v>
      </c>
      <c r="K346" s="76">
        <v>76.420396183834995</v>
      </c>
      <c r="L346" s="76">
        <v>0</v>
      </c>
      <c r="M346" s="76">
        <v>0.18</v>
      </c>
      <c r="N346" s="76">
        <v>0.02</v>
      </c>
    </row>
    <row r="347" spans="2:14">
      <c r="B347" t="s">
        <v>2285</v>
      </c>
      <c r="C347" t="s">
        <v>2286</v>
      </c>
      <c r="D347" t="s">
        <v>126</v>
      </c>
      <c r="E347" t="s">
        <v>1265</v>
      </c>
      <c r="G347" t="s">
        <v>1323</v>
      </c>
      <c r="H347" t="s">
        <v>113</v>
      </c>
      <c r="I347" s="76">
        <v>703.64</v>
      </c>
      <c r="J347" s="76">
        <v>1567.7</v>
      </c>
      <c r="K347" s="76">
        <v>45.854615415532002</v>
      </c>
      <c r="L347" s="76">
        <v>0</v>
      </c>
      <c r="M347" s="76">
        <v>0.11</v>
      </c>
      <c r="N347" s="76">
        <v>0.01</v>
      </c>
    </row>
    <row r="348" spans="2:14">
      <c r="B348" t="s">
        <v>2287</v>
      </c>
      <c r="C348" t="s">
        <v>2288</v>
      </c>
      <c r="D348" t="s">
        <v>1289</v>
      </c>
      <c r="E348" t="s">
        <v>1265</v>
      </c>
      <c r="G348" t="s">
        <v>1323</v>
      </c>
      <c r="H348" t="s">
        <v>116</v>
      </c>
      <c r="I348" s="76">
        <v>23.23</v>
      </c>
      <c r="J348" s="76">
        <v>638</v>
      </c>
      <c r="K348" s="76">
        <v>0.70186578418000001</v>
      </c>
      <c r="L348" s="76">
        <v>0</v>
      </c>
      <c r="M348" s="76">
        <v>0</v>
      </c>
      <c r="N348" s="76">
        <v>0</v>
      </c>
    </row>
    <row r="349" spans="2:14">
      <c r="B349" t="s">
        <v>2289</v>
      </c>
      <c r="C349" t="s">
        <v>2290</v>
      </c>
      <c r="D349" t="s">
        <v>126</v>
      </c>
      <c r="E349" t="s">
        <v>1265</v>
      </c>
      <c r="G349" t="s">
        <v>1323</v>
      </c>
      <c r="H349" t="s">
        <v>113</v>
      </c>
      <c r="I349" s="76">
        <v>1809.77</v>
      </c>
      <c r="J349" s="76">
        <v>1382</v>
      </c>
      <c r="K349" s="76">
        <v>103.96831485766</v>
      </c>
      <c r="L349" s="76">
        <v>0</v>
      </c>
      <c r="M349" s="76">
        <v>0.25</v>
      </c>
      <c r="N349" s="76">
        <v>0.03</v>
      </c>
    </row>
    <row r="350" spans="2:14">
      <c r="B350" t="s">
        <v>2291</v>
      </c>
      <c r="C350" t="s">
        <v>2292</v>
      </c>
      <c r="D350" t="s">
        <v>126</v>
      </c>
      <c r="E350" t="s">
        <v>1265</v>
      </c>
      <c r="G350" t="s">
        <v>1323</v>
      </c>
      <c r="H350" t="s">
        <v>113</v>
      </c>
      <c r="I350" s="76">
        <v>33535.61</v>
      </c>
      <c r="J350" s="76">
        <v>79.8</v>
      </c>
      <c r="K350" s="76">
        <v>111.244533412782</v>
      </c>
      <c r="L350" s="76">
        <v>0</v>
      </c>
      <c r="M350" s="76">
        <v>0.27</v>
      </c>
      <c r="N350" s="76">
        <v>0.03</v>
      </c>
    </row>
    <row r="351" spans="2:14">
      <c r="B351" t="s">
        <v>2293</v>
      </c>
      <c r="C351" t="s">
        <v>2294</v>
      </c>
      <c r="D351" t="s">
        <v>126</v>
      </c>
      <c r="E351" t="s">
        <v>1265</v>
      </c>
      <c r="G351" t="s">
        <v>1323</v>
      </c>
      <c r="H351" t="s">
        <v>113</v>
      </c>
      <c r="I351" s="76">
        <v>15800.98</v>
      </c>
      <c r="J351" s="76">
        <v>64.2</v>
      </c>
      <c r="K351" s="76">
        <v>42.168546195204001</v>
      </c>
      <c r="L351" s="76">
        <v>0</v>
      </c>
      <c r="M351" s="76">
        <v>0.1</v>
      </c>
      <c r="N351" s="76">
        <v>0.01</v>
      </c>
    </row>
    <row r="352" spans="2:14">
      <c r="B352" t="s">
        <v>2295</v>
      </c>
      <c r="C352" t="s">
        <v>2296</v>
      </c>
      <c r="D352" t="s">
        <v>1289</v>
      </c>
      <c r="E352" t="s">
        <v>1265</v>
      </c>
      <c r="G352" t="s">
        <v>1323</v>
      </c>
      <c r="H352" t="s">
        <v>116</v>
      </c>
      <c r="I352" s="76">
        <v>7402.58</v>
      </c>
      <c r="J352" s="76">
        <v>205.25</v>
      </c>
      <c r="K352" s="76">
        <v>71.953257112564998</v>
      </c>
      <c r="L352" s="76">
        <v>0</v>
      </c>
      <c r="M352" s="76">
        <v>0.17</v>
      </c>
      <c r="N352" s="76">
        <v>0.02</v>
      </c>
    </row>
    <row r="353" spans="2:14">
      <c r="B353" t="s">
        <v>2297</v>
      </c>
      <c r="C353" t="s">
        <v>2298</v>
      </c>
      <c r="D353" t="s">
        <v>2025</v>
      </c>
      <c r="E353" t="s">
        <v>1265</v>
      </c>
      <c r="G353" t="s">
        <v>1323</v>
      </c>
      <c r="H353" t="s">
        <v>109</v>
      </c>
      <c r="I353" s="76">
        <v>340.56</v>
      </c>
      <c r="J353" s="76">
        <v>2806</v>
      </c>
      <c r="K353" s="76">
        <v>33.723524894400001</v>
      </c>
      <c r="L353" s="76">
        <v>0</v>
      </c>
      <c r="M353" s="76">
        <v>0.08</v>
      </c>
      <c r="N353" s="76">
        <v>0.01</v>
      </c>
    </row>
    <row r="354" spans="2:14">
      <c r="B354" t="s">
        <v>2299</v>
      </c>
      <c r="C354" t="s">
        <v>2300</v>
      </c>
      <c r="D354" t="s">
        <v>126</v>
      </c>
      <c r="E354" t="s">
        <v>1265</v>
      </c>
      <c r="G354" t="s">
        <v>1333</v>
      </c>
      <c r="H354" t="s">
        <v>113</v>
      </c>
      <c r="I354" s="76">
        <v>415.15</v>
      </c>
      <c r="J354" s="76">
        <v>2662</v>
      </c>
      <c r="K354" s="76">
        <v>45.939119871700001</v>
      </c>
      <c r="L354" s="76">
        <v>0</v>
      </c>
      <c r="M354" s="76">
        <v>0.11</v>
      </c>
      <c r="N354" s="76">
        <v>0.01</v>
      </c>
    </row>
    <row r="355" spans="2:14">
      <c r="B355" t="s">
        <v>2301</v>
      </c>
      <c r="C355" t="s">
        <v>2302</v>
      </c>
      <c r="D355" t="s">
        <v>126</v>
      </c>
      <c r="E355" t="s">
        <v>1265</v>
      </c>
      <c r="G355" t="s">
        <v>1333</v>
      </c>
      <c r="H355" t="s">
        <v>113</v>
      </c>
      <c r="I355" s="76">
        <v>5709.36</v>
      </c>
      <c r="J355" s="76">
        <v>504</v>
      </c>
      <c r="K355" s="76">
        <v>119.61552246335999</v>
      </c>
      <c r="L355" s="76">
        <v>0</v>
      </c>
      <c r="M355" s="76">
        <v>0.28999999999999998</v>
      </c>
      <c r="N355" s="76">
        <v>0.03</v>
      </c>
    </row>
    <row r="356" spans="2:14">
      <c r="B356" t="s">
        <v>2303</v>
      </c>
      <c r="C356" t="s">
        <v>2304</v>
      </c>
      <c r="D356" t="s">
        <v>126</v>
      </c>
      <c r="E356" t="s">
        <v>1265</v>
      </c>
      <c r="G356" t="s">
        <v>1333</v>
      </c>
      <c r="H356" t="s">
        <v>113</v>
      </c>
      <c r="I356" s="76">
        <v>1745.03</v>
      </c>
      <c r="J356" s="76">
        <v>1021.5</v>
      </c>
      <c r="K356" s="76">
        <v>74.098743839505005</v>
      </c>
      <c r="L356" s="76">
        <v>0</v>
      </c>
      <c r="M356" s="76">
        <v>0.18</v>
      </c>
      <c r="N356" s="76">
        <v>0.02</v>
      </c>
    </row>
    <row r="357" spans="2:14">
      <c r="B357" t="s">
        <v>2305</v>
      </c>
      <c r="C357" t="s">
        <v>2306</v>
      </c>
      <c r="D357" t="s">
        <v>2025</v>
      </c>
      <c r="E357" t="s">
        <v>1265</v>
      </c>
      <c r="G357" t="s">
        <v>1333</v>
      </c>
      <c r="H357" t="s">
        <v>109</v>
      </c>
      <c r="I357" s="76">
        <v>2306.52</v>
      </c>
      <c r="J357" s="76">
        <v>2880</v>
      </c>
      <c r="K357" s="76">
        <v>234.42362150400001</v>
      </c>
      <c r="L357" s="76">
        <v>0.01</v>
      </c>
      <c r="M357" s="76">
        <v>0.56000000000000005</v>
      </c>
      <c r="N357" s="76">
        <v>7.0000000000000007E-2</v>
      </c>
    </row>
    <row r="358" spans="2:14">
      <c r="B358" t="s">
        <v>2307</v>
      </c>
      <c r="C358" t="s">
        <v>2308</v>
      </c>
      <c r="D358" t="s">
        <v>126</v>
      </c>
      <c r="E358" t="s">
        <v>1265</v>
      </c>
      <c r="G358" t="s">
        <v>126</v>
      </c>
      <c r="H358" t="s">
        <v>109</v>
      </c>
      <c r="I358" s="76">
        <v>84.44</v>
      </c>
      <c r="J358" s="76">
        <v>15730</v>
      </c>
      <c r="K358" s="76">
        <v>46.873631948000003</v>
      </c>
      <c r="L358" s="76">
        <v>0</v>
      </c>
      <c r="M358" s="76">
        <v>0.11</v>
      </c>
      <c r="N358" s="76">
        <v>0.01</v>
      </c>
    </row>
    <row r="359" spans="2:14">
      <c r="B359" t="s">
        <v>2309</v>
      </c>
      <c r="C359" t="s">
        <v>2310</v>
      </c>
      <c r="D359" t="s">
        <v>2025</v>
      </c>
      <c r="E359" t="s">
        <v>1265</v>
      </c>
      <c r="G359" t="s">
        <v>126</v>
      </c>
      <c r="H359" t="s">
        <v>109</v>
      </c>
      <c r="I359" s="76">
        <v>152.91</v>
      </c>
      <c r="J359" s="76">
        <v>13834</v>
      </c>
      <c r="K359" s="76">
        <v>74.650946412600007</v>
      </c>
      <c r="L359" s="76">
        <v>0</v>
      </c>
      <c r="M359" s="76">
        <v>0.18</v>
      </c>
      <c r="N359" s="76">
        <v>0.02</v>
      </c>
    </row>
    <row r="360" spans="2:14">
      <c r="B360" t="s">
        <v>2311</v>
      </c>
      <c r="C360" t="s">
        <v>2312</v>
      </c>
      <c r="D360" t="s">
        <v>1339</v>
      </c>
      <c r="E360" t="s">
        <v>1265</v>
      </c>
      <c r="G360" t="s">
        <v>126</v>
      </c>
      <c r="H360" t="s">
        <v>109</v>
      </c>
      <c r="I360" s="76">
        <v>171.34</v>
      </c>
      <c r="J360" s="76">
        <v>20408</v>
      </c>
      <c r="K360" s="76">
        <v>123.3987801488</v>
      </c>
      <c r="L360" s="76">
        <v>0</v>
      </c>
      <c r="M360" s="76">
        <v>0.28999999999999998</v>
      </c>
      <c r="N360" s="76">
        <v>0.04</v>
      </c>
    </row>
    <row r="361" spans="2:14">
      <c r="B361" t="s">
        <v>2313</v>
      </c>
      <c r="C361" t="s">
        <v>2314</v>
      </c>
      <c r="D361" t="s">
        <v>2025</v>
      </c>
      <c r="E361" t="s">
        <v>1265</v>
      </c>
      <c r="G361" t="s">
        <v>126</v>
      </c>
      <c r="H361" t="s">
        <v>109</v>
      </c>
      <c r="I361" s="76">
        <v>108.72</v>
      </c>
      <c r="J361" s="76">
        <v>31000</v>
      </c>
      <c r="K361" s="76">
        <v>118.9385928</v>
      </c>
      <c r="L361" s="76">
        <v>0</v>
      </c>
      <c r="M361" s="76">
        <v>0.28000000000000003</v>
      </c>
      <c r="N361" s="76">
        <v>0.03</v>
      </c>
    </row>
    <row r="362" spans="2:14">
      <c r="B362" t="s">
        <v>2315</v>
      </c>
      <c r="C362" t="s">
        <v>2316</v>
      </c>
      <c r="D362" t="s">
        <v>126</v>
      </c>
      <c r="E362" t="s">
        <v>1265</v>
      </c>
      <c r="G362" t="s">
        <v>126</v>
      </c>
      <c r="H362" t="s">
        <v>113</v>
      </c>
      <c r="I362" s="76">
        <v>191.58</v>
      </c>
      <c r="J362" s="76">
        <v>8441.7999999999993</v>
      </c>
      <c r="K362" s="76">
        <v>67.228714149035994</v>
      </c>
      <c r="L362" s="76">
        <v>0</v>
      </c>
      <c r="M362" s="76">
        <v>0.16</v>
      </c>
      <c r="N362" s="76">
        <v>0.02</v>
      </c>
    </row>
    <row r="363" spans="2:14">
      <c r="B363" t="s">
        <v>2317</v>
      </c>
      <c r="C363" t="s">
        <v>2318</v>
      </c>
      <c r="D363" t="s">
        <v>1339</v>
      </c>
      <c r="E363" t="s">
        <v>1265</v>
      </c>
      <c r="G363" t="s">
        <v>126</v>
      </c>
      <c r="H363" t="s">
        <v>109</v>
      </c>
      <c r="I363" s="76">
        <v>210.08</v>
      </c>
      <c r="J363" s="76">
        <v>6301</v>
      </c>
      <c r="K363" s="76">
        <v>46.713869883199997</v>
      </c>
      <c r="L363" s="76">
        <v>0</v>
      </c>
      <c r="M363" s="76">
        <v>0.11</v>
      </c>
      <c r="N363" s="76">
        <v>0.01</v>
      </c>
    </row>
    <row r="364" spans="2:14">
      <c r="B364" t="s">
        <v>2319</v>
      </c>
      <c r="C364" t="s">
        <v>2320</v>
      </c>
      <c r="D364" t="s">
        <v>1339</v>
      </c>
      <c r="E364" t="s">
        <v>1265</v>
      </c>
      <c r="G364" t="s">
        <v>126</v>
      </c>
      <c r="H364" t="s">
        <v>109</v>
      </c>
      <c r="I364" s="76">
        <v>676.28</v>
      </c>
      <c r="J364" s="76">
        <v>3621</v>
      </c>
      <c r="K364" s="76">
        <v>86.4185006652</v>
      </c>
      <c r="L364" s="76">
        <v>0</v>
      </c>
      <c r="M364" s="76">
        <v>0.21</v>
      </c>
      <c r="N364" s="76">
        <v>0.02</v>
      </c>
    </row>
    <row r="365" spans="2:14">
      <c r="B365" t="s">
        <v>2321</v>
      </c>
      <c r="C365" t="s">
        <v>2322</v>
      </c>
      <c r="D365" t="s">
        <v>1339</v>
      </c>
      <c r="E365" t="s">
        <v>1265</v>
      </c>
      <c r="G365" t="s">
        <v>126</v>
      </c>
      <c r="H365" t="s">
        <v>109</v>
      </c>
      <c r="I365" s="76">
        <v>258.2</v>
      </c>
      <c r="J365" s="76">
        <v>9813</v>
      </c>
      <c r="K365" s="76">
        <v>89.414858813999999</v>
      </c>
      <c r="L365" s="76">
        <v>0</v>
      </c>
      <c r="M365" s="76">
        <v>0.21</v>
      </c>
      <c r="N365" s="76">
        <v>0.03</v>
      </c>
    </row>
    <row r="366" spans="2:14">
      <c r="B366" t="s">
        <v>2323</v>
      </c>
      <c r="C366" t="s">
        <v>2324</v>
      </c>
      <c r="D366" t="s">
        <v>126</v>
      </c>
      <c r="E366" t="s">
        <v>1265</v>
      </c>
      <c r="G366" t="s">
        <v>126</v>
      </c>
      <c r="H366" t="s">
        <v>109</v>
      </c>
      <c r="I366" s="76">
        <v>212.76</v>
      </c>
      <c r="J366" s="76">
        <v>14276</v>
      </c>
      <c r="K366" s="76">
        <v>107.1884965104</v>
      </c>
      <c r="L366" s="76">
        <v>0</v>
      </c>
      <c r="M366" s="76">
        <v>0.26</v>
      </c>
      <c r="N366" s="76">
        <v>0.03</v>
      </c>
    </row>
    <row r="367" spans="2:14">
      <c r="B367" t="s">
        <v>2325</v>
      </c>
      <c r="C367" t="s">
        <v>2326</v>
      </c>
      <c r="D367" t="s">
        <v>2025</v>
      </c>
      <c r="E367" t="s">
        <v>1265</v>
      </c>
      <c r="G367" t="s">
        <v>126</v>
      </c>
      <c r="H367" t="s">
        <v>109</v>
      </c>
      <c r="I367" s="76">
        <v>85.56</v>
      </c>
      <c r="J367" s="76">
        <v>8011</v>
      </c>
      <c r="K367" s="76">
        <v>24.1885127364</v>
      </c>
      <c r="L367" s="76">
        <v>0</v>
      </c>
      <c r="M367" s="76">
        <v>0.06</v>
      </c>
      <c r="N367" s="76">
        <v>0.01</v>
      </c>
    </row>
    <row r="368" spans="2:14">
      <c r="B368" t="s">
        <v>2327</v>
      </c>
      <c r="C368" t="s">
        <v>2328</v>
      </c>
      <c r="D368" t="s">
        <v>126</v>
      </c>
      <c r="E368" t="s">
        <v>1265</v>
      </c>
      <c r="G368" t="s">
        <v>126</v>
      </c>
      <c r="H368" t="s">
        <v>113</v>
      </c>
      <c r="I368" s="76">
        <v>50.8</v>
      </c>
      <c r="J368" s="76">
        <v>21370</v>
      </c>
      <c r="K368" s="76">
        <v>45.127140124</v>
      </c>
      <c r="L368" s="76">
        <v>0</v>
      </c>
      <c r="M368" s="76">
        <v>0.11</v>
      </c>
      <c r="N368" s="76">
        <v>0.01</v>
      </c>
    </row>
    <row r="369" spans="2:14">
      <c r="B369" t="s">
        <v>2329</v>
      </c>
      <c r="C369" t="s">
        <v>2330</v>
      </c>
      <c r="D369" t="s">
        <v>1339</v>
      </c>
      <c r="E369" t="s">
        <v>1265</v>
      </c>
      <c r="G369" t="s">
        <v>126</v>
      </c>
      <c r="H369" t="s">
        <v>109</v>
      </c>
      <c r="I369" s="76">
        <v>361.64</v>
      </c>
      <c r="J369" s="76">
        <v>8002</v>
      </c>
      <c r="K369" s="76">
        <v>102.1237293512</v>
      </c>
      <c r="L369" s="76">
        <v>0</v>
      </c>
      <c r="M369" s="76">
        <v>0.24</v>
      </c>
      <c r="N369" s="76">
        <v>0.03</v>
      </c>
    </row>
    <row r="370" spans="2:14">
      <c r="B370" t="s">
        <v>2331</v>
      </c>
      <c r="C370" t="s">
        <v>2332</v>
      </c>
      <c r="D370" t="s">
        <v>126</v>
      </c>
      <c r="E370" t="s">
        <v>1265</v>
      </c>
      <c r="G370" t="s">
        <v>126</v>
      </c>
      <c r="H370" t="s">
        <v>113</v>
      </c>
      <c r="I370" s="76">
        <v>150.71</v>
      </c>
      <c r="J370" s="76">
        <v>2309</v>
      </c>
      <c r="K370" s="76">
        <v>14.465570952909999</v>
      </c>
      <c r="L370" s="76">
        <v>0</v>
      </c>
      <c r="M370" s="76">
        <v>0.03</v>
      </c>
      <c r="N370" s="76">
        <v>0</v>
      </c>
    </row>
    <row r="371" spans="2:14">
      <c r="B371" t="s">
        <v>2333</v>
      </c>
      <c r="C371" t="s">
        <v>2334</v>
      </c>
      <c r="D371" t="s">
        <v>1339</v>
      </c>
      <c r="E371" t="s">
        <v>1265</v>
      </c>
      <c r="G371" t="s">
        <v>126</v>
      </c>
      <c r="H371" t="s">
        <v>109</v>
      </c>
      <c r="I371" s="76">
        <v>826.35</v>
      </c>
      <c r="J371" s="76">
        <v>3486</v>
      </c>
      <c r="K371" s="76">
        <v>101.658353769</v>
      </c>
      <c r="L371" s="76">
        <v>0</v>
      </c>
      <c r="M371" s="76">
        <v>0.24</v>
      </c>
      <c r="N371" s="76">
        <v>0.03</v>
      </c>
    </row>
    <row r="372" spans="2:14">
      <c r="B372" t="s">
        <v>2335</v>
      </c>
      <c r="C372" t="s">
        <v>2336</v>
      </c>
      <c r="D372" t="s">
        <v>1339</v>
      </c>
      <c r="E372" t="s">
        <v>1265</v>
      </c>
      <c r="G372" t="s">
        <v>126</v>
      </c>
      <c r="H372" t="s">
        <v>109</v>
      </c>
      <c r="I372" s="76">
        <v>994.95</v>
      </c>
      <c r="J372" s="76">
        <v>4058</v>
      </c>
      <c r="K372" s="76">
        <v>142.48362555899999</v>
      </c>
      <c r="L372" s="76">
        <v>0</v>
      </c>
      <c r="M372" s="76">
        <v>0.34</v>
      </c>
      <c r="N372" s="76">
        <v>0.04</v>
      </c>
    </row>
    <row r="373" spans="2:14">
      <c r="B373" t="s">
        <v>2337</v>
      </c>
      <c r="C373" t="s">
        <v>2338</v>
      </c>
      <c r="D373" t="s">
        <v>2025</v>
      </c>
      <c r="E373" t="s">
        <v>1265</v>
      </c>
      <c r="G373" t="s">
        <v>126</v>
      </c>
      <c r="H373" t="s">
        <v>109</v>
      </c>
      <c r="I373" s="76">
        <v>325.08</v>
      </c>
      <c r="J373" s="76">
        <v>8091</v>
      </c>
      <c r="K373" s="76">
        <v>92.820544261199998</v>
      </c>
      <c r="L373" s="76">
        <v>0</v>
      </c>
      <c r="M373" s="76">
        <v>0.22</v>
      </c>
      <c r="N373" s="76">
        <v>0.03</v>
      </c>
    </row>
    <row r="374" spans="2:14">
      <c r="B374" t="s">
        <v>2339</v>
      </c>
      <c r="C374" t="s">
        <v>2340</v>
      </c>
      <c r="D374" t="s">
        <v>2025</v>
      </c>
      <c r="E374" t="s">
        <v>1265</v>
      </c>
      <c r="G374" t="s">
        <v>126</v>
      </c>
      <c r="H374" t="s">
        <v>109</v>
      </c>
      <c r="I374" s="76">
        <v>279.02</v>
      </c>
      <c r="J374" s="76">
        <v>6027</v>
      </c>
      <c r="K374" s="76">
        <v>59.345553426599999</v>
      </c>
      <c r="L374" s="76">
        <v>0</v>
      </c>
      <c r="M374" s="76">
        <v>0.14000000000000001</v>
      </c>
      <c r="N374" s="76">
        <v>0.02</v>
      </c>
    </row>
    <row r="375" spans="2:14">
      <c r="B375" t="s">
        <v>2341</v>
      </c>
      <c r="C375" t="s">
        <v>2342</v>
      </c>
      <c r="D375" t="s">
        <v>1339</v>
      </c>
      <c r="E375" t="s">
        <v>1265</v>
      </c>
      <c r="G375" t="s">
        <v>126</v>
      </c>
      <c r="H375" t="s">
        <v>109</v>
      </c>
      <c r="I375" s="76">
        <v>777.23</v>
      </c>
      <c r="J375" s="76">
        <v>2202</v>
      </c>
      <c r="K375" s="76">
        <v>60.397439633399998</v>
      </c>
      <c r="L375" s="76">
        <v>0</v>
      </c>
      <c r="M375" s="76">
        <v>0.14000000000000001</v>
      </c>
      <c r="N375" s="76">
        <v>0.02</v>
      </c>
    </row>
    <row r="376" spans="2:14">
      <c r="B376" t="s">
        <v>2343</v>
      </c>
      <c r="C376" t="s">
        <v>2344</v>
      </c>
      <c r="D376" t="s">
        <v>1339</v>
      </c>
      <c r="E376" t="s">
        <v>1265</v>
      </c>
      <c r="G376" t="s">
        <v>126</v>
      </c>
      <c r="H376" t="s">
        <v>109</v>
      </c>
      <c r="I376" s="76">
        <v>285.72000000000003</v>
      </c>
      <c r="J376" s="76">
        <v>7771</v>
      </c>
      <c r="K376" s="76">
        <v>78.355449934800006</v>
      </c>
      <c r="L376" s="76">
        <v>0</v>
      </c>
      <c r="M376" s="76">
        <v>0.19</v>
      </c>
      <c r="N376" s="76">
        <v>0.02</v>
      </c>
    </row>
    <row r="377" spans="2:14">
      <c r="B377" t="s">
        <v>2345</v>
      </c>
      <c r="C377" t="s">
        <v>2346</v>
      </c>
      <c r="D377" t="s">
        <v>1339</v>
      </c>
      <c r="E377" t="s">
        <v>1265</v>
      </c>
      <c r="G377" t="s">
        <v>126</v>
      </c>
      <c r="H377" t="s">
        <v>109</v>
      </c>
      <c r="I377" s="76">
        <v>375.04</v>
      </c>
      <c r="J377" s="76">
        <v>6429</v>
      </c>
      <c r="K377" s="76">
        <v>85.088853926400006</v>
      </c>
      <c r="L377" s="76">
        <v>0</v>
      </c>
      <c r="M377" s="76">
        <v>0.2</v>
      </c>
      <c r="N377" s="76">
        <v>0.02</v>
      </c>
    </row>
    <row r="378" spans="2:14">
      <c r="B378" t="s">
        <v>2347</v>
      </c>
      <c r="C378" t="s">
        <v>2348</v>
      </c>
      <c r="D378" t="s">
        <v>1339</v>
      </c>
      <c r="E378" t="s">
        <v>1265</v>
      </c>
      <c r="G378" t="s">
        <v>126</v>
      </c>
      <c r="H378" t="s">
        <v>109</v>
      </c>
      <c r="I378" s="76">
        <v>568.54</v>
      </c>
      <c r="J378" s="76">
        <v>4771</v>
      </c>
      <c r="K378" s="76">
        <v>95.724278158600001</v>
      </c>
      <c r="L378" s="76">
        <v>0</v>
      </c>
      <c r="M378" s="76">
        <v>0.23</v>
      </c>
      <c r="N378" s="76">
        <v>0.03</v>
      </c>
    </row>
    <row r="379" spans="2:14">
      <c r="B379" t="s">
        <v>2349</v>
      </c>
      <c r="C379" t="s">
        <v>2350</v>
      </c>
      <c r="D379" t="s">
        <v>126</v>
      </c>
      <c r="E379" t="s">
        <v>1265</v>
      </c>
      <c r="G379" t="s">
        <v>126</v>
      </c>
      <c r="H379" t="s">
        <v>202</v>
      </c>
      <c r="I379" s="76">
        <v>197.02</v>
      </c>
      <c r="J379" s="76">
        <v>8255</v>
      </c>
      <c r="K379" s="76">
        <v>58.994410827300001</v>
      </c>
      <c r="L379" s="76">
        <v>0</v>
      </c>
      <c r="M379" s="76">
        <v>0.14000000000000001</v>
      </c>
      <c r="N379" s="76">
        <v>0.02</v>
      </c>
    </row>
    <row r="380" spans="2:14">
      <c r="B380" t="s">
        <v>2351</v>
      </c>
      <c r="C380" t="s">
        <v>2352</v>
      </c>
      <c r="D380" t="s">
        <v>126</v>
      </c>
      <c r="E380" t="s">
        <v>1265</v>
      </c>
      <c r="G380" t="s">
        <v>126</v>
      </c>
      <c r="H380" t="s">
        <v>109</v>
      </c>
      <c r="I380" s="76">
        <v>170.7</v>
      </c>
      <c r="J380" s="76">
        <v>8475</v>
      </c>
      <c r="K380" s="76">
        <v>51.053425425</v>
      </c>
      <c r="L380" s="76">
        <v>0</v>
      </c>
      <c r="M380" s="76">
        <v>0.12</v>
      </c>
      <c r="N380" s="76">
        <v>0.01</v>
      </c>
    </row>
    <row r="381" spans="2:14">
      <c r="B381" t="s">
        <v>2353</v>
      </c>
      <c r="C381" t="s">
        <v>2354</v>
      </c>
      <c r="D381" t="s">
        <v>126</v>
      </c>
      <c r="E381" t="s">
        <v>1265</v>
      </c>
      <c r="G381" t="s">
        <v>126</v>
      </c>
      <c r="H381" t="s">
        <v>113</v>
      </c>
      <c r="I381" s="76">
        <v>36.950000000000003</v>
      </c>
      <c r="J381" s="76">
        <v>5387.5</v>
      </c>
      <c r="K381" s="76">
        <v>8.2750628881249995</v>
      </c>
      <c r="L381" s="76">
        <v>0</v>
      </c>
      <c r="M381" s="76">
        <v>0.02</v>
      </c>
      <c r="N381" s="76">
        <v>0</v>
      </c>
    </row>
    <row r="382" spans="2:14">
      <c r="B382" t="s">
        <v>2355</v>
      </c>
      <c r="C382" t="s">
        <v>2354</v>
      </c>
      <c r="D382" t="s">
        <v>126</v>
      </c>
      <c r="E382" t="s">
        <v>1265</v>
      </c>
      <c r="G382" t="s">
        <v>126</v>
      </c>
      <c r="H382" t="s">
        <v>113</v>
      </c>
      <c r="I382" s="76">
        <v>471.89</v>
      </c>
      <c r="J382" s="76">
        <v>5387.5</v>
      </c>
      <c r="K382" s="76">
        <v>105.681175271375</v>
      </c>
      <c r="L382" s="76">
        <v>0</v>
      </c>
      <c r="M382" s="76">
        <v>0.25</v>
      </c>
      <c r="N382" s="76">
        <v>0.03</v>
      </c>
    </row>
    <row r="383" spans="2:14">
      <c r="B383" t="s">
        <v>2356</v>
      </c>
      <c r="C383" t="s">
        <v>2357</v>
      </c>
      <c r="D383" t="s">
        <v>1300</v>
      </c>
      <c r="E383" t="s">
        <v>1265</v>
      </c>
      <c r="G383" t="s">
        <v>126</v>
      </c>
      <c r="H383" t="s">
        <v>202</v>
      </c>
      <c r="I383" s="76">
        <v>56.29</v>
      </c>
      <c r="J383" s="76">
        <v>24700</v>
      </c>
      <c r="K383" s="76">
        <v>50.432637098999997</v>
      </c>
      <c r="L383" s="76">
        <v>0</v>
      </c>
      <c r="M383" s="76">
        <v>0.12</v>
      </c>
      <c r="N383" s="76">
        <v>0.01</v>
      </c>
    </row>
    <row r="384" spans="2:14">
      <c r="B384" t="s">
        <v>2358</v>
      </c>
      <c r="C384" t="s">
        <v>2359</v>
      </c>
      <c r="D384" t="s">
        <v>2025</v>
      </c>
      <c r="E384" t="s">
        <v>1265</v>
      </c>
      <c r="G384" t="s">
        <v>126</v>
      </c>
      <c r="H384" t="s">
        <v>109</v>
      </c>
      <c r="I384" s="76">
        <v>162.96</v>
      </c>
      <c r="J384" s="76">
        <v>4715</v>
      </c>
      <c r="K384" s="76">
        <v>27.115297355999999</v>
      </c>
      <c r="L384" s="76">
        <v>0</v>
      </c>
      <c r="M384" s="76">
        <v>0.06</v>
      </c>
      <c r="N384" s="76">
        <v>0.01</v>
      </c>
    </row>
    <row r="385" spans="2:14">
      <c r="B385" t="s">
        <v>2360</v>
      </c>
      <c r="C385" t="s">
        <v>2361</v>
      </c>
      <c r="D385" t="s">
        <v>2025</v>
      </c>
      <c r="E385" t="s">
        <v>1265</v>
      </c>
      <c r="G385" t="s">
        <v>126</v>
      </c>
      <c r="H385" t="s">
        <v>109</v>
      </c>
      <c r="I385" s="76">
        <v>282.54000000000002</v>
      </c>
      <c r="J385" s="76">
        <v>15155</v>
      </c>
      <c r="K385" s="76">
        <v>151.10802867300001</v>
      </c>
      <c r="L385" s="76">
        <v>0</v>
      </c>
      <c r="M385" s="76">
        <v>0.36</v>
      </c>
      <c r="N385" s="76">
        <v>0.04</v>
      </c>
    </row>
    <row r="386" spans="2:14">
      <c r="B386" t="s">
        <v>2362</v>
      </c>
      <c r="C386" t="s">
        <v>2363</v>
      </c>
      <c r="D386" t="s">
        <v>1339</v>
      </c>
      <c r="E386" t="s">
        <v>1265</v>
      </c>
      <c r="G386" t="s">
        <v>126</v>
      </c>
      <c r="H386" t="s">
        <v>109</v>
      </c>
      <c r="I386" s="76">
        <v>668.46</v>
      </c>
      <c r="J386" s="76">
        <v>3053</v>
      </c>
      <c r="K386" s="76">
        <v>72.020127730200002</v>
      </c>
      <c r="L386" s="76">
        <v>0</v>
      </c>
      <c r="M386" s="76">
        <v>0.17</v>
      </c>
      <c r="N386" s="76">
        <v>0.02</v>
      </c>
    </row>
    <row r="387" spans="2:14">
      <c r="B387" t="s">
        <v>2364</v>
      </c>
      <c r="C387" t="s">
        <v>2365</v>
      </c>
      <c r="D387" t="s">
        <v>2025</v>
      </c>
      <c r="E387" t="s">
        <v>1265</v>
      </c>
      <c r="G387" t="s">
        <v>126</v>
      </c>
      <c r="H387" t="s">
        <v>109</v>
      </c>
      <c r="I387" s="76">
        <v>54.46</v>
      </c>
      <c r="J387" s="76">
        <v>12371</v>
      </c>
      <c r="K387" s="76">
        <v>23.775743251400002</v>
      </c>
      <c r="L387" s="76">
        <v>0</v>
      </c>
      <c r="M387" s="76">
        <v>0.06</v>
      </c>
      <c r="N387" s="76">
        <v>0.01</v>
      </c>
    </row>
    <row r="388" spans="2:14">
      <c r="B388" t="s">
        <v>2366</v>
      </c>
      <c r="C388" t="s">
        <v>2367</v>
      </c>
      <c r="D388" t="s">
        <v>2025</v>
      </c>
      <c r="E388" t="s">
        <v>1265</v>
      </c>
      <c r="G388" t="s">
        <v>126</v>
      </c>
      <c r="H388" t="s">
        <v>109</v>
      </c>
      <c r="I388" s="76">
        <v>169.34</v>
      </c>
      <c r="J388" s="76">
        <v>255</v>
      </c>
      <c r="K388" s="76">
        <v>1.5238821929999999</v>
      </c>
      <c r="L388" s="76">
        <v>0</v>
      </c>
      <c r="M388" s="76">
        <v>0</v>
      </c>
      <c r="N388" s="76">
        <v>0</v>
      </c>
    </row>
    <row r="389" spans="2:14">
      <c r="B389" t="s">
        <v>2368</v>
      </c>
      <c r="C389" t="s">
        <v>2369</v>
      </c>
      <c r="D389" t="s">
        <v>2025</v>
      </c>
      <c r="E389" t="s">
        <v>1265</v>
      </c>
      <c r="G389" t="s">
        <v>126</v>
      </c>
      <c r="H389" t="s">
        <v>109</v>
      </c>
      <c r="I389" s="76">
        <v>909.5</v>
      </c>
      <c r="J389" s="76">
        <v>2785</v>
      </c>
      <c r="K389" s="76">
        <v>89.388070174999996</v>
      </c>
      <c r="L389" s="76">
        <v>0</v>
      </c>
      <c r="M389" s="76">
        <v>0.21</v>
      </c>
      <c r="N389" s="76">
        <v>0.03</v>
      </c>
    </row>
    <row r="390" spans="2:14">
      <c r="B390" t="s">
        <v>2370</v>
      </c>
      <c r="C390" t="s">
        <v>2371</v>
      </c>
      <c r="D390" t="s">
        <v>126</v>
      </c>
      <c r="E390" t="s">
        <v>1265</v>
      </c>
      <c r="G390" t="s">
        <v>126</v>
      </c>
      <c r="H390" t="s">
        <v>109</v>
      </c>
      <c r="I390" s="76">
        <v>244.87</v>
      </c>
      <c r="J390" s="76">
        <v>9805</v>
      </c>
      <c r="K390" s="76">
        <v>84.729537851499998</v>
      </c>
      <c r="L390" s="76">
        <v>0</v>
      </c>
      <c r="M390" s="76">
        <v>0.2</v>
      </c>
      <c r="N390" s="76">
        <v>0.02</v>
      </c>
    </row>
    <row r="391" spans="2:14">
      <c r="B391" t="s">
        <v>298</v>
      </c>
    </row>
    <row r="392" spans="2:14">
      <c r="B392" t="s">
        <v>406</v>
      </c>
    </row>
    <row r="393" spans="2:14">
      <c r="B393" t="s">
        <v>407</v>
      </c>
    </row>
    <row r="394" spans="2:14">
      <c r="B394" t="s">
        <v>408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5" t="s">
        <v>3460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8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240661.5</v>
      </c>
      <c r="I11" s="7"/>
      <c r="J11" s="75">
        <v>0</v>
      </c>
      <c r="K11" s="75">
        <v>1890.55009833335</v>
      </c>
      <c r="L11" s="7"/>
      <c r="M11" s="75">
        <v>100</v>
      </c>
      <c r="N11" s="75">
        <v>0.54</v>
      </c>
      <c r="O11" s="34"/>
      <c r="BH11" s="15"/>
      <c r="BI11" s="18"/>
      <c r="BK11" s="15"/>
    </row>
    <row r="12" spans="2:63">
      <c r="B12" s="77" t="s">
        <v>209</v>
      </c>
      <c r="D12" s="15"/>
      <c r="E12" s="15"/>
      <c r="F12" s="15"/>
      <c r="G12" s="15"/>
      <c r="H12" s="78">
        <v>239756.13</v>
      </c>
      <c r="J12" s="78">
        <v>0</v>
      </c>
      <c r="K12" s="78">
        <v>1763.872753846</v>
      </c>
      <c r="M12" s="78">
        <v>93.3</v>
      </c>
      <c r="N12" s="78">
        <v>0.5</v>
      </c>
    </row>
    <row r="13" spans="2:63">
      <c r="B13" s="77" t="s">
        <v>2372</v>
      </c>
      <c r="D13" s="15"/>
      <c r="E13" s="15"/>
      <c r="F13" s="15"/>
      <c r="G13" s="15"/>
      <c r="H13" s="78">
        <v>4525.59</v>
      </c>
      <c r="J13" s="78">
        <v>0</v>
      </c>
      <c r="K13" s="78">
        <v>267.95333382000001</v>
      </c>
      <c r="M13" s="78">
        <v>14.17</v>
      </c>
      <c r="N13" s="78">
        <v>0.08</v>
      </c>
    </row>
    <row r="14" spans="2:63">
      <c r="B14" t="s">
        <v>2373</v>
      </c>
      <c r="C14" t="s">
        <v>2374</v>
      </c>
      <c r="D14" t="s">
        <v>103</v>
      </c>
      <c r="E14" t="s">
        <v>2375</v>
      </c>
      <c r="F14" t="s">
        <v>524</v>
      </c>
      <c r="G14" t="s">
        <v>105</v>
      </c>
      <c r="H14" s="76">
        <v>487.93</v>
      </c>
      <c r="I14" s="76">
        <v>17060</v>
      </c>
      <c r="J14" s="76">
        <v>0</v>
      </c>
      <c r="K14" s="76">
        <v>83.240858000000003</v>
      </c>
      <c r="L14" s="76">
        <v>0.01</v>
      </c>
      <c r="M14" s="76">
        <v>4.4000000000000004</v>
      </c>
      <c r="N14" s="76">
        <v>0.02</v>
      </c>
    </row>
    <row r="15" spans="2:63">
      <c r="B15" t="s">
        <v>2376</v>
      </c>
      <c r="C15" t="s">
        <v>2377</v>
      </c>
      <c r="D15" t="s">
        <v>103</v>
      </c>
      <c r="E15" t="s">
        <v>2375</v>
      </c>
      <c r="F15" t="s">
        <v>416</v>
      </c>
      <c r="G15" t="s">
        <v>105</v>
      </c>
      <c r="H15" s="76">
        <v>907.59</v>
      </c>
      <c r="I15" s="76">
        <v>16800</v>
      </c>
      <c r="J15" s="76">
        <v>0</v>
      </c>
      <c r="K15" s="76">
        <v>152.47512</v>
      </c>
      <c r="L15" s="76">
        <v>0</v>
      </c>
      <c r="M15" s="76">
        <v>8.07</v>
      </c>
      <c r="N15" s="76">
        <v>0.04</v>
      </c>
    </row>
    <row r="16" spans="2:63">
      <c r="B16" t="s">
        <v>2378</v>
      </c>
      <c r="C16" t="s">
        <v>2379</v>
      </c>
      <c r="D16" t="s">
        <v>103</v>
      </c>
      <c r="E16" t="s">
        <v>2380</v>
      </c>
      <c r="F16" t="s">
        <v>131</v>
      </c>
      <c r="G16" t="s">
        <v>105</v>
      </c>
      <c r="H16" s="76">
        <v>883.15</v>
      </c>
      <c r="I16" s="76">
        <v>1635</v>
      </c>
      <c r="J16" s="76">
        <v>0</v>
      </c>
      <c r="K16" s="76">
        <v>14.4395025</v>
      </c>
      <c r="L16" s="76">
        <v>0</v>
      </c>
      <c r="M16" s="76">
        <v>0.76</v>
      </c>
      <c r="N16" s="76">
        <v>0</v>
      </c>
    </row>
    <row r="17" spans="2:14">
      <c r="B17" t="s">
        <v>2381</v>
      </c>
      <c r="C17" t="s">
        <v>2382</v>
      </c>
      <c r="D17" t="s">
        <v>103</v>
      </c>
      <c r="E17" t="s">
        <v>2380</v>
      </c>
      <c r="F17" t="s">
        <v>135</v>
      </c>
      <c r="G17" t="s">
        <v>105</v>
      </c>
      <c r="H17" s="76">
        <v>2246.92</v>
      </c>
      <c r="I17" s="76">
        <v>792.1</v>
      </c>
      <c r="J17" s="76">
        <v>0</v>
      </c>
      <c r="K17" s="76">
        <v>17.797853320000002</v>
      </c>
      <c r="L17" s="76">
        <v>0.01</v>
      </c>
      <c r="M17" s="76">
        <v>0.94</v>
      </c>
      <c r="N17" s="76">
        <v>0.01</v>
      </c>
    </row>
    <row r="18" spans="2:14">
      <c r="B18" s="77" t="s">
        <v>2383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214</v>
      </c>
      <c r="C19" t="s">
        <v>214</v>
      </c>
      <c r="D19" s="15"/>
      <c r="E19" s="15"/>
      <c r="F19" t="s">
        <v>214</v>
      </c>
      <c r="G19" t="s">
        <v>214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2384</v>
      </c>
      <c r="D20" s="15"/>
      <c r="E20" s="15"/>
      <c r="F20" s="15"/>
      <c r="G20" s="15"/>
      <c r="H20" s="78">
        <v>235230.54</v>
      </c>
      <c r="J20" s="78">
        <v>0</v>
      </c>
      <c r="K20" s="78">
        <v>1495.9194200259999</v>
      </c>
      <c r="M20" s="78">
        <v>79.13</v>
      </c>
      <c r="N20" s="78">
        <v>0.42</v>
      </c>
    </row>
    <row r="21" spans="2:14">
      <c r="B21" t="s">
        <v>2385</v>
      </c>
      <c r="C21" t="s">
        <v>2386</v>
      </c>
      <c r="D21" t="s">
        <v>103</v>
      </c>
      <c r="E21" t="s">
        <v>2380</v>
      </c>
      <c r="F21" t="s">
        <v>2387</v>
      </c>
      <c r="G21" t="s">
        <v>105</v>
      </c>
      <c r="H21" s="76">
        <v>24779.18</v>
      </c>
      <c r="I21" s="76">
        <v>308.68</v>
      </c>
      <c r="J21" s="76">
        <v>0</v>
      </c>
      <c r="K21" s="76">
        <v>76.488372823999995</v>
      </c>
      <c r="L21" s="76">
        <v>0.02</v>
      </c>
      <c r="M21" s="76">
        <v>4.05</v>
      </c>
      <c r="N21" s="76">
        <v>0.02</v>
      </c>
    </row>
    <row r="22" spans="2:14">
      <c r="B22" t="s">
        <v>2388</v>
      </c>
      <c r="C22" t="s">
        <v>2389</v>
      </c>
      <c r="D22" t="s">
        <v>103</v>
      </c>
      <c r="E22" t="s">
        <v>2380</v>
      </c>
      <c r="F22" t="s">
        <v>2387</v>
      </c>
      <c r="G22" t="s">
        <v>105</v>
      </c>
      <c r="H22" s="76">
        <v>1552.09</v>
      </c>
      <c r="I22" s="76">
        <v>320.24</v>
      </c>
      <c r="J22" s="76">
        <v>0</v>
      </c>
      <c r="K22" s="76">
        <v>4.9704130160000002</v>
      </c>
      <c r="L22" s="76">
        <v>0</v>
      </c>
      <c r="M22" s="76">
        <v>0.26</v>
      </c>
      <c r="N22" s="76">
        <v>0</v>
      </c>
    </row>
    <row r="23" spans="2:14">
      <c r="B23" t="s">
        <v>2390</v>
      </c>
      <c r="C23" t="s">
        <v>2391</v>
      </c>
      <c r="D23" t="s">
        <v>103</v>
      </c>
      <c r="E23" t="s">
        <v>2380</v>
      </c>
      <c r="F23" t="s">
        <v>2387</v>
      </c>
      <c r="G23" t="s">
        <v>105</v>
      </c>
      <c r="H23" s="76">
        <v>7236.87</v>
      </c>
      <c r="I23" s="76">
        <v>364.49</v>
      </c>
      <c r="J23" s="76">
        <v>0</v>
      </c>
      <c r="K23" s="76">
        <v>26.377667463000002</v>
      </c>
      <c r="L23" s="76">
        <v>0</v>
      </c>
      <c r="M23" s="76">
        <v>1.4</v>
      </c>
      <c r="N23" s="76">
        <v>0.01</v>
      </c>
    </row>
    <row r="24" spans="2:14">
      <c r="B24" t="s">
        <v>2392</v>
      </c>
      <c r="C24" t="s">
        <v>2393</v>
      </c>
      <c r="D24" t="s">
        <v>103</v>
      </c>
      <c r="E24" t="s">
        <v>2380</v>
      </c>
      <c r="F24" t="s">
        <v>2387</v>
      </c>
      <c r="G24" t="s">
        <v>105</v>
      </c>
      <c r="H24" s="76">
        <v>6687.62</v>
      </c>
      <c r="I24" s="76">
        <v>347.01</v>
      </c>
      <c r="J24" s="76">
        <v>0</v>
      </c>
      <c r="K24" s="76">
        <v>23.206710162</v>
      </c>
      <c r="L24" s="76">
        <v>0.01</v>
      </c>
      <c r="M24" s="76">
        <v>1.23</v>
      </c>
      <c r="N24" s="76">
        <v>0.01</v>
      </c>
    </row>
    <row r="25" spans="2:14">
      <c r="B25" t="s">
        <v>2394</v>
      </c>
      <c r="C25" t="s">
        <v>2395</v>
      </c>
      <c r="D25" t="s">
        <v>103</v>
      </c>
      <c r="E25" t="s">
        <v>2380</v>
      </c>
      <c r="F25" t="s">
        <v>2387</v>
      </c>
      <c r="G25" t="s">
        <v>105</v>
      </c>
      <c r="H25" s="76">
        <v>2476.37</v>
      </c>
      <c r="I25" s="76">
        <v>358.3</v>
      </c>
      <c r="J25" s="76">
        <v>0</v>
      </c>
      <c r="K25" s="76">
        <v>8.8728337100000001</v>
      </c>
      <c r="L25" s="76">
        <v>0</v>
      </c>
      <c r="M25" s="76">
        <v>0.47</v>
      </c>
      <c r="N25" s="76">
        <v>0</v>
      </c>
    </row>
    <row r="26" spans="2:14">
      <c r="B26" t="s">
        <v>2396</v>
      </c>
      <c r="C26" t="s">
        <v>2397</v>
      </c>
      <c r="D26" t="s">
        <v>103</v>
      </c>
      <c r="E26" t="s">
        <v>657</v>
      </c>
      <c r="F26" t="s">
        <v>2387</v>
      </c>
      <c r="G26" t="s">
        <v>105</v>
      </c>
      <c r="H26" s="76">
        <v>78716.88</v>
      </c>
      <c r="I26" s="76">
        <v>310.3</v>
      </c>
      <c r="J26" s="76">
        <v>0</v>
      </c>
      <c r="K26" s="76">
        <v>244.25847863999999</v>
      </c>
      <c r="L26" s="76">
        <v>0.02</v>
      </c>
      <c r="M26" s="76">
        <v>12.92</v>
      </c>
      <c r="N26" s="76">
        <v>7.0000000000000007E-2</v>
      </c>
    </row>
    <row r="27" spans="2:14">
      <c r="B27" t="s">
        <v>2398</v>
      </c>
      <c r="C27" t="s">
        <v>2399</v>
      </c>
      <c r="D27" t="s">
        <v>103</v>
      </c>
      <c r="E27" t="s">
        <v>657</v>
      </c>
      <c r="F27" t="s">
        <v>2387</v>
      </c>
      <c r="G27" t="s">
        <v>105</v>
      </c>
      <c r="H27" s="76">
        <v>13611.09</v>
      </c>
      <c r="I27" s="76">
        <v>361.9</v>
      </c>
      <c r="J27" s="76">
        <v>0</v>
      </c>
      <c r="K27" s="76">
        <v>49.258534709999999</v>
      </c>
      <c r="L27" s="76">
        <v>0.01</v>
      </c>
      <c r="M27" s="76">
        <v>2.61</v>
      </c>
      <c r="N27" s="76">
        <v>0.01</v>
      </c>
    </row>
    <row r="28" spans="2:14">
      <c r="B28" t="s">
        <v>2400</v>
      </c>
      <c r="C28" t="s">
        <v>2401</v>
      </c>
      <c r="D28" t="s">
        <v>103</v>
      </c>
      <c r="E28" t="s">
        <v>2402</v>
      </c>
      <c r="F28" t="s">
        <v>2387</v>
      </c>
      <c r="G28" t="s">
        <v>105</v>
      </c>
      <c r="H28" s="76">
        <v>16378.27</v>
      </c>
      <c r="I28" s="76">
        <v>327.64999999999998</v>
      </c>
      <c r="J28" s="76">
        <v>0</v>
      </c>
      <c r="K28" s="76">
        <v>53.663401655000001</v>
      </c>
      <c r="L28" s="76">
        <v>0</v>
      </c>
      <c r="M28" s="76">
        <v>2.84</v>
      </c>
      <c r="N28" s="76">
        <v>0.02</v>
      </c>
    </row>
    <row r="29" spans="2:14">
      <c r="B29" t="s">
        <v>2403</v>
      </c>
      <c r="C29" t="s">
        <v>2404</v>
      </c>
      <c r="D29" t="s">
        <v>103</v>
      </c>
      <c r="E29" t="s">
        <v>2402</v>
      </c>
      <c r="F29" t="s">
        <v>2387</v>
      </c>
      <c r="G29" t="s">
        <v>105</v>
      </c>
      <c r="H29" s="76">
        <v>5324.56</v>
      </c>
      <c r="I29" s="76">
        <v>3067.39</v>
      </c>
      <c r="J29" s="76">
        <v>0</v>
      </c>
      <c r="K29" s="76">
        <v>163.32502098399999</v>
      </c>
      <c r="L29" s="76">
        <v>0.01</v>
      </c>
      <c r="M29" s="76">
        <v>8.64</v>
      </c>
      <c r="N29" s="76">
        <v>0.05</v>
      </c>
    </row>
    <row r="30" spans="2:14">
      <c r="B30" t="s">
        <v>2405</v>
      </c>
      <c r="C30" t="s">
        <v>2406</v>
      </c>
      <c r="D30" t="s">
        <v>103</v>
      </c>
      <c r="E30" t="s">
        <v>2402</v>
      </c>
      <c r="F30" t="s">
        <v>2387</v>
      </c>
      <c r="G30" t="s">
        <v>105</v>
      </c>
      <c r="H30" s="76">
        <v>2689.06</v>
      </c>
      <c r="I30" s="76">
        <v>3315.16</v>
      </c>
      <c r="J30" s="76">
        <v>0</v>
      </c>
      <c r="K30" s="76">
        <v>89.146641496000001</v>
      </c>
      <c r="L30" s="76">
        <v>0.01</v>
      </c>
      <c r="M30" s="76">
        <v>4.72</v>
      </c>
      <c r="N30" s="76">
        <v>0.03</v>
      </c>
    </row>
    <row r="31" spans="2:14">
      <c r="B31" t="s">
        <v>2407</v>
      </c>
      <c r="C31" t="s">
        <v>2408</v>
      </c>
      <c r="D31" t="s">
        <v>103</v>
      </c>
      <c r="E31" t="s">
        <v>2402</v>
      </c>
      <c r="F31" t="s">
        <v>2387</v>
      </c>
      <c r="G31" t="s">
        <v>105</v>
      </c>
      <c r="H31" s="76">
        <v>21356.080000000002</v>
      </c>
      <c r="I31" s="76">
        <v>362.79</v>
      </c>
      <c r="J31" s="76">
        <v>0</v>
      </c>
      <c r="K31" s="76">
        <v>77.477722631999995</v>
      </c>
      <c r="L31" s="76">
        <v>0</v>
      </c>
      <c r="M31" s="76">
        <v>4.0999999999999996</v>
      </c>
      <c r="N31" s="76">
        <v>0.02</v>
      </c>
    </row>
    <row r="32" spans="2:14">
      <c r="B32" t="s">
        <v>2409</v>
      </c>
      <c r="C32" t="s">
        <v>2410</v>
      </c>
      <c r="D32" t="s">
        <v>103</v>
      </c>
      <c r="E32" t="s">
        <v>2402</v>
      </c>
      <c r="F32" t="s">
        <v>2387</v>
      </c>
      <c r="G32" t="s">
        <v>105</v>
      </c>
      <c r="H32" s="76">
        <v>684.87</v>
      </c>
      <c r="I32" s="76">
        <v>3479.8</v>
      </c>
      <c r="J32" s="76">
        <v>0</v>
      </c>
      <c r="K32" s="76">
        <v>23.83210626</v>
      </c>
      <c r="L32" s="76">
        <v>0</v>
      </c>
      <c r="M32" s="76">
        <v>1.26</v>
      </c>
      <c r="N32" s="76">
        <v>0.01</v>
      </c>
    </row>
    <row r="33" spans="2:14">
      <c r="B33" t="s">
        <v>2411</v>
      </c>
      <c r="C33" t="s">
        <v>2412</v>
      </c>
      <c r="D33" t="s">
        <v>103</v>
      </c>
      <c r="E33" t="s">
        <v>2375</v>
      </c>
      <c r="F33" t="s">
        <v>2387</v>
      </c>
      <c r="G33" t="s">
        <v>105</v>
      </c>
      <c r="H33" s="76">
        <v>3838.83</v>
      </c>
      <c r="I33" s="76">
        <v>3079.86</v>
      </c>
      <c r="J33" s="76">
        <v>0</v>
      </c>
      <c r="K33" s="76">
        <v>118.230589638</v>
      </c>
      <c r="L33" s="76">
        <v>0.01</v>
      </c>
      <c r="M33" s="76">
        <v>6.25</v>
      </c>
      <c r="N33" s="76">
        <v>0.03</v>
      </c>
    </row>
    <row r="34" spans="2:14">
      <c r="B34" t="s">
        <v>2413</v>
      </c>
      <c r="C34" t="s">
        <v>2414</v>
      </c>
      <c r="D34" t="s">
        <v>103</v>
      </c>
      <c r="E34" t="s">
        <v>2375</v>
      </c>
      <c r="F34" t="s">
        <v>2387</v>
      </c>
      <c r="G34" t="s">
        <v>105</v>
      </c>
      <c r="H34" s="76">
        <v>858.16</v>
      </c>
      <c r="I34" s="76">
        <v>3637.06</v>
      </c>
      <c r="J34" s="76">
        <v>0</v>
      </c>
      <c r="K34" s="76">
        <v>31.211794095999998</v>
      </c>
      <c r="L34" s="76">
        <v>0</v>
      </c>
      <c r="M34" s="76">
        <v>1.65</v>
      </c>
      <c r="N34" s="76">
        <v>0.01</v>
      </c>
    </row>
    <row r="35" spans="2:14">
      <c r="B35" t="s">
        <v>2415</v>
      </c>
      <c r="C35" t="s">
        <v>2416</v>
      </c>
      <c r="D35" t="s">
        <v>103</v>
      </c>
      <c r="E35" t="s">
        <v>2375</v>
      </c>
      <c r="F35" t="s">
        <v>2387</v>
      </c>
      <c r="G35" t="s">
        <v>105</v>
      </c>
      <c r="H35" s="76">
        <v>1969.99</v>
      </c>
      <c r="I35" s="76">
        <v>3282.8</v>
      </c>
      <c r="J35" s="76">
        <v>0</v>
      </c>
      <c r="K35" s="76">
        <v>64.670831719999995</v>
      </c>
      <c r="L35" s="76">
        <v>0</v>
      </c>
      <c r="M35" s="76">
        <v>3.42</v>
      </c>
      <c r="N35" s="76">
        <v>0.02</v>
      </c>
    </row>
    <row r="36" spans="2:14">
      <c r="B36" t="s">
        <v>2417</v>
      </c>
      <c r="C36" t="s">
        <v>2418</v>
      </c>
      <c r="D36" t="s">
        <v>103</v>
      </c>
      <c r="E36" t="s">
        <v>2419</v>
      </c>
      <c r="F36" t="s">
        <v>2387</v>
      </c>
      <c r="G36" t="s">
        <v>105</v>
      </c>
      <c r="H36" s="76">
        <v>13677.27</v>
      </c>
      <c r="I36" s="76">
        <v>309.08</v>
      </c>
      <c r="J36" s="76">
        <v>0</v>
      </c>
      <c r="K36" s="76">
        <v>42.273706116</v>
      </c>
      <c r="L36" s="76">
        <v>0.01</v>
      </c>
      <c r="M36" s="76">
        <v>2.2400000000000002</v>
      </c>
      <c r="N36" s="76">
        <v>0.01</v>
      </c>
    </row>
    <row r="37" spans="2:14">
      <c r="B37" t="s">
        <v>2420</v>
      </c>
      <c r="C37" t="s">
        <v>2421</v>
      </c>
      <c r="D37" t="s">
        <v>103</v>
      </c>
      <c r="E37" t="s">
        <v>2419</v>
      </c>
      <c r="F37" t="s">
        <v>2387</v>
      </c>
      <c r="G37" t="s">
        <v>105</v>
      </c>
      <c r="H37" s="76">
        <v>14089.68</v>
      </c>
      <c r="I37" s="76">
        <v>365.19</v>
      </c>
      <c r="J37" s="76">
        <v>0</v>
      </c>
      <c r="K37" s="76">
        <v>51.454102392000003</v>
      </c>
      <c r="L37" s="76">
        <v>0</v>
      </c>
      <c r="M37" s="76">
        <v>2.72</v>
      </c>
      <c r="N37" s="76">
        <v>0.01</v>
      </c>
    </row>
    <row r="38" spans="2:14">
      <c r="B38" t="s">
        <v>2422</v>
      </c>
      <c r="C38" t="s">
        <v>2423</v>
      </c>
      <c r="D38" t="s">
        <v>103</v>
      </c>
      <c r="E38" t="s">
        <v>2419</v>
      </c>
      <c r="F38" t="s">
        <v>2387</v>
      </c>
      <c r="G38" t="s">
        <v>105</v>
      </c>
      <c r="H38" s="76">
        <v>1280.8800000000001</v>
      </c>
      <c r="I38" s="76">
        <v>328.51</v>
      </c>
      <c r="J38" s="76">
        <v>0</v>
      </c>
      <c r="K38" s="76">
        <v>4.2078188880000003</v>
      </c>
      <c r="L38" s="76">
        <v>0</v>
      </c>
      <c r="M38" s="76">
        <v>0.22</v>
      </c>
      <c r="N38" s="76">
        <v>0</v>
      </c>
    </row>
    <row r="39" spans="2:14">
      <c r="B39" t="s">
        <v>2424</v>
      </c>
      <c r="C39" t="s">
        <v>2425</v>
      </c>
      <c r="D39" t="s">
        <v>103</v>
      </c>
      <c r="E39" t="s">
        <v>2419</v>
      </c>
      <c r="F39" t="s">
        <v>2387</v>
      </c>
      <c r="G39" t="s">
        <v>105</v>
      </c>
      <c r="H39" s="76">
        <v>8012.33</v>
      </c>
      <c r="I39" s="76">
        <v>164.77</v>
      </c>
      <c r="J39" s="76">
        <v>0</v>
      </c>
      <c r="K39" s="76">
        <v>13.201916141</v>
      </c>
      <c r="L39" s="76">
        <v>0</v>
      </c>
      <c r="M39" s="76">
        <v>0.7</v>
      </c>
      <c r="N39" s="76">
        <v>0</v>
      </c>
    </row>
    <row r="40" spans="2:14">
      <c r="B40" t="s">
        <v>2426</v>
      </c>
      <c r="C40" t="s">
        <v>2427</v>
      </c>
      <c r="D40" t="s">
        <v>103</v>
      </c>
      <c r="E40" t="s">
        <v>2419</v>
      </c>
      <c r="F40" t="s">
        <v>2387</v>
      </c>
      <c r="G40" t="s">
        <v>105</v>
      </c>
      <c r="H40" s="76">
        <v>3127.23</v>
      </c>
      <c r="I40" s="76">
        <v>3131.38</v>
      </c>
      <c r="J40" s="76">
        <v>0</v>
      </c>
      <c r="K40" s="76">
        <v>97.925454774000002</v>
      </c>
      <c r="L40" s="76">
        <v>0.01</v>
      </c>
      <c r="M40" s="76">
        <v>5.18</v>
      </c>
      <c r="N40" s="76">
        <v>0.03</v>
      </c>
    </row>
    <row r="41" spans="2:14">
      <c r="B41" t="s">
        <v>2428</v>
      </c>
      <c r="C41" t="s">
        <v>2429</v>
      </c>
      <c r="D41" t="s">
        <v>103</v>
      </c>
      <c r="E41" t="s">
        <v>2419</v>
      </c>
      <c r="F41" t="s">
        <v>2387</v>
      </c>
      <c r="G41" t="s">
        <v>105</v>
      </c>
      <c r="H41" s="76">
        <v>3287.69</v>
      </c>
      <c r="I41" s="76">
        <v>3628.03</v>
      </c>
      <c r="J41" s="76">
        <v>0</v>
      </c>
      <c r="K41" s="76">
        <v>119.278379507</v>
      </c>
      <c r="L41" s="76">
        <v>0.01</v>
      </c>
      <c r="M41" s="76">
        <v>6.31</v>
      </c>
      <c r="N41" s="76">
        <v>0.03</v>
      </c>
    </row>
    <row r="42" spans="2:14">
      <c r="B42" t="s">
        <v>2430</v>
      </c>
      <c r="C42" t="s">
        <v>2431</v>
      </c>
      <c r="D42" t="s">
        <v>103</v>
      </c>
      <c r="E42" t="s">
        <v>2419</v>
      </c>
      <c r="F42" t="s">
        <v>2387</v>
      </c>
      <c r="G42" t="s">
        <v>105</v>
      </c>
      <c r="H42" s="76">
        <v>32.65</v>
      </c>
      <c r="I42" s="76">
        <v>3478.83</v>
      </c>
      <c r="J42" s="76">
        <v>0</v>
      </c>
      <c r="K42" s="76">
        <v>1.1358379949999999</v>
      </c>
      <c r="L42" s="76">
        <v>0</v>
      </c>
      <c r="M42" s="76">
        <v>0.06</v>
      </c>
      <c r="N42" s="76">
        <v>0</v>
      </c>
    </row>
    <row r="43" spans="2:14">
      <c r="B43" t="s">
        <v>2432</v>
      </c>
      <c r="C43" t="s">
        <v>2433</v>
      </c>
      <c r="D43" t="s">
        <v>103</v>
      </c>
      <c r="E43" t="s">
        <v>2402</v>
      </c>
      <c r="F43" t="s">
        <v>416</v>
      </c>
      <c r="G43" t="s">
        <v>105</v>
      </c>
      <c r="H43" s="76">
        <v>2724.7</v>
      </c>
      <c r="I43" s="76">
        <v>3129.61</v>
      </c>
      <c r="J43" s="76">
        <v>0</v>
      </c>
      <c r="K43" s="76">
        <v>85.27248367</v>
      </c>
      <c r="L43" s="76">
        <v>0.01</v>
      </c>
      <c r="M43" s="76">
        <v>4.51</v>
      </c>
      <c r="N43" s="76">
        <v>0.02</v>
      </c>
    </row>
    <row r="44" spans="2:14">
      <c r="B44" t="s">
        <v>2434</v>
      </c>
      <c r="C44" t="s">
        <v>2435</v>
      </c>
      <c r="D44" t="s">
        <v>103</v>
      </c>
      <c r="E44" t="s">
        <v>2375</v>
      </c>
      <c r="F44" t="s">
        <v>416</v>
      </c>
      <c r="G44" t="s">
        <v>105</v>
      </c>
      <c r="H44" s="76">
        <v>838.19</v>
      </c>
      <c r="I44" s="76">
        <v>3123.23</v>
      </c>
      <c r="J44" s="76">
        <v>0</v>
      </c>
      <c r="K44" s="76">
        <v>26.178601536999999</v>
      </c>
      <c r="L44" s="76">
        <v>0</v>
      </c>
      <c r="M44" s="76">
        <v>1.38</v>
      </c>
      <c r="N44" s="76">
        <v>0.01</v>
      </c>
    </row>
    <row r="45" spans="2:14">
      <c r="B45" s="77" t="s">
        <v>2436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214</v>
      </c>
      <c r="C46" t="s">
        <v>214</v>
      </c>
      <c r="D46" s="15"/>
      <c r="E46" s="15"/>
      <c r="F46" t="s">
        <v>214</v>
      </c>
      <c r="G46" t="s">
        <v>214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1262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5"/>
      <c r="E48" s="15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2437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5"/>
      <c r="E50" s="15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296</v>
      </c>
      <c r="D51" s="15"/>
      <c r="E51" s="15"/>
      <c r="F51" s="15"/>
      <c r="G51" s="15"/>
      <c r="H51" s="78">
        <v>905.37</v>
      </c>
      <c r="J51" s="78">
        <v>0</v>
      </c>
      <c r="K51" s="78">
        <v>126.67734448735</v>
      </c>
      <c r="M51" s="78">
        <v>6.7</v>
      </c>
      <c r="N51" s="78">
        <v>0.04</v>
      </c>
    </row>
    <row r="52" spans="2:14">
      <c r="B52" s="77" t="s">
        <v>2438</v>
      </c>
      <c r="D52" s="15"/>
      <c r="E52" s="15"/>
      <c r="F52" s="15"/>
      <c r="G52" s="15"/>
      <c r="H52" s="78">
        <v>905.37</v>
      </c>
      <c r="J52" s="78">
        <v>0</v>
      </c>
      <c r="K52" s="78">
        <v>126.67734448735</v>
      </c>
      <c r="M52" s="78">
        <v>6.7</v>
      </c>
      <c r="N52" s="78">
        <v>0.04</v>
      </c>
    </row>
    <row r="53" spans="2:14">
      <c r="B53" t="s">
        <v>2439</v>
      </c>
      <c r="C53" t="s">
        <v>2440</v>
      </c>
      <c r="D53" t="s">
        <v>126</v>
      </c>
      <c r="E53" s="15"/>
      <c r="F53" t="s">
        <v>126</v>
      </c>
      <c r="G53" t="s">
        <v>109</v>
      </c>
      <c r="H53" s="76">
        <v>784.34</v>
      </c>
      <c r="I53" s="76">
        <v>2706</v>
      </c>
      <c r="J53" s="76">
        <v>0</v>
      </c>
      <c r="K53" s="76">
        <v>74.900344371599999</v>
      </c>
      <c r="L53" s="76">
        <v>0.13</v>
      </c>
      <c r="M53" s="76">
        <v>3.96</v>
      </c>
      <c r="N53" s="76">
        <v>0.02</v>
      </c>
    </row>
    <row r="54" spans="2:14">
      <c r="B54" t="s">
        <v>2441</v>
      </c>
      <c r="C54" t="s">
        <v>2442</v>
      </c>
      <c r="D54" t="s">
        <v>1289</v>
      </c>
      <c r="E54" s="15"/>
      <c r="F54" t="s">
        <v>2443</v>
      </c>
      <c r="G54" t="s">
        <v>109</v>
      </c>
      <c r="H54" s="76">
        <v>121.03</v>
      </c>
      <c r="I54" s="76">
        <v>12122.5</v>
      </c>
      <c r="J54" s="76">
        <v>0</v>
      </c>
      <c r="K54" s="76">
        <v>51.777000115749999</v>
      </c>
      <c r="L54" s="76">
        <v>0.1</v>
      </c>
      <c r="M54" s="76">
        <v>2.74</v>
      </c>
      <c r="N54" s="76">
        <v>0.01</v>
      </c>
    </row>
    <row r="55" spans="2:14">
      <c r="B55" s="77" t="s">
        <v>2444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214</v>
      </c>
      <c r="C56" t="s">
        <v>214</v>
      </c>
      <c r="D56" s="15"/>
      <c r="E56" s="15"/>
      <c r="F56" t="s">
        <v>214</v>
      </c>
      <c r="G56" t="s">
        <v>214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1262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214</v>
      </c>
      <c r="C58" t="s">
        <v>214</v>
      </c>
      <c r="D58" s="15"/>
      <c r="E58" s="15"/>
      <c r="F58" t="s">
        <v>214</v>
      </c>
      <c r="G58" t="s">
        <v>214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2437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214</v>
      </c>
      <c r="C60" t="s">
        <v>214</v>
      </c>
      <c r="D60" s="15"/>
      <c r="E60" s="15"/>
      <c r="F60" t="s">
        <v>214</v>
      </c>
      <c r="G60" t="s">
        <v>214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298</v>
      </c>
      <c r="D61" s="15"/>
      <c r="E61" s="15"/>
      <c r="F61" s="15"/>
      <c r="G61" s="15"/>
    </row>
    <row r="62" spans="2:14">
      <c r="B62" t="s">
        <v>406</v>
      </c>
      <c r="D62" s="15"/>
      <c r="E62" s="15"/>
      <c r="F62" s="15"/>
      <c r="G62" s="15"/>
    </row>
    <row r="63" spans="2:14">
      <c r="B63" t="s">
        <v>407</v>
      </c>
      <c r="D63" s="15"/>
      <c r="E63" s="15"/>
      <c r="F63" s="15"/>
      <c r="G63" s="15"/>
    </row>
    <row r="64" spans="2:14">
      <c r="B64" t="s">
        <v>408</v>
      </c>
      <c r="D64" s="15"/>
      <c r="E64" s="15"/>
      <c r="F64" s="15"/>
      <c r="G64" s="15"/>
    </row>
    <row r="65" spans="2:7">
      <c r="B65" t="s">
        <v>1536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3460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304125.95</v>
      </c>
      <c r="K11" s="7"/>
      <c r="L11" s="75">
        <v>12343.233570426755</v>
      </c>
      <c r="M11" s="7"/>
      <c r="N11" s="75">
        <v>100</v>
      </c>
      <c r="O11" s="75">
        <v>3.5</v>
      </c>
      <c r="P11" s="34"/>
      <c r="BG11" s="15"/>
      <c r="BH11" s="18"/>
      <c r="BI11" s="15"/>
      <c r="BM11" s="15"/>
    </row>
    <row r="12" spans="2:65">
      <c r="B12" s="77" t="s">
        <v>209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2445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296</v>
      </c>
      <c r="C15" s="15"/>
      <c r="D15" s="15"/>
      <c r="E15" s="15"/>
      <c r="J15" s="78">
        <v>304125.95</v>
      </c>
      <c r="L15" s="78">
        <v>12343.233570426755</v>
      </c>
      <c r="N15" s="78">
        <v>100</v>
      </c>
      <c r="O15" s="78">
        <v>3.5</v>
      </c>
    </row>
    <row r="16" spans="2:65">
      <c r="B16" s="77" t="s">
        <v>2446</v>
      </c>
      <c r="C16" s="15"/>
      <c r="D16" s="15"/>
      <c r="E16" s="15"/>
      <c r="J16" s="78">
        <v>304125.95</v>
      </c>
      <c r="L16" s="78">
        <v>12343.233570426755</v>
      </c>
      <c r="N16" s="78">
        <v>100</v>
      </c>
      <c r="O16" s="78">
        <v>3.5</v>
      </c>
    </row>
    <row r="17" spans="2:15">
      <c r="B17" t="s">
        <v>2447</v>
      </c>
      <c r="C17" t="s">
        <v>2448</v>
      </c>
      <c r="D17" t="s">
        <v>126</v>
      </c>
      <c r="E17" s="15"/>
      <c r="F17" t="s">
        <v>2443</v>
      </c>
      <c r="G17" t="s">
        <v>538</v>
      </c>
      <c r="H17" t="s">
        <v>152</v>
      </c>
      <c r="I17" t="s">
        <v>109</v>
      </c>
      <c r="J17" s="76">
        <v>1810.58</v>
      </c>
      <c r="K17" s="76">
        <v>2257</v>
      </c>
      <c r="L17" s="76">
        <v>144.21184602739999</v>
      </c>
      <c r="M17" s="76">
        <v>0.01</v>
      </c>
      <c r="N17" s="76">
        <v>1.17</v>
      </c>
      <c r="O17" s="76">
        <v>0.04</v>
      </c>
    </row>
    <row r="18" spans="2:15">
      <c r="B18" t="s">
        <v>2449</v>
      </c>
      <c r="C18" t="s">
        <v>2450</v>
      </c>
      <c r="D18" t="s">
        <v>126</v>
      </c>
      <c r="E18" s="15"/>
      <c r="F18" t="s">
        <v>126</v>
      </c>
      <c r="G18" t="s">
        <v>812</v>
      </c>
      <c r="H18" t="s">
        <v>393</v>
      </c>
      <c r="I18" t="s">
        <v>109</v>
      </c>
      <c r="J18" s="76">
        <v>722.74</v>
      </c>
      <c r="K18" s="76">
        <v>10206.5</v>
      </c>
      <c r="L18" s="76">
        <v>260.32183063489998</v>
      </c>
      <c r="M18" s="76">
        <v>0.06</v>
      </c>
      <c r="N18" s="76">
        <v>2.11</v>
      </c>
      <c r="O18" s="76">
        <v>7.0000000000000007E-2</v>
      </c>
    </row>
    <row r="19" spans="2:15">
      <c r="B19" t="s">
        <v>2451</v>
      </c>
      <c r="C19" t="s">
        <v>2452</v>
      </c>
      <c r="D19" t="s">
        <v>126</v>
      </c>
      <c r="E19" s="15"/>
      <c r="F19" t="s">
        <v>126</v>
      </c>
      <c r="G19" t="s">
        <v>812</v>
      </c>
      <c r="H19" t="s">
        <v>393</v>
      </c>
      <c r="I19" t="s">
        <v>109</v>
      </c>
      <c r="J19" s="76">
        <v>1188.1199999999999</v>
      </c>
      <c r="K19" s="76">
        <v>13348</v>
      </c>
      <c r="L19" s="76">
        <v>559.66501907040004</v>
      </c>
      <c r="M19" s="76">
        <v>0.01</v>
      </c>
      <c r="N19" s="76">
        <v>4.53</v>
      </c>
      <c r="O19" s="76">
        <v>0.16</v>
      </c>
    </row>
    <row r="20" spans="2:15">
      <c r="B20" t="s">
        <v>2453</v>
      </c>
      <c r="C20" t="s">
        <v>2454</v>
      </c>
      <c r="D20" t="s">
        <v>126</v>
      </c>
      <c r="E20" s="15"/>
      <c r="F20" t="s">
        <v>126</v>
      </c>
      <c r="G20" t="s">
        <v>839</v>
      </c>
      <c r="H20" t="s">
        <v>393</v>
      </c>
      <c r="I20" t="s">
        <v>109</v>
      </c>
      <c r="J20" s="76">
        <v>3289.3</v>
      </c>
      <c r="K20" s="76">
        <v>8844</v>
      </c>
      <c r="L20" s="76">
        <v>1026.6061870680001</v>
      </c>
      <c r="M20" s="76">
        <v>0.05</v>
      </c>
      <c r="N20" s="76">
        <v>8.32</v>
      </c>
      <c r="O20" s="76">
        <v>0.28999999999999998</v>
      </c>
    </row>
    <row r="21" spans="2:15">
      <c r="B21" t="s">
        <v>2455</v>
      </c>
      <c r="C21" t="s">
        <v>2456</v>
      </c>
      <c r="D21" t="s">
        <v>126</v>
      </c>
      <c r="E21" s="15"/>
      <c r="F21" t="s">
        <v>126</v>
      </c>
      <c r="G21" t="s">
        <v>839</v>
      </c>
      <c r="H21" t="s">
        <v>393</v>
      </c>
      <c r="I21" t="s">
        <v>109</v>
      </c>
      <c r="J21" s="76">
        <v>8762.33</v>
      </c>
      <c r="K21" s="76">
        <v>1314</v>
      </c>
      <c r="L21" s="76">
        <v>406.3185301698</v>
      </c>
      <c r="M21" s="76">
        <v>0.02</v>
      </c>
      <c r="N21" s="76">
        <v>3.29</v>
      </c>
      <c r="O21" s="76">
        <v>0.12</v>
      </c>
    </row>
    <row r="22" spans="2:15">
      <c r="B22" t="s">
        <v>2457</v>
      </c>
      <c r="C22" t="s">
        <v>2458</v>
      </c>
      <c r="D22" t="s">
        <v>126</v>
      </c>
      <c r="E22" s="15"/>
      <c r="F22" t="s">
        <v>126</v>
      </c>
      <c r="G22" t="s">
        <v>862</v>
      </c>
      <c r="H22" t="s">
        <v>393</v>
      </c>
      <c r="I22" t="s">
        <v>109</v>
      </c>
      <c r="J22" s="76">
        <v>1636.05</v>
      </c>
      <c r="K22" s="76">
        <v>2890</v>
      </c>
      <c r="L22" s="76">
        <v>166.857631005</v>
      </c>
      <c r="M22" s="76">
        <v>0.01</v>
      </c>
      <c r="N22" s="76">
        <v>1.35</v>
      </c>
      <c r="O22" s="76">
        <v>0.05</v>
      </c>
    </row>
    <row r="23" spans="2:15">
      <c r="B23" t="s">
        <v>2459</v>
      </c>
      <c r="C23" t="s">
        <v>2460</v>
      </c>
      <c r="D23" t="s">
        <v>126</v>
      </c>
      <c r="E23" s="15"/>
      <c r="F23" t="s">
        <v>126</v>
      </c>
      <c r="G23" t="s">
        <v>862</v>
      </c>
      <c r="H23" t="s">
        <v>393</v>
      </c>
      <c r="I23" t="s">
        <v>109</v>
      </c>
      <c r="J23" s="76">
        <v>13496.56</v>
      </c>
      <c r="K23" s="76">
        <v>1160.74</v>
      </c>
      <c r="L23" s="76">
        <v>552.85303604977605</v>
      </c>
      <c r="M23" s="76">
        <v>0</v>
      </c>
      <c r="N23" s="76">
        <v>4.4800000000000004</v>
      </c>
      <c r="O23" s="76">
        <v>0.16</v>
      </c>
    </row>
    <row r="24" spans="2:15">
      <c r="B24" t="s">
        <v>2461</v>
      </c>
      <c r="C24" t="s">
        <v>2462</v>
      </c>
      <c r="D24" t="s">
        <v>126</v>
      </c>
      <c r="E24" s="15"/>
      <c r="F24" t="s">
        <v>126</v>
      </c>
      <c r="G24" t="s">
        <v>862</v>
      </c>
      <c r="H24" t="s">
        <v>393</v>
      </c>
      <c r="I24" t="s">
        <v>109</v>
      </c>
      <c r="J24" s="76">
        <v>7267.81</v>
      </c>
      <c r="K24" s="76">
        <v>1081</v>
      </c>
      <c r="L24" s="76">
        <v>277.25597710689999</v>
      </c>
      <c r="M24" s="76">
        <v>0.44</v>
      </c>
      <c r="N24" s="76">
        <v>2.25</v>
      </c>
      <c r="O24" s="76">
        <v>0.08</v>
      </c>
    </row>
    <row r="25" spans="2:15">
      <c r="B25" t="s">
        <v>2463</v>
      </c>
      <c r="C25" t="s">
        <v>2464</v>
      </c>
      <c r="D25" t="s">
        <v>126</v>
      </c>
      <c r="E25" s="15"/>
      <c r="F25" t="s">
        <v>126</v>
      </c>
      <c r="G25" t="s">
        <v>1268</v>
      </c>
      <c r="H25" t="s">
        <v>388</v>
      </c>
      <c r="I25" t="s">
        <v>109</v>
      </c>
      <c r="J25" s="76">
        <v>6906.66</v>
      </c>
      <c r="K25" s="76">
        <v>1015</v>
      </c>
      <c r="L25" s="76">
        <v>247.39207187100001</v>
      </c>
      <c r="M25" s="76">
        <v>0.06</v>
      </c>
      <c r="N25" s="76">
        <v>2</v>
      </c>
      <c r="O25" s="76">
        <v>7.0000000000000007E-2</v>
      </c>
    </row>
    <row r="26" spans="2:15">
      <c r="B26" t="s">
        <v>2465</v>
      </c>
      <c r="C26" t="s">
        <v>2466</v>
      </c>
      <c r="D26" t="s">
        <v>126</v>
      </c>
      <c r="E26" s="15"/>
      <c r="F26" t="s">
        <v>126</v>
      </c>
      <c r="G26" t="s">
        <v>401</v>
      </c>
      <c r="H26" t="s">
        <v>393</v>
      </c>
      <c r="I26" t="s">
        <v>113</v>
      </c>
      <c r="J26" s="76">
        <v>4302.29</v>
      </c>
      <c r="K26" s="76">
        <v>3559</v>
      </c>
      <c r="L26" s="76">
        <v>636.49829722259005</v>
      </c>
      <c r="M26" s="76">
        <v>0.01</v>
      </c>
      <c r="N26" s="76">
        <v>5.16</v>
      </c>
      <c r="O26" s="76">
        <v>0.18</v>
      </c>
    </row>
    <row r="27" spans="2:15">
      <c r="B27" t="s">
        <v>2467</v>
      </c>
      <c r="C27" t="s">
        <v>2468</v>
      </c>
      <c r="D27" t="s">
        <v>126</v>
      </c>
      <c r="E27" s="15"/>
      <c r="F27" t="s">
        <v>2387</v>
      </c>
      <c r="G27" t="s">
        <v>1464</v>
      </c>
      <c r="H27" t="s">
        <v>393</v>
      </c>
      <c r="I27" t="s">
        <v>109</v>
      </c>
      <c r="J27" s="76">
        <v>207.66</v>
      </c>
      <c r="K27" s="76">
        <v>123569</v>
      </c>
      <c r="L27" s="76">
        <v>905.55334707659995</v>
      </c>
      <c r="M27" s="76">
        <v>0.01</v>
      </c>
      <c r="N27" s="76">
        <v>7.34</v>
      </c>
      <c r="O27" s="76">
        <v>0.26</v>
      </c>
    </row>
    <row r="28" spans="2:15">
      <c r="B28" t="s">
        <v>2469</v>
      </c>
      <c r="C28" t="s">
        <v>2470</v>
      </c>
      <c r="D28" t="s">
        <v>126</v>
      </c>
      <c r="E28" s="15"/>
      <c r="F28" t="s">
        <v>2387</v>
      </c>
      <c r="G28" t="s">
        <v>1464</v>
      </c>
      <c r="H28" t="s">
        <v>393</v>
      </c>
      <c r="I28" t="s">
        <v>109</v>
      </c>
      <c r="J28" s="76">
        <v>1256.6300000000001</v>
      </c>
      <c r="K28" s="76">
        <v>2302</v>
      </c>
      <c r="L28" s="76">
        <v>102.0855801554</v>
      </c>
      <c r="M28" s="76">
        <v>0</v>
      </c>
      <c r="N28" s="76">
        <v>0.83</v>
      </c>
      <c r="O28" s="76">
        <v>0.03</v>
      </c>
    </row>
    <row r="29" spans="2:15">
      <c r="B29" t="s">
        <v>2471</v>
      </c>
      <c r="C29" t="s">
        <v>2472</v>
      </c>
      <c r="D29" t="s">
        <v>126</v>
      </c>
      <c r="E29" s="15"/>
      <c r="F29" t="s">
        <v>2387</v>
      </c>
      <c r="G29" t="s">
        <v>1464</v>
      </c>
      <c r="H29" t="s">
        <v>393</v>
      </c>
      <c r="I29" t="s">
        <v>109</v>
      </c>
      <c r="J29" s="76">
        <v>504.68</v>
      </c>
      <c r="K29" s="76">
        <v>10789</v>
      </c>
      <c r="L29" s="76">
        <v>192.15378603080001</v>
      </c>
      <c r="M29" s="76">
        <v>0.27</v>
      </c>
      <c r="N29" s="76">
        <v>1.56</v>
      </c>
      <c r="O29" s="76">
        <v>0.05</v>
      </c>
    </row>
    <row r="30" spans="2:15">
      <c r="B30" t="s">
        <v>2473</v>
      </c>
      <c r="C30" t="s">
        <v>2474</v>
      </c>
      <c r="D30" t="s">
        <v>126</v>
      </c>
      <c r="E30" s="15"/>
      <c r="F30" t="s">
        <v>2387</v>
      </c>
      <c r="G30" t="s">
        <v>877</v>
      </c>
      <c r="H30" t="s">
        <v>393</v>
      </c>
      <c r="I30" t="s">
        <v>109</v>
      </c>
      <c r="J30" s="76">
        <v>2205.44</v>
      </c>
      <c r="K30" s="76">
        <v>12622</v>
      </c>
      <c r="L30" s="76">
        <v>982.36997726720006</v>
      </c>
      <c r="M30" s="76">
        <v>0.02</v>
      </c>
      <c r="N30" s="76">
        <v>7.96</v>
      </c>
      <c r="O30" s="76">
        <v>0.28000000000000003</v>
      </c>
    </row>
    <row r="31" spans="2:15">
      <c r="B31" t="s">
        <v>2475</v>
      </c>
      <c r="C31" t="s">
        <v>2476</v>
      </c>
      <c r="D31" t="s">
        <v>126</v>
      </c>
      <c r="E31" s="15"/>
      <c r="F31" t="s">
        <v>126</v>
      </c>
      <c r="G31" t="s">
        <v>877</v>
      </c>
      <c r="H31" t="s">
        <v>393</v>
      </c>
      <c r="I31" t="s">
        <v>113</v>
      </c>
      <c r="J31" s="76">
        <v>86394.4</v>
      </c>
      <c r="K31" s="76">
        <v>111.8</v>
      </c>
      <c r="L31" s="76">
        <v>401.51056136047998</v>
      </c>
      <c r="M31" s="76">
        <v>0.02</v>
      </c>
      <c r="N31" s="76">
        <v>3.25</v>
      </c>
      <c r="O31" s="76">
        <v>0.11</v>
      </c>
    </row>
    <row r="32" spans="2:15">
      <c r="B32" t="s">
        <v>2477</v>
      </c>
      <c r="C32" t="s">
        <v>2478</v>
      </c>
      <c r="D32" t="s">
        <v>126</v>
      </c>
      <c r="E32" s="15"/>
      <c r="F32" t="s">
        <v>126</v>
      </c>
      <c r="G32" t="s">
        <v>214</v>
      </c>
      <c r="H32" t="s">
        <v>215</v>
      </c>
      <c r="I32" t="s">
        <v>113</v>
      </c>
      <c r="J32" s="76">
        <v>11379.67</v>
      </c>
      <c r="K32" s="76">
        <v>1897</v>
      </c>
      <c r="L32" s="76">
        <v>897.35972973031005</v>
      </c>
      <c r="M32" s="76">
        <v>0.2</v>
      </c>
      <c r="N32" s="76">
        <v>7.27</v>
      </c>
      <c r="O32" s="76">
        <v>0.25</v>
      </c>
    </row>
    <row r="33" spans="2:15">
      <c r="B33" t="s">
        <v>2479</v>
      </c>
      <c r="C33" t="s">
        <v>2480</v>
      </c>
      <c r="D33" t="s">
        <v>126</v>
      </c>
      <c r="E33" s="15"/>
      <c r="F33" t="s">
        <v>2443</v>
      </c>
      <c r="G33" t="s">
        <v>214</v>
      </c>
      <c r="H33" t="s">
        <v>215</v>
      </c>
      <c r="I33" t="s">
        <v>109</v>
      </c>
      <c r="J33" s="76">
        <v>7639.5</v>
      </c>
      <c r="K33" s="76">
        <v>100</v>
      </c>
      <c r="L33" s="76">
        <v>26.959795499999998</v>
      </c>
      <c r="M33" s="76">
        <v>0</v>
      </c>
      <c r="N33" s="76">
        <v>0.22</v>
      </c>
      <c r="O33" s="76">
        <v>0.01</v>
      </c>
    </row>
    <row r="34" spans="2:15">
      <c r="B34" t="s">
        <v>2481</v>
      </c>
      <c r="C34" t="s">
        <v>2482</v>
      </c>
      <c r="D34" t="s">
        <v>126</v>
      </c>
      <c r="E34" s="15"/>
      <c r="F34" t="s">
        <v>2443</v>
      </c>
      <c r="G34" t="s">
        <v>214</v>
      </c>
      <c r="H34" t="s">
        <v>215</v>
      </c>
      <c r="I34" t="s">
        <v>109</v>
      </c>
      <c r="J34" s="76">
        <v>687.15</v>
      </c>
      <c r="K34" s="76">
        <v>11868</v>
      </c>
      <c r="L34" s="76">
        <v>287.79334489799999</v>
      </c>
      <c r="M34" s="76">
        <v>0.08</v>
      </c>
      <c r="N34" s="76">
        <v>2.33</v>
      </c>
      <c r="O34" s="76">
        <v>0.08</v>
      </c>
    </row>
    <row r="35" spans="2:15">
      <c r="B35" t="s">
        <v>2483</v>
      </c>
      <c r="C35" t="s">
        <v>2484</v>
      </c>
      <c r="D35" t="s">
        <v>126</v>
      </c>
      <c r="E35" s="15"/>
      <c r="F35" t="s">
        <v>1282</v>
      </c>
      <c r="G35" t="s">
        <v>214</v>
      </c>
      <c r="H35" t="s">
        <v>215</v>
      </c>
      <c r="I35" t="s">
        <v>109</v>
      </c>
      <c r="J35" s="76">
        <v>90342.89</v>
      </c>
      <c r="K35" s="76">
        <v>102.53580000000001</v>
      </c>
      <c r="L35" s="76">
        <v>326.90469786130399</v>
      </c>
      <c r="M35" s="76">
        <v>0.01</v>
      </c>
      <c r="N35" s="76">
        <v>2.65</v>
      </c>
      <c r="O35" s="76">
        <v>0.09</v>
      </c>
    </row>
    <row r="36" spans="2:15">
      <c r="B36" t="s">
        <v>2485</v>
      </c>
      <c r="C36" t="s">
        <v>2486</v>
      </c>
      <c r="D36" t="s">
        <v>126</v>
      </c>
      <c r="E36" s="15"/>
      <c r="F36" t="s">
        <v>2443</v>
      </c>
      <c r="G36" t="s">
        <v>214</v>
      </c>
      <c r="H36" t="s">
        <v>215</v>
      </c>
      <c r="I36" t="s">
        <v>113</v>
      </c>
      <c r="J36" s="76">
        <v>374.33</v>
      </c>
      <c r="K36" s="76">
        <v>3300</v>
      </c>
      <c r="L36" s="76">
        <v>51.349728441000003</v>
      </c>
      <c r="M36" s="76">
        <v>0.01</v>
      </c>
      <c r="N36" s="76">
        <v>0.42</v>
      </c>
      <c r="O36" s="76">
        <v>0.01</v>
      </c>
    </row>
    <row r="37" spans="2:15">
      <c r="B37" t="s">
        <v>2487</v>
      </c>
      <c r="C37" t="s">
        <v>2488</v>
      </c>
      <c r="D37" t="s">
        <v>126</v>
      </c>
      <c r="E37" s="15"/>
      <c r="F37" t="s">
        <v>2443</v>
      </c>
      <c r="G37" t="s">
        <v>214</v>
      </c>
      <c r="H37" t="s">
        <v>215</v>
      </c>
      <c r="I37" t="s">
        <v>109</v>
      </c>
      <c r="J37" s="76">
        <v>422.19</v>
      </c>
      <c r="K37" s="76">
        <v>9545.16</v>
      </c>
      <c r="L37" s="76">
        <v>142.21415113311599</v>
      </c>
      <c r="M37" s="76">
        <v>0</v>
      </c>
      <c r="N37" s="76">
        <v>1.1499999999999999</v>
      </c>
      <c r="O37" s="76">
        <v>0.04</v>
      </c>
    </row>
    <row r="38" spans="2:15">
      <c r="B38" t="s">
        <v>2489</v>
      </c>
      <c r="C38" t="s">
        <v>2490</v>
      </c>
      <c r="D38" t="s">
        <v>126</v>
      </c>
      <c r="E38" s="15"/>
      <c r="F38" t="s">
        <v>2443</v>
      </c>
      <c r="G38" t="s">
        <v>214</v>
      </c>
      <c r="H38" t="s">
        <v>215</v>
      </c>
      <c r="I38" t="s">
        <v>109</v>
      </c>
      <c r="J38" s="76">
        <v>140.72999999999999</v>
      </c>
      <c r="K38" s="76">
        <v>9978.6299999999992</v>
      </c>
      <c r="L38" s="76">
        <v>49.557485850470997</v>
      </c>
      <c r="M38" s="76">
        <v>0</v>
      </c>
      <c r="N38" s="76">
        <v>0.4</v>
      </c>
      <c r="O38" s="76">
        <v>0.01</v>
      </c>
    </row>
    <row r="39" spans="2:15">
      <c r="B39" t="s">
        <v>2491</v>
      </c>
      <c r="C39" t="s">
        <v>2490</v>
      </c>
      <c r="D39" t="s">
        <v>126</v>
      </c>
      <c r="E39" s="15"/>
      <c r="F39" t="s">
        <v>2443</v>
      </c>
      <c r="G39" t="s">
        <v>214</v>
      </c>
      <c r="H39" t="s">
        <v>215</v>
      </c>
      <c r="I39" t="s">
        <v>109</v>
      </c>
      <c r="J39" s="76">
        <v>284.81</v>
      </c>
      <c r="K39" s="76">
        <v>13175.56</v>
      </c>
      <c r="L39" s="76">
        <v>132.42682758664401</v>
      </c>
      <c r="M39" s="76">
        <v>0</v>
      </c>
      <c r="N39" s="76">
        <v>1.07</v>
      </c>
      <c r="O39" s="76">
        <v>0.04</v>
      </c>
    </row>
    <row r="40" spans="2:15">
      <c r="B40" t="s">
        <v>2492</v>
      </c>
      <c r="C40" t="s">
        <v>2493</v>
      </c>
      <c r="D40" t="s">
        <v>126</v>
      </c>
      <c r="E40" s="15"/>
      <c r="F40" t="s">
        <v>2443</v>
      </c>
      <c r="G40" t="s">
        <v>214</v>
      </c>
      <c r="H40" t="s">
        <v>215</v>
      </c>
      <c r="I40" t="s">
        <v>113</v>
      </c>
      <c r="J40" s="76">
        <v>10175.01</v>
      </c>
      <c r="K40" s="76">
        <v>1876.2300000000007</v>
      </c>
      <c r="L40" s="76">
        <v>793.57960448229903</v>
      </c>
      <c r="M40" s="76">
        <v>251.24</v>
      </c>
      <c r="N40" s="76">
        <v>6.43</v>
      </c>
      <c r="O40" s="76">
        <v>0.23</v>
      </c>
    </row>
    <row r="41" spans="2:15">
      <c r="B41" t="s">
        <v>2494</v>
      </c>
      <c r="C41" t="s">
        <v>2495</v>
      </c>
      <c r="D41" t="s">
        <v>126</v>
      </c>
      <c r="E41" s="15"/>
      <c r="F41" t="s">
        <v>126</v>
      </c>
      <c r="G41" t="s">
        <v>214</v>
      </c>
      <c r="H41" t="s">
        <v>215</v>
      </c>
      <c r="I41" t="s">
        <v>109</v>
      </c>
      <c r="J41" s="76">
        <v>1723.44</v>
      </c>
      <c r="K41" s="76">
        <v>1784</v>
      </c>
      <c r="L41" s="76">
        <v>108.5032325184</v>
      </c>
      <c r="M41" s="76">
        <v>646.66999999999996</v>
      </c>
      <c r="N41" s="76">
        <v>0.88</v>
      </c>
      <c r="O41" s="76">
        <v>0.03</v>
      </c>
    </row>
    <row r="42" spans="2:15">
      <c r="B42" t="s">
        <v>2496</v>
      </c>
      <c r="C42" t="s">
        <v>2497</v>
      </c>
      <c r="D42" t="s">
        <v>126</v>
      </c>
      <c r="E42" s="15"/>
      <c r="F42" t="s">
        <v>1336</v>
      </c>
      <c r="G42" t="s">
        <v>214</v>
      </c>
      <c r="H42" t="s">
        <v>215</v>
      </c>
      <c r="I42" t="s">
        <v>109</v>
      </c>
      <c r="J42" s="76">
        <v>11.26</v>
      </c>
      <c r="K42" s="76">
        <v>103615.23</v>
      </c>
      <c r="L42" s="76">
        <v>41.173107315042003</v>
      </c>
      <c r="M42" s="76">
        <v>0</v>
      </c>
      <c r="N42" s="76">
        <v>0.33</v>
      </c>
      <c r="O42" s="76">
        <v>0.01</v>
      </c>
    </row>
    <row r="43" spans="2:15">
      <c r="B43" t="s">
        <v>2498</v>
      </c>
      <c r="C43" t="s">
        <v>2497</v>
      </c>
      <c r="D43" t="s">
        <v>126</v>
      </c>
      <c r="E43" s="15"/>
      <c r="F43" t="s">
        <v>1336</v>
      </c>
      <c r="G43" t="s">
        <v>214</v>
      </c>
      <c r="H43" t="s">
        <v>215</v>
      </c>
      <c r="I43" t="s">
        <v>109</v>
      </c>
      <c r="J43" s="76">
        <v>5.5</v>
      </c>
      <c r="K43" s="76">
        <v>236537</v>
      </c>
      <c r="L43" s="76">
        <v>45.910649014999997</v>
      </c>
      <c r="M43" s="76">
        <v>0</v>
      </c>
      <c r="N43" s="76">
        <v>0.37</v>
      </c>
      <c r="O43" s="76">
        <v>0.01</v>
      </c>
    </row>
    <row r="44" spans="2:15">
      <c r="B44" t="s">
        <v>2499</v>
      </c>
      <c r="C44" t="s">
        <v>2500</v>
      </c>
      <c r="D44" t="s">
        <v>126</v>
      </c>
      <c r="E44" s="15"/>
      <c r="F44" t="s">
        <v>2443</v>
      </c>
      <c r="G44" t="s">
        <v>214</v>
      </c>
      <c r="H44" t="s">
        <v>215</v>
      </c>
      <c r="I44" t="s">
        <v>109</v>
      </c>
      <c r="J44" s="76">
        <v>1809.9</v>
      </c>
      <c r="K44" s="76">
        <v>1658.61</v>
      </c>
      <c r="L44" s="76">
        <v>105.93769465430999</v>
      </c>
      <c r="M44" s="76">
        <v>0</v>
      </c>
      <c r="N44" s="76">
        <v>0.86</v>
      </c>
      <c r="O44" s="76">
        <v>0.03</v>
      </c>
    </row>
    <row r="45" spans="2:15">
      <c r="B45" t="s">
        <v>2501</v>
      </c>
      <c r="C45" t="s">
        <v>2502</v>
      </c>
      <c r="D45" t="s">
        <v>110</v>
      </c>
      <c r="E45" s="15"/>
      <c r="F45" t="s">
        <v>2443</v>
      </c>
      <c r="G45" t="s">
        <v>214</v>
      </c>
      <c r="H45" t="s">
        <v>215</v>
      </c>
      <c r="I45" t="s">
        <v>123</v>
      </c>
      <c r="J45" s="76">
        <v>32652.74</v>
      </c>
      <c r="K45" s="76">
        <v>161.02000000000044</v>
      </c>
      <c r="L45" s="76">
        <v>145.176832706818</v>
      </c>
      <c r="M45" s="76">
        <v>0</v>
      </c>
      <c r="N45" s="76">
        <v>1.18</v>
      </c>
      <c r="O45" s="76">
        <v>0.04</v>
      </c>
    </row>
    <row r="46" spans="2:15">
      <c r="B46" t="s">
        <v>2503</v>
      </c>
      <c r="C46" t="s">
        <v>2504</v>
      </c>
      <c r="D46" t="s">
        <v>126</v>
      </c>
      <c r="E46" s="15"/>
      <c r="F46" t="s">
        <v>2443</v>
      </c>
      <c r="G46" t="s">
        <v>214</v>
      </c>
      <c r="H46" t="s">
        <v>215</v>
      </c>
      <c r="I46" t="s">
        <v>113</v>
      </c>
      <c r="J46" s="76">
        <v>425.07</v>
      </c>
      <c r="K46" s="76">
        <v>20893</v>
      </c>
      <c r="L46" s="76">
        <v>369.17376980319</v>
      </c>
      <c r="M46" s="76">
        <v>107.78</v>
      </c>
      <c r="N46" s="76">
        <v>2.99</v>
      </c>
      <c r="O46" s="76">
        <v>0.1</v>
      </c>
    </row>
    <row r="47" spans="2:15">
      <c r="B47" t="s">
        <v>2505</v>
      </c>
      <c r="C47" t="s">
        <v>2506</v>
      </c>
      <c r="D47" t="s">
        <v>126</v>
      </c>
      <c r="E47" s="15"/>
      <c r="F47" t="s">
        <v>2443</v>
      </c>
      <c r="G47" t="s">
        <v>214</v>
      </c>
      <c r="H47" t="s">
        <v>215</v>
      </c>
      <c r="I47" t="s">
        <v>109</v>
      </c>
      <c r="J47" s="76">
        <v>422.19</v>
      </c>
      <c r="K47" s="76">
        <v>28438</v>
      </c>
      <c r="L47" s="76">
        <v>423.70018207380002</v>
      </c>
      <c r="M47" s="76">
        <v>0.09</v>
      </c>
      <c r="N47" s="76">
        <v>3.43</v>
      </c>
      <c r="O47" s="76">
        <v>0.12</v>
      </c>
    </row>
    <row r="48" spans="2:15">
      <c r="B48" t="s">
        <v>2507</v>
      </c>
      <c r="C48" t="s">
        <v>2508</v>
      </c>
      <c r="D48" t="s">
        <v>126</v>
      </c>
      <c r="E48" s="15"/>
      <c r="F48" t="s">
        <v>1319</v>
      </c>
      <c r="G48" t="s">
        <v>214</v>
      </c>
      <c r="H48" t="s">
        <v>215</v>
      </c>
      <c r="I48" t="s">
        <v>109</v>
      </c>
      <c r="J48" s="76">
        <v>306.93</v>
      </c>
      <c r="K48" s="76">
        <v>12463.73</v>
      </c>
      <c r="L48" s="76">
        <v>135.00163557968099</v>
      </c>
      <c r="M48" s="76">
        <v>0</v>
      </c>
      <c r="N48" s="76">
        <v>1.0900000000000001</v>
      </c>
      <c r="O48" s="76">
        <v>0.04</v>
      </c>
    </row>
    <row r="49" spans="2:15">
      <c r="B49" t="s">
        <v>2509</v>
      </c>
      <c r="C49" t="s">
        <v>2510</v>
      </c>
      <c r="D49" t="s">
        <v>126</v>
      </c>
      <c r="E49" s="15"/>
      <c r="F49" t="s">
        <v>1319</v>
      </c>
      <c r="G49" t="s">
        <v>214</v>
      </c>
      <c r="H49" t="s">
        <v>215</v>
      </c>
      <c r="I49" t="s">
        <v>109</v>
      </c>
      <c r="J49" s="76">
        <v>0.04</v>
      </c>
      <c r="K49" s="76">
        <v>16753.919999999998</v>
      </c>
      <c r="L49" s="76">
        <v>2.3649833472E-2</v>
      </c>
      <c r="M49" s="76">
        <v>0</v>
      </c>
      <c r="N49" s="76">
        <v>0</v>
      </c>
      <c r="O49" s="76">
        <v>0</v>
      </c>
    </row>
    <row r="50" spans="2:15">
      <c r="B50" t="s">
        <v>2511</v>
      </c>
      <c r="C50" t="s">
        <v>2512</v>
      </c>
      <c r="D50" t="s">
        <v>126</v>
      </c>
      <c r="E50" s="15"/>
      <c r="F50" t="s">
        <v>2443</v>
      </c>
      <c r="G50" t="s">
        <v>214</v>
      </c>
      <c r="H50" t="s">
        <v>215</v>
      </c>
      <c r="I50" t="s">
        <v>109</v>
      </c>
      <c r="J50" s="76">
        <v>129.62</v>
      </c>
      <c r="K50" s="76">
        <v>18142</v>
      </c>
      <c r="L50" s="76">
        <v>82.986765551600001</v>
      </c>
      <c r="M50" s="76">
        <v>0</v>
      </c>
      <c r="N50" s="76">
        <v>0.67</v>
      </c>
      <c r="O50" s="76">
        <v>0.02</v>
      </c>
    </row>
    <row r="51" spans="2:15">
      <c r="B51" t="s">
        <v>2513</v>
      </c>
      <c r="C51" t="s">
        <v>2514</v>
      </c>
      <c r="D51" t="s">
        <v>126</v>
      </c>
      <c r="E51" s="15"/>
      <c r="F51" t="s">
        <v>2443</v>
      </c>
      <c r="G51" t="s">
        <v>214</v>
      </c>
      <c r="H51" t="s">
        <v>215</v>
      </c>
      <c r="I51" t="s">
        <v>113</v>
      </c>
      <c r="J51" s="76">
        <v>233.04</v>
      </c>
      <c r="K51" s="76">
        <v>12819</v>
      </c>
      <c r="L51" s="76">
        <v>124.18072648344</v>
      </c>
      <c r="M51" s="76">
        <v>0.02</v>
      </c>
      <c r="N51" s="76">
        <v>1.01</v>
      </c>
      <c r="O51" s="76">
        <v>0.04</v>
      </c>
    </row>
    <row r="52" spans="2:15">
      <c r="B52" t="s">
        <v>2515</v>
      </c>
      <c r="C52" t="s">
        <v>2516</v>
      </c>
      <c r="D52" t="s">
        <v>126</v>
      </c>
      <c r="E52" s="15"/>
      <c r="F52" t="s">
        <v>2443</v>
      </c>
      <c r="G52" t="s">
        <v>214</v>
      </c>
      <c r="H52" t="s">
        <v>215</v>
      </c>
      <c r="I52" t="s">
        <v>204</v>
      </c>
      <c r="J52" s="76">
        <v>134.97</v>
      </c>
      <c r="K52" s="76">
        <v>2285600</v>
      </c>
      <c r="L52" s="76">
        <v>96.6182637024</v>
      </c>
      <c r="M52" s="76">
        <v>0.01</v>
      </c>
      <c r="N52" s="76">
        <v>0.78</v>
      </c>
      <c r="O52" s="76">
        <v>0.03</v>
      </c>
    </row>
    <row r="53" spans="2:15">
      <c r="B53" t="s">
        <v>2517</v>
      </c>
      <c r="C53" t="s">
        <v>2518</v>
      </c>
      <c r="D53" t="s">
        <v>126</v>
      </c>
      <c r="E53" s="15"/>
      <c r="F53" t="s">
        <v>126</v>
      </c>
      <c r="G53" t="s">
        <v>214</v>
      </c>
      <c r="H53" t="s">
        <v>215</v>
      </c>
      <c r="I53" t="s">
        <v>109</v>
      </c>
      <c r="J53" s="76">
        <v>162.16</v>
      </c>
      <c r="K53" s="76">
        <v>19142.66</v>
      </c>
      <c r="L53" s="76">
        <v>109.54629148222401</v>
      </c>
      <c r="M53" s="76">
        <v>0</v>
      </c>
      <c r="N53" s="76">
        <v>0.89</v>
      </c>
      <c r="O53" s="76">
        <v>0.03</v>
      </c>
    </row>
    <row r="54" spans="2:15">
      <c r="B54" t="s">
        <v>2519</v>
      </c>
      <c r="C54" t="s">
        <v>2518</v>
      </c>
      <c r="D54" t="s">
        <v>126</v>
      </c>
      <c r="E54" s="15"/>
      <c r="F54" t="s">
        <v>126</v>
      </c>
      <c r="G54" t="s">
        <v>214</v>
      </c>
      <c r="H54" t="s">
        <v>215</v>
      </c>
      <c r="I54" t="s">
        <v>109</v>
      </c>
      <c r="J54" s="76">
        <v>27.92</v>
      </c>
      <c r="K54" s="76">
        <v>19142.66</v>
      </c>
      <c r="L54" s="76">
        <v>18.861201641488002</v>
      </c>
      <c r="M54" s="76">
        <v>0</v>
      </c>
      <c r="N54" s="76">
        <v>0.15</v>
      </c>
      <c r="O54" s="76">
        <v>0.01</v>
      </c>
    </row>
    <row r="55" spans="2:15">
      <c r="B55" t="s">
        <v>2520</v>
      </c>
      <c r="C55" t="s">
        <v>2521</v>
      </c>
      <c r="D55" t="s">
        <v>126</v>
      </c>
      <c r="E55" s="15"/>
      <c r="F55" t="s">
        <v>126</v>
      </c>
      <c r="G55" t="s">
        <v>214</v>
      </c>
      <c r="H55" t="s">
        <v>215</v>
      </c>
      <c r="I55" t="s">
        <v>109</v>
      </c>
      <c r="J55" s="76">
        <v>4064.58</v>
      </c>
      <c r="K55" s="76">
        <v>3905</v>
      </c>
      <c r="L55" s="76">
        <v>560.12940512099999</v>
      </c>
      <c r="M55" s="76">
        <v>0.16</v>
      </c>
      <c r="N55" s="76">
        <v>4.54</v>
      </c>
      <c r="O55" s="76">
        <v>0.16</v>
      </c>
    </row>
    <row r="56" spans="2:15">
      <c r="B56" t="s">
        <v>2522</v>
      </c>
      <c r="C56" t="s">
        <v>2523</v>
      </c>
      <c r="D56" t="s">
        <v>126</v>
      </c>
      <c r="E56" s="15"/>
      <c r="F56" t="s">
        <v>2443</v>
      </c>
      <c r="G56" t="s">
        <v>214</v>
      </c>
      <c r="H56" t="s">
        <v>215</v>
      </c>
      <c r="I56" t="s">
        <v>109</v>
      </c>
      <c r="J56" s="76">
        <v>619.05999999999995</v>
      </c>
      <c r="K56" s="76">
        <v>18607.5</v>
      </c>
      <c r="L56" s="76">
        <v>406.51111934549999</v>
      </c>
      <c r="M56" s="76">
        <v>0</v>
      </c>
      <c r="N56" s="76">
        <v>3.29</v>
      </c>
      <c r="O56" s="76">
        <v>0.12</v>
      </c>
    </row>
    <row r="57" spans="2:15">
      <c r="B57" t="s">
        <v>298</v>
      </c>
      <c r="C57" s="15"/>
      <c r="D57" s="15"/>
      <c r="E57" s="15"/>
    </row>
    <row r="58" spans="2:15">
      <c r="B58" t="s">
        <v>406</v>
      </c>
      <c r="C58" s="15"/>
      <c r="D58" s="15"/>
      <c r="E58" s="15"/>
    </row>
    <row r="59" spans="2:15">
      <c r="B59" t="s">
        <v>407</v>
      </c>
      <c r="C59" s="15"/>
      <c r="D59" s="15"/>
      <c r="E59" s="15"/>
    </row>
    <row r="60" spans="2:15">
      <c r="B60" t="s">
        <v>408</v>
      </c>
      <c r="C60" s="15"/>
      <c r="D60" s="15"/>
      <c r="E60" s="15"/>
    </row>
    <row r="61" spans="2:15"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5" t="s">
        <v>3460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311614.59999999998</v>
      </c>
      <c r="H11" s="7"/>
      <c r="I11" s="75">
        <v>81.972780830000005</v>
      </c>
      <c r="J11" s="24"/>
      <c r="K11" s="75">
        <v>100</v>
      </c>
      <c r="L11" s="75">
        <v>0.02</v>
      </c>
      <c r="BC11" s="15"/>
      <c r="BD11" s="18"/>
      <c r="BE11" s="15"/>
      <c r="BG11" s="15"/>
    </row>
    <row r="12" spans="2:60">
      <c r="B12" s="77" t="s">
        <v>209</v>
      </c>
      <c r="D12" s="15"/>
      <c r="E12" s="15"/>
      <c r="G12" s="78">
        <v>311614.59999999998</v>
      </c>
      <c r="I12" s="78">
        <v>81.972780830000005</v>
      </c>
      <c r="K12" s="78">
        <v>100</v>
      </c>
      <c r="L12" s="78">
        <v>0.02</v>
      </c>
    </row>
    <row r="13" spans="2:60">
      <c r="B13" s="77" t="s">
        <v>2524</v>
      </c>
      <c r="D13" s="15"/>
      <c r="E13" s="15"/>
      <c r="G13" s="78">
        <v>311614.59999999998</v>
      </c>
      <c r="I13" s="78">
        <v>81.972780830000005</v>
      </c>
      <c r="K13" s="78">
        <v>100</v>
      </c>
      <c r="L13" s="78">
        <v>0.02</v>
      </c>
    </row>
    <row r="14" spans="2:60">
      <c r="B14" t="s">
        <v>2525</v>
      </c>
      <c r="C14" t="s">
        <v>2526</v>
      </c>
      <c r="D14" t="s">
        <v>103</v>
      </c>
      <c r="E14" t="s">
        <v>126</v>
      </c>
      <c r="F14" t="s">
        <v>105</v>
      </c>
      <c r="G14" s="76">
        <v>158933.88</v>
      </c>
      <c r="H14" s="76">
        <v>4.0999999999999996</v>
      </c>
      <c r="I14" s="76">
        <v>6.51628908</v>
      </c>
      <c r="J14" s="76">
        <v>0.02</v>
      </c>
      <c r="K14" s="76">
        <v>7.95</v>
      </c>
      <c r="L14" s="76">
        <v>0</v>
      </c>
    </row>
    <row r="15" spans="2:60">
      <c r="B15" t="s">
        <v>2527</v>
      </c>
      <c r="C15" t="s">
        <v>2528</v>
      </c>
      <c r="D15" t="s">
        <v>103</v>
      </c>
      <c r="E15" t="s">
        <v>126</v>
      </c>
      <c r="F15" t="s">
        <v>105</v>
      </c>
      <c r="G15" s="76">
        <v>122980.07</v>
      </c>
      <c r="H15" s="76">
        <v>4.0999999999999996</v>
      </c>
      <c r="I15" s="76">
        <v>5.0421828700000004</v>
      </c>
      <c r="J15" s="76">
        <v>0.02</v>
      </c>
      <c r="K15" s="76">
        <v>6.15</v>
      </c>
      <c r="L15" s="76">
        <v>0</v>
      </c>
    </row>
    <row r="16" spans="2:60">
      <c r="B16" t="s">
        <v>2529</v>
      </c>
      <c r="C16" t="s">
        <v>2530</v>
      </c>
      <c r="D16" t="s">
        <v>103</v>
      </c>
      <c r="E16" t="s">
        <v>1572</v>
      </c>
      <c r="F16" t="s">
        <v>105</v>
      </c>
      <c r="G16" s="76">
        <v>1351.86</v>
      </c>
      <c r="H16" s="76">
        <v>105.3</v>
      </c>
      <c r="I16" s="76">
        <v>1.42350858</v>
      </c>
      <c r="J16" s="76">
        <v>0.02</v>
      </c>
      <c r="K16" s="76">
        <v>1.74</v>
      </c>
      <c r="L16" s="76">
        <v>0</v>
      </c>
    </row>
    <row r="17" spans="2:12">
      <c r="B17" t="s">
        <v>2531</v>
      </c>
      <c r="C17" t="s">
        <v>2532</v>
      </c>
      <c r="D17" t="s">
        <v>103</v>
      </c>
      <c r="E17" t="s">
        <v>454</v>
      </c>
      <c r="F17" t="s">
        <v>105</v>
      </c>
      <c r="G17" s="76">
        <v>509.7</v>
      </c>
      <c r="H17" s="76">
        <v>192.1</v>
      </c>
      <c r="I17" s="76">
        <v>0.9791337</v>
      </c>
      <c r="J17" s="76">
        <v>0.01</v>
      </c>
      <c r="K17" s="76">
        <v>1.19</v>
      </c>
      <c r="L17" s="76">
        <v>0</v>
      </c>
    </row>
    <row r="18" spans="2:12">
      <c r="B18" t="s">
        <v>2533</v>
      </c>
      <c r="C18" t="s">
        <v>2534</v>
      </c>
      <c r="D18" t="s">
        <v>103</v>
      </c>
      <c r="E18" t="s">
        <v>454</v>
      </c>
      <c r="F18" t="s">
        <v>105</v>
      </c>
      <c r="G18" s="76">
        <v>15693.08</v>
      </c>
      <c r="H18" s="76">
        <v>398.3</v>
      </c>
      <c r="I18" s="76">
        <v>62.50553764</v>
      </c>
      <c r="J18" s="76">
        <v>0.04</v>
      </c>
      <c r="K18" s="76">
        <v>76.25</v>
      </c>
      <c r="L18" s="76">
        <v>0.02</v>
      </c>
    </row>
    <row r="19" spans="2:12">
      <c r="B19" t="s">
        <v>2535</v>
      </c>
      <c r="C19" t="s">
        <v>2536</v>
      </c>
      <c r="D19" t="s">
        <v>103</v>
      </c>
      <c r="E19" t="s">
        <v>454</v>
      </c>
      <c r="F19" t="s">
        <v>105</v>
      </c>
      <c r="G19" s="76">
        <v>2797.34</v>
      </c>
      <c r="H19" s="76">
        <v>24</v>
      </c>
      <c r="I19" s="76">
        <v>0.6713616</v>
      </c>
      <c r="J19" s="76">
        <v>0.04</v>
      </c>
      <c r="K19" s="76">
        <v>0.82</v>
      </c>
      <c r="L19" s="76">
        <v>0</v>
      </c>
    </row>
    <row r="20" spans="2:12">
      <c r="B20" t="s">
        <v>2537</v>
      </c>
      <c r="C20" t="s">
        <v>2538</v>
      </c>
      <c r="D20" t="s">
        <v>103</v>
      </c>
      <c r="E20" t="s">
        <v>454</v>
      </c>
      <c r="F20" t="s">
        <v>105</v>
      </c>
      <c r="G20" s="76">
        <v>2098.0100000000002</v>
      </c>
      <c r="H20" s="76">
        <v>36.9</v>
      </c>
      <c r="I20" s="76">
        <v>0.77416569000000002</v>
      </c>
      <c r="J20" s="76">
        <v>0.04</v>
      </c>
      <c r="K20" s="76">
        <v>0.94</v>
      </c>
      <c r="L20" s="76">
        <v>0</v>
      </c>
    </row>
    <row r="21" spans="2:12">
      <c r="B21" t="s">
        <v>2539</v>
      </c>
      <c r="C21" t="s">
        <v>2540</v>
      </c>
      <c r="D21" t="s">
        <v>103</v>
      </c>
      <c r="E21" t="s">
        <v>454</v>
      </c>
      <c r="F21" t="s">
        <v>105</v>
      </c>
      <c r="G21" s="76">
        <v>1474.48</v>
      </c>
      <c r="H21" s="76">
        <v>23.4</v>
      </c>
      <c r="I21" s="76">
        <v>0.34502832</v>
      </c>
      <c r="J21" s="76">
        <v>0.02</v>
      </c>
      <c r="K21" s="76">
        <v>0.42</v>
      </c>
      <c r="L21" s="76">
        <v>0</v>
      </c>
    </row>
    <row r="22" spans="2:12">
      <c r="B22" t="s">
        <v>2541</v>
      </c>
      <c r="C22" t="s">
        <v>2542</v>
      </c>
      <c r="D22" t="s">
        <v>103</v>
      </c>
      <c r="E22" t="s">
        <v>454</v>
      </c>
      <c r="F22" t="s">
        <v>105</v>
      </c>
      <c r="G22" s="76">
        <v>1480.07</v>
      </c>
      <c r="H22" s="76">
        <v>51</v>
      </c>
      <c r="I22" s="76">
        <v>0.7548357</v>
      </c>
      <c r="J22" s="76">
        <v>0.03</v>
      </c>
      <c r="K22" s="76">
        <v>0.92</v>
      </c>
      <c r="L22" s="76">
        <v>0</v>
      </c>
    </row>
    <row r="23" spans="2:12">
      <c r="B23" t="s">
        <v>2543</v>
      </c>
      <c r="C23" t="s">
        <v>2544</v>
      </c>
      <c r="D23" t="s">
        <v>103</v>
      </c>
      <c r="E23" t="s">
        <v>454</v>
      </c>
      <c r="F23" t="s">
        <v>105</v>
      </c>
      <c r="G23" s="76">
        <v>3765.22</v>
      </c>
      <c r="H23" s="76">
        <v>74.7</v>
      </c>
      <c r="I23" s="76">
        <v>2.8126193399999999</v>
      </c>
      <c r="J23" s="76">
        <v>0.02</v>
      </c>
      <c r="K23" s="76">
        <v>3.43</v>
      </c>
      <c r="L23" s="76">
        <v>0</v>
      </c>
    </row>
    <row r="24" spans="2:12">
      <c r="B24" t="s">
        <v>2545</v>
      </c>
      <c r="C24" t="s">
        <v>2546</v>
      </c>
      <c r="D24" t="s">
        <v>103</v>
      </c>
      <c r="E24" t="s">
        <v>135</v>
      </c>
      <c r="F24" t="s">
        <v>105</v>
      </c>
      <c r="G24" s="76">
        <v>530.89</v>
      </c>
      <c r="H24" s="76">
        <v>27.9</v>
      </c>
      <c r="I24" s="76">
        <v>0.14811831</v>
      </c>
      <c r="J24" s="76">
        <v>0.01</v>
      </c>
      <c r="K24" s="76">
        <v>0.18</v>
      </c>
      <c r="L24" s="76">
        <v>0</v>
      </c>
    </row>
    <row r="25" spans="2:12">
      <c r="B25" s="77" t="s">
        <v>296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2547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298</v>
      </c>
      <c r="D28" s="15"/>
      <c r="E28" s="15"/>
    </row>
    <row r="29" spans="2:12">
      <c r="B29" t="s">
        <v>406</v>
      </c>
      <c r="D29" s="15"/>
      <c r="E29" s="15"/>
    </row>
    <row r="30" spans="2:12">
      <c r="B30" t="s">
        <v>407</v>
      </c>
      <c r="D30" s="15"/>
      <c r="E30" s="15"/>
    </row>
    <row r="31" spans="2:12">
      <c r="B31" t="s">
        <v>408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2017-12-07T11:38:02Z</dcterms:modified>
  <cp:category/>
  <cp:contentStatus/>
</cp:coreProperties>
</file>