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1" i="27" l="1"/>
  <c r="C12" i="27"/>
  <c r="C11" i="27"/>
  <c r="R80" i="15"/>
  <c r="R78" i="15"/>
  <c r="R76" i="15"/>
  <c r="R74" i="15"/>
  <c r="R72" i="15"/>
  <c r="R70" i="15"/>
  <c r="R68" i="15"/>
  <c r="R66" i="15"/>
  <c r="R64" i="15"/>
  <c r="R62" i="15"/>
  <c r="R60" i="15"/>
  <c r="R58" i="15"/>
  <c r="R56" i="15"/>
  <c r="R54" i="15"/>
  <c r="R52" i="15"/>
  <c r="R50" i="15"/>
  <c r="R48" i="15"/>
  <c r="R46" i="15"/>
  <c r="R44" i="15"/>
  <c r="R42" i="15"/>
  <c r="R40" i="15"/>
  <c r="R38" i="15"/>
  <c r="R36" i="15"/>
  <c r="R34" i="15"/>
  <c r="R32" i="15"/>
  <c r="R30" i="15"/>
  <c r="R28" i="15"/>
  <c r="R26" i="15"/>
  <c r="R24" i="15"/>
  <c r="R22" i="15"/>
  <c r="R20" i="15"/>
  <c r="R18" i="15"/>
  <c r="R16" i="15"/>
  <c r="R14" i="15"/>
  <c r="P13" i="15"/>
  <c r="N13" i="15"/>
  <c r="P12" i="15"/>
  <c r="N12" i="15"/>
  <c r="P11" i="15"/>
  <c r="R103" i="15" s="1"/>
  <c r="R102" i="15" s="1"/>
  <c r="N11" i="15"/>
  <c r="R360" i="5"/>
  <c r="O360" i="5"/>
  <c r="U181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8" i="5"/>
  <c r="T86" i="5"/>
  <c r="U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R13" i="5"/>
  <c r="Q13" i="5"/>
  <c r="O13" i="5"/>
  <c r="R12" i="5"/>
  <c r="Q12" i="5"/>
  <c r="O12" i="5"/>
  <c r="O11" i="5" s="1"/>
  <c r="R11" i="5"/>
  <c r="T174" i="5" s="1"/>
  <c r="Q11" i="5"/>
  <c r="C42" i="1"/>
  <c r="U67" i="5" s="1"/>
  <c r="D41" i="1"/>
  <c r="D37" i="1"/>
  <c r="D36" i="1"/>
  <c r="D33" i="1"/>
  <c r="D32" i="1"/>
  <c r="D29" i="1"/>
  <c r="D28" i="1"/>
  <c r="D25" i="1"/>
  <c r="D24" i="1"/>
  <c r="D20" i="1"/>
  <c r="D19" i="1"/>
  <c r="D16" i="1"/>
  <c r="D15" i="1"/>
  <c r="D11" i="1"/>
  <c r="U15" i="5" l="1"/>
  <c r="U19" i="5"/>
  <c r="U23" i="5"/>
  <c r="U27" i="5"/>
  <c r="U31" i="5"/>
  <c r="U35" i="5"/>
  <c r="U39" i="5"/>
  <c r="U43" i="5"/>
  <c r="U47" i="5"/>
  <c r="U51" i="5"/>
  <c r="U55" i="5"/>
  <c r="U59" i="5"/>
  <c r="U63" i="5"/>
  <c r="U69" i="5"/>
  <c r="U75" i="5"/>
  <c r="U79" i="5"/>
  <c r="T84" i="5"/>
  <c r="U89" i="5"/>
  <c r="T96" i="5"/>
  <c r="T104" i="5"/>
  <c r="T112" i="5"/>
  <c r="T120" i="5"/>
  <c r="T128" i="5"/>
  <c r="T136" i="5"/>
  <c r="T144" i="5"/>
  <c r="T152" i="5"/>
  <c r="T160" i="5"/>
  <c r="T168" i="5"/>
  <c r="T176" i="5"/>
  <c r="U191" i="5"/>
  <c r="U223" i="5"/>
  <c r="U239" i="5"/>
  <c r="D13" i="1"/>
  <c r="D42" i="1" s="1"/>
  <c r="D14" i="1"/>
  <c r="D18" i="1"/>
  <c r="D22" i="1"/>
  <c r="D27" i="1"/>
  <c r="D31" i="1"/>
  <c r="D35" i="1"/>
  <c r="D40" i="1"/>
  <c r="U14" i="5"/>
  <c r="U16" i="5"/>
  <c r="U1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U50" i="5"/>
  <c r="U52" i="5"/>
  <c r="U54" i="5"/>
  <c r="U56" i="5"/>
  <c r="U58" i="5"/>
  <c r="U60" i="5"/>
  <c r="U62" i="5"/>
  <c r="U64" i="5"/>
  <c r="U66" i="5"/>
  <c r="U68" i="5"/>
  <c r="U70" i="5"/>
  <c r="U72" i="5"/>
  <c r="U74" i="5"/>
  <c r="U76" i="5"/>
  <c r="U78" i="5"/>
  <c r="U80" i="5"/>
  <c r="U82" i="5"/>
  <c r="U85" i="5"/>
  <c r="T88" i="5"/>
  <c r="U90" i="5"/>
  <c r="T94" i="5"/>
  <c r="T98" i="5"/>
  <c r="T102" i="5"/>
  <c r="T106" i="5"/>
  <c r="T110" i="5"/>
  <c r="T114" i="5"/>
  <c r="T118" i="5"/>
  <c r="T122" i="5"/>
  <c r="T126" i="5"/>
  <c r="T130" i="5"/>
  <c r="T134" i="5"/>
  <c r="T138" i="5"/>
  <c r="T142" i="5"/>
  <c r="T146" i="5"/>
  <c r="T150" i="5"/>
  <c r="T154" i="5"/>
  <c r="T158" i="5"/>
  <c r="T162" i="5"/>
  <c r="T166" i="5"/>
  <c r="T170" i="5"/>
  <c r="U179" i="5"/>
  <c r="U187" i="5"/>
  <c r="U195" i="5"/>
  <c r="U203" i="5"/>
  <c r="U211" i="5"/>
  <c r="U219" i="5"/>
  <c r="U227" i="5"/>
  <c r="U235" i="5"/>
  <c r="U189" i="5"/>
  <c r="U197" i="5"/>
  <c r="U205" i="5"/>
  <c r="U213" i="5"/>
  <c r="U221" i="5"/>
  <c r="U229" i="5"/>
  <c r="U237" i="5"/>
  <c r="S100" i="15"/>
  <c r="S98" i="15"/>
  <c r="S96" i="15"/>
  <c r="S94" i="15"/>
  <c r="S92" i="15"/>
  <c r="S90" i="15"/>
  <c r="S86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U487" i="5"/>
  <c r="U485" i="5"/>
  <c r="U483" i="5"/>
  <c r="U481" i="5"/>
  <c r="U479" i="5"/>
  <c r="U477" i="5"/>
  <c r="U475" i="5"/>
  <c r="U473" i="5"/>
  <c r="U471" i="5"/>
  <c r="U469" i="5"/>
  <c r="U467" i="5"/>
  <c r="U465" i="5"/>
  <c r="U463" i="5"/>
  <c r="U461" i="5"/>
  <c r="U459" i="5"/>
  <c r="U457" i="5"/>
  <c r="U455" i="5"/>
  <c r="U453" i="5"/>
  <c r="U451" i="5"/>
  <c r="U449" i="5"/>
  <c r="U447" i="5"/>
  <c r="U445" i="5"/>
  <c r="U443" i="5"/>
  <c r="U441" i="5"/>
  <c r="U439" i="5"/>
  <c r="U437" i="5"/>
  <c r="U435" i="5"/>
  <c r="U433" i="5"/>
  <c r="U431" i="5"/>
  <c r="U429" i="5"/>
  <c r="U427" i="5"/>
  <c r="U425" i="5"/>
  <c r="U423" i="5"/>
  <c r="U421" i="5"/>
  <c r="U419" i="5"/>
  <c r="U417" i="5"/>
  <c r="U415" i="5"/>
  <c r="S103" i="15"/>
  <c r="S102" i="15" s="1"/>
  <c r="S101" i="15"/>
  <c r="S99" i="15"/>
  <c r="S97" i="15"/>
  <c r="S95" i="15"/>
  <c r="S91" i="15"/>
  <c r="S89" i="15"/>
  <c r="S87" i="15"/>
  <c r="S85" i="15"/>
  <c r="S83" i="15"/>
  <c r="S81" i="15"/>
  <c r="S79" i="15"/>
  <c r="S77" i="15"/>
  <c r="S75" i="15"/>
  <c r="S73" i="15"/>
  <c r="S71" i="15"/>
  <c r="S69" i="15"/>
  <c r="S67" i="15"/>
  <c r="S65" i="15"/>
  <c r="S63" i="15"/>
  <c r="S61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17" i="15"/>
  <c r="S15" i="15"/>
  <c r="U488" i="5"/>
  <c r="U486" i="5"/>
  <c r="U484" i="5"/>
  <c r="U482" i="5"/>
  <c r="U480" i="5"/>
  <c r="U478" i="5"/>
  <c r="U476" i="5"/>
  <c r="U474" i="5"/>
  <c r="U472" i="5"/>
  <c r="U470" i="5"/>
  <c r="U468" i="5"/>
  <c r="U466" i="5"/>
  <c r="U464" i="5"/>
  <c r="U462" i="5"/>
  <c r="U460" i="5"/>
  <c r="U458" i="5"/>
  <c r="U456" i="5"/>
  <c r="U454" i="5"/>
  <c r="U452" i="5"/>
  <c r="U450" i="5"/>
  <c r="U448" i="5"/>
  <c r="U446" i="5"/>
  <c r="U444" i="5"/>
  <c r="U442" i="5"/>
  <c r="U440" i="5"/>
  <c r="U438" i="5"/>
  <c r="U436" i="5"/>
  <c r="U434" i="5"/>
  <c r="U432" i="5"/>
  <c r="U430" i="5"/>
  <c r="U428" i="5"/>
  <c r="U426" i="5"/>
  <c r="U424" i="5"/>
  <c r="U422" i="5"/>
  <c r="U420" i="5"/>
  <c r="U418" i="5"/>
  <c r="U416" i="5"/>
  <c r="U414" i="5"/>
  <c r="U412" i="5"/>
  <c r="U410" i="5"/>
  <c r="U408" i="5"/>
  <c r="U406" i="5"/>
  <c r="U404" i="5"/>
  <c r="U402" i="5"/>
  <c r="U400" i="5"/>
  <c r="U398" i="5"/>
  <c r="U396" i="5"/>
  <c r="U394" i="5"/>
  <c r="U392" i="5"/>
  <c r="U390" i="5"/>
  <c r="U388" i="5"/>
  <c r="U386" i="5"/>
  <c r="U384" i="5"/>
  <c r="U382" i="5"/>
  <c r="U380" i="5"/>
  <c r="U378" i="5"/>
  <c r="U376" i="5"/>
  <c r="U374" i="5"/>
  <c r="U372" i="5"/>
  <c r="U368" i="5"/>
  <c r="U366" i="5"/>
  <c r="U364" i="5"/>
  <c r="U362" i="5"/>
  <c r="U359" i="5"/>
  <c r="U356" i="5"/>
  <c r="U354" i="5"/>
  <c r="U352" i="5"/>
  <c r="U350" i="5"/>
  <c r="U348" i="5"/>
  <c r="U346" i="5"/>
  <c r="U344" i="5"/>
  <c r="U342" i="5"/>
  <c r="U340" i="5"/>
  <c r="U338" i="5"/>
  <c r="U336" i="5"/>
  <c r="U334" i="5"/>
  <c r="U332" i="5"/>
  <c r="U330" i="5"/>
  <c r="U328" i="5"/>
  <c r="U326" i="5"/>
  <c r="U324" i="5"/>
  <c r="U322" i="5"/>
  <c r="U320" i="5"/>
  <c r="U318" i="5"/>
  <c r="U316" i="5"/>
  <c r="U314" i="5"/>
  <c r="U312" i="5"/>
  <c r="U310" i="5"/>
  <c r="U308" i="5"/>
  <c r="U306" i="5"/>
  <c r="U304" i="5"/>
  <c r="U302" i="5"/>
  <c r="U300" i="5"/>
  <c r="U298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411" i="5"/>
  <c r="U407" i="5"/>
  <c r="U403" i="5"/>
  <c r="U399" i="5"/>
  <c r="U395" i="5"/>
  <c r="U391" i="5"/>
  <c r="U387" i="5"/>
  <c r="U383" i="5"/>
  <c r="U379" i="5"/>
  <c r="U375" i="5"/>
  <c r="U371" i="5"/>
  <c r="U367" i="5"/>
  <c r="U363" i="5"/>
  <c r="U264" i="5"/>
  <c r="U262" i="5"/>
  <c r="U260" i="5"/>
  <c r="U258" i="5"/>
  <c r="U256" i="5"/>
  <c r="U254" i="5"/>
  <c r="U252" i="5"/>
  <c r="U250" i="5"/>
  <c r="U248" i="5"/>
  <c r="U246" i="5"/>
  <c r="U244" i="5"/>
  <c r="U242" i="5"/>
  <c r="U240" i="5"/>
  <c r="U238" i="5"/>
  <c r="U236" i="5"/>
  <c r="U234" i="5"/>
  <c r="U232" i="5"/>
  <c r="U230" i="5"/>
  <c r="U228" i="5"/>
  <c r="U226" i="5"/>
  <c r="U224" i="5"/>
  <c r="U222" i="5"/>
  <c r="U220" i="5"/>
  <c r="U218" i="5"/>
  <c r="U216" i="5"/>
  <c r="U214" i="5"/>
  <c r="U212" i="5"/>
  <c r="U210" i="5"/>
  <c r="U206" i="5"/>
  <c r="U204" i="5"/>
  <c r="U202" i="5"/>
  <c r="U200" i="5"/>
  <c r="U198" i="5"/>
  <c r="U196" i="5"/>
  <c r="U194" i="5"/>
  <c r="U192" i="5"/>
  <c r="U190" i="5"/>
  <c r="U188" i="5"/>
  <c r="U186" i="5"/>
  <c r="U184" i="5"/>
  <c r="U182" i="5"/>
  <c r="U180" i="5"/>
  <c r="U178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355" i="5"/>
  <c r="U347" i="5"/>
  <c r="U343" i="5"/>
  <c r="U339" i="5"/>
  <c r="U335" i="5"/>
  <c r="U331" i="5"/>
  <c r="U327" i="5"/>
  <c r="U323" i="5"/>
  <c r="U319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413" i="5"/>
  <c r="U409" i="5"/>
  <c r="U405" i="5"/>
  <c r="U401" i="5"/>
  <c r="U397" i="5"/>
  <c r="U393" i="5"/>
  <c r="U389" i="5"/>
  <c r="U385" i="5"/>
  <c r="U381" i="5"/>
  <c r="U377" i="5"/>
  <c r="U373" i="5"/>
  <c r="U369" i="5"/>
  <c r="U365" i="5"/>
  <c r="U263" i="5"/>
  <c r="U261" i="5"/>
  <c r="U259" i="5"/>
  <c r="U257" i="5"/>
  <c r="U255" i="5"/>
  <c r="U253" i="5"/>
  <c r="U251" i="5"/>
  <c r="U249" i="5"/>
  <c r="U247" i="5"/>
  <c r="U245" i="5"/>
  <c r="U243" i="5"/>
  <c r="U241" i="5"/>
  <c r="U357" i="5"/>
  <c r="U353" i="5"/>
  <c r="U349" i="5"/>
  <c r="U345" i="5"/>
  <c r="U341" i="5"/>
  <c r="U337" i="5"/>
  <c r="U333" i="5"/>
  <c r="U329" i="5"/>
  <c r="U325" i="5"/>
  <c r="U321" i="5"/>
  <c r="U317" i="5"/>
  <c r="U313" i="5"/>
  <c r="U309" i="5"/>
  <c r="U305" i="5"/>
  <c r="U301" i="5"/>
  <c r="U297" i="5"/>
  <c r="U293" i="5"/>
  <c r="U289" i="5"/>
  <c r="U285" i="5"/>
  <c r="U281" i="5"/>
  <c r="U277" i="5"/>
  <c r="U273" i="5"/>
  <c r="U269" i="5"/>
  <c r="U265" i="5"/>
  <c r="T488" i="5"/>
  <c r="T486" i="5"/>
  <c r="T484" i="5"/>
  <c r="T482" i="5"/>
  <c r="T480" i="5"/>
  <c r="T478" i="5"/>
  <c r="T476" i="5"/>
  <c r="T474" i="5"/>
  <c r="T472" i="5"/>
  <c r="T470" i="5"/>
  <c r="T468" i="5"/>
  <c r="T466" i="5"/>
  <c r="T464" i="5"/>
  <c r="T462" i="5"/>
  <c r="T460" i="5"/>
  <c r="T458" i="5"/>
  <c r="T456" i="5"/>
  <c r="T454" i="5"/>
  <c r="T452" i="5"/>
  <c r="T450" i="5"/>
  <c r="T448" i="5"/>
  <c r="T446" i="5"/>
  <c r="T444" i="5"/>
  <c r="T442" i="5"/>
  <c r="T440" i="5"/>
  <c r="T438" i="5"/>
  <c r="T436" i="5"/>
  <c r="T434" i="5"/>
  <c r="T432" i="5"/>
  <c r="T430" i="5"/>
  <c r="T428" i="5"/>
  <c r="T426" i="5"/>
  <c r="T424" i="5"/>
  <c r="T422" i="5"/>
  <c r="T420" i="5"/>
  <c r="T418" i="5"/>
  <c r="T416" i="5"/>
  <c r="T485" i="5"/>
  <c r="T477" i="5"/>
  <c r="T469" i="5"/>
  <c r="T461" i="5"/>
  <c r="T453" i="5"/>
  <c r="T445" i="5"/>
  <c r="T437" i="5"/>
  <c r="T429" i="5"/>
  <c r="T421" i="5"/>
  <c r="T487" i="5"/>
  <c r="T479" i="5"/>
  <c r="T471" i="5"/>
  <c r="T463" i="5"/>
  <c r="T455" i="5"/>
  <c r="T447" i="5"/>
  <c r="T439" i="5"/>
  <c r="T431" i="5"/>
  <c r="T423" i="5"/>
  <c r="T415" i="5"/>
  <c r="T413" i="5"/>
  <c r="T411" i="5"/>
  <c r="T409" i="5"/>
  <c r="T407" i="5"/>
  <c r="T405" i="5"/>
  <c r="T403" i="5"/>
  <c r="T401" i="5"/>
  <c r="T399" i="5"/>
  <c r="T397" i="5"/>
  <c r="T395" i="5"/>
  <c r="T393" i="5"/>
  <c r="T391" i="5"/>
  <c r="T389" i="5"/>
  <c r="T387" i="5"/>
  <c r="T385" i="5"/>
  <c r="T383" i="5"/>
  <c r="T381" i="5"/>
  <c r="T379" i="5"/>
  <c r="T377" i="5"/>
  <c r="T375" i="5"/>
  <c r="T373" i="5"/>
  <c r="T371" i="5"/>
  <c r="T369" i="5"/>
  <c r="T367" i="5"/>
  <c r="T365" i="5"/>
  <c r="T363" i="5"/>
  <c r="T357" i="5"/>
  <c r="T355" i="5"/>
  <c r="T353" i="5"/>
  <c r="T349" i="5"/>
  <c r="T347" i="5"/>
  <c r="T345" i="5"/>
  <c r="T343" i="5"/>
  <c r="T341" i="5"/>
  <c r="T339" i="5"/>
  <c r="T337" i="5"/>
  <c r="T335" i="5"/>
  <c r="T333" i="5"/>
  <c r="T331" i="5"/>
  <c r="T329" i="5"/>
  <c r="T327" i="5"/>
  <c r="T325" i="5"/>
  <c r="T323" i="5"/>
  <c r="T321" i="5"/>
  <c r="T319" i="5"/>
  <c r="T317" i="5"/>
  <c r="T315" i="5"/>
  <c r="T313" i="5"/>
  <c r="T311" i="5"/>
  <c r="T309" i="5"/>
  <c r="T307" i="5"/>
  <c r="T305" i="5"/>
  <c r="T303" i="5"/>
  <c r="T301" i="5"/>
  <c r="T299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481" i="5"/>
  <c r="T465" i="5"/>
  <c r="T449" i="5"/>
  <c r="T433" i="5"/>
  <c r="T417" i="5"/>
  <c r="T356" i="5"/>
  <c r="T352" i="5"/>
  <c r="T348" i="5"/>
  <c r="T344" i="5"/>
  <c r="T340" i="5"/>
  <c r="T336" i="5"/>
  <c r="T332" i="5"/>
  <c r="T328" i="5"/>
  <c r="T324" i="5"/>
  <c r="T320" i="5"/>
  <c r="T316" i="5"/>
  <c r="T312" i="5"/>
  <c r="T308" i="5"/>
  <c r="T304" i="5"/>
  <c r="T300" i="5"/>
  <c r="T296" i="5"/>
  <c r="T292" i="5"/>
  <c r="T288" i="5"/>
  <c r="T284" i="5"/>
  <c r="T280" i="5"/>
  <c r="T276" i="5"/>
  <c r="T272" i="5"/>
  <c r="T268" i="5"/>
  <c r="T475" i="5"/>
  <c r="T459" i="5"/>
  <c r="T443" i="5"/>
  <c r="T427" i="5"/>
  <c r="T414" i="5"/>
  <c r="T410" i="5"/>
  <c r="T406" i="5"/>
  <c r="T402" i="5"/>
  <c r="T398" i="5"/>
  <c r="T394" i="5"/>
  <c r="T390" i="5"/>
  <c r="T386" i="5"/>
  <c r="T382" i="5"/>
  <c r="T378" i="5"/>
  <c r="T374" i="5"/>
  <c r="T366" i="5"/>
  <c r="T362" i="5"/>
  <c r="T264" i="5"/>
  <c r="T262" i="5"/>
  <c r="T260" i="5"/>
  <c r="T258" i="5"/>
  <c r="T256" i="5"/>
  <c r="T254" i="5"/>
  <c r="T252" i="5"/>
  <c r="T250" i="5"/>
  <c r="T248" i="5"/>
  <c r="T246" i="5"/>
  <c r="T244" i="5"/>
  <c r="T242" i="5"/>
  <c r="T240" i="5"/>
  <c r="T238" i="5"/>
  <c r="T236" i="5"/>
  <c r="T234" i="5"/>
  <c r="T232" i="5"/>
  <c r="T230" i="5"/>
  <c r="T228" i="5"/>
  <c r="T226" i="5"/>
  <c r="T224" i="5"/>
  <c r="T222" i="5"/>
  <c r="T220" i="5"/>
  <c r="T218" i="5"/>
  <c r="T216" i="5"/>
  <c r="T214" i="5"/>
  <c r="T212" i="5"/>
  <c r="T210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473" i="5"/>
  <c r="T457" i="5"/>
  <c r="T441" i="5"/>
  <c r="T425" i="5"/>
  <c r="T359" i="5"/>
  <c r="T354" i="5"/>
  <c r="T350" i="5"/>
  <c r="T346" i="5"/>
  <c r="T342" i="5"/>
  <c r="T338" i="5"/>
  <c r="T334" i="5"/>
  <c r="T330" i="5"/>
  <c r="T326" i="5"/>
  <c r="T322" i="5"/>
  <c r="T318" i="5"/>
  <c r="T314" i="5"/>
  <c r="T310" i="5"/>
  <c r="T306" i="5"/>
  <c r="T302" i="5"/>
  <c r="T298" i="5"/>
  <c r="T294" i="5"/>
  <c r="T290" i="5"/>
  <c r="T286" i="5"/>
  <c r="T282" i="5"/>
  <c r="T278" i="5"/>
  <c r="T274" i="5"/>
  <c r="T270" i="5"/>
  <c r="T266" i="5"/>
  <c r="T483" i="5"/>
  <c r="T467" i="5"/>
  <c r="T451" i="5"/>
  <c r="T435" i="5"/>
  <c r="T419" i="5"/>
  <c r="T412" i="5"/>
  <c r="T408" i="5"/>
  <c r="T404" i="5"/>
  <c r="T400" i="5"/>
  <c r="T396" i="5"/>
  <c r="T392" i="5"/>
  <c r="T388" i="5"/>
  <c r="T384" i="5"/>
  <c r="T380" i="5"/>
  <c r="T376" i="5"/>
  <c r="T372" i="5"/>
  <c r="T368" i="5"/>
  <c r="T364" i="5"/>
  <c r="T263" i="5"/>
  <c r="T261" i="5"/>
  <c r="T259" i="5"/>
  <c r="T257" i="5"/>
  <c r="T255" i="5"/>
  <c r="T253" i="5"/>
  <c r="T251" i="5"/>
  <c r="T249" i="5"/>
  <c r="T247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211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U17" i="5"/>
  <c r="U21" i="5"/>
  <c r="U25" i="5"/>
  <c r="U29" i="5"/>
  <c r="U33" i="5"/>
  <c r="U37" i="5"/>
  <c r="U41" i="5"/>
  <c r="U45" i="5"/>
  <c r="U49" i="5"/>
  <c r="U53" i="5"/>
  <c r="U57" i="5"/>
  <c r="U61" i="5"/>
  <c r="U65" i="5"/>
  <c r="U71" i="5"/>
  <c r="U73" i="5"/>
  <c r="U77" i="5"/>
  <c r="U81" i="5"/>
  <c r="U86" i="5"/>
  <c r="T92" i="5"/>
  <c r="T100" i="5"/>
  <c r="T108" i="5"/>
  <c r="T116" i="5"/>
  <c r="T124" i="5"/>
  <c r="T132" i="5"/>
  <c r="T140" i="5"/>
  <c r="T148" i="5"/>
  <c r="T156" i="5"/>
  <c r="T164" i="5"/>
  <c r="T172" i="5"/>
  <c r="U183" i="5"/>
  <c r="U199" i="5"/>
  <c r="U207" i="5"/>
  <c r="U215" i="5"/>
  <c r="U231" i="5"/>
  <c r="D17" i="1"/>
  <c r="D21" i="1"/>
  <c r="D26" i="1"/>
  <c r="D30" i="1"/>
  <c r="D34" i="1"/>
  <c r="D39" i="1"/>
  <c r="T14" i="5"/>
  <c r="T16" i="5"/>
  <c r="T18" i="5"/>
  <c r="T20" i="5"/>
  <c r="T22" i="5"/>
  <c r="T24" i="5"/>
  <c r="T26" i="5"/>
  <c r="T28" i="5"/>
  <c r="T30" i="5"/>
  <c r="T32" i="5"/>
  <c r="T34" i="5"/>
  <c r="T36" i="5"/>
  <c r="T38" i="5"/>
  <c r="T40" i="5"/>
  <c r="T42" i="5"/>
  <c r="T44" i="5"/>
  <c r="T46" i="5"/>
  <c r="T48" i="5"/>
  <c r="T50" i="5"/>
  <c r="T52" i="5"/>
  <c r="T54" i="5"/>
  <c r="T56" i="5"/>
  <c r="T58" i="5"/>
  <c r="T60" i="5"/>
  <c r="T62" i="5"/>
  <c r="T64" i="5"/>
  <c r="T66" i="5"/>
  <c r="T68" i="5"/>
  <c r="T70" i="5"/>
  <c r="T72" i="5"/>
  <c r="T74" i="5"/>
  <c r="T76" i="5"/>
  <c r="T78" i="5"/>
  <c r="T80" i="5"/>
  <c r="T82" i="5"/>
  <c r="U84" i="5"/>
  <c r="U87" i="5"/>
  <c r="T90" i="5"/>
  <c r="U93" i="5"/>
  <c r="U97" i="5"/>
  <c r="U101" i="5"/>
  <c r="U105" i="5"/>
  <c r="U109" i="5"/>
  <c r="U113" i="5"/>
  <c r="U117" i="5"/>
  <c r="U121" i="5"/>
  <c r="U125" i="5"/>
  <c r="U129" i="5"/>
  <c r="U133" i="5"/>
  <c r="U137" i="5"/>
  <c r="U141" i="5"/>
  <c r="U145" i="5"/>
  <c r="U149" i="5"/>
  <c r="U153" i="5"/>
  <c r="U157" i="5"/>
  <c r="U161" i="5"/>
  <c r="U165" i="5"/>
  <c r="U169" i="5"/>
  <c r="U173" i="5"/>
  <c r="U177" i="5"/>
  <c r="U185" i="5"/>
  <c r="U193" i="5"/>
  <c r="U201" i="5"/>
  <c r="U209" i="5"/>
  <c r="U217" i="5"/>
  <c r="U225" i="5"/>
  <c r="U233" i="5"/>
  <c r="R82" i="15"/>
  <c r="R84" i="15"/>
  <c r="R86" i="15"/>
  <c r="R90" i="15"/>
  <c r="R92" i="15"/>
  <c r="R94" i="15"/>
  <c r="R96" i="15"/>
  <c r="R98" i="15"/>
  <c r="R100" i="15"/>
  <c r="R15" i="15"/>
  <c r="R17" i="15"/>
  <c r="R13" i="15" s="1"/>
  <c r="R19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88" i="15" s="1"/>
  <c r="R91" i="15"/>
  <c r="R95" i="15"/>
  <c r="R97" i="15"/>
  <c r="R99" i="15"/>
  <c r="R101" i="15"/>
  <c r="T13" i="5" l="1"/>
  <c r="T208" i="5"/>
  <c r="T370" i="5"/>
  <c r="U208" i="5"/>
  <c r="T361" i="5"/>
  <c r="T360" i="5" s="1"/>
  <c r="U370" i="5"/>
  <c r="S93" i="15"/>
  <c r="U13" i="5"/>
  <c r="U12" i="5" s="1"/>
  <c r="R93" i="15"/>
  <c r="R12" i="15" s="1"/>
  <c r="R11" i="15" s="1"/>
  <c r="T351" i="5"/>
  <c r="U351" i="5"/>
  <c r="U361" i="5"/>
  <c r="S88" i="15"/>
  <c r="S13" i="15"/>
  <c r="S12" i="15" s="1"/>
  <c r="S11" i="15" s="1"/>
  <c r="T12" i="5" l="1"/>
  <c r="T11" i="5" s="1"/>
  <c r="U360" i="5"/>
  <c r="U11" i="5"/>
</calcChain>
</file>

<file path=xl/sharedStrings.xml><?xml version="1.0" encoding="utf-8"?>
<sst xmlns="http://schemas.openxmlformats.org/spreadsheetml/2006/main" count="12070" uniqueCount="3410">
  <si>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</si>
  <si>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</si>
  <si>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</si>
  <si>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</si>
  <si>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</si>
  <si>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</si>
  <si>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</si>
  <si>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</si>
  <si>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</si>
  <si>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</si>
  <si>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</si>
  <si>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</si>
  <si>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</si>
  <si>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</si>
  <si>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</si>
  <si>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</si>
  <si>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</si>
  <si>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</si>
  <si>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</si>
  <si>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</si>
  <si>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</si>
  <si>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</si>
  <si>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</si>
  <si>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</si>
  <si>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</si>
  <si>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</si>
  <si>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</si>
  <si>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</si>
  <si>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</si>
  <si>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</si>
  <si>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</si>
  <si>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</si>
  <si>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</si>
  <si>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</si>
  <si>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</si>
  <si>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</si>
  <si>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</si>
  <si>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</si>
  <si>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</si>
  <si>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</si>
  <si>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</si>
  <si>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</si>
  <si>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</si>
  <si>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</si>
  <si>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</si>
  <si>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</si>
  <si>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</si>
  <si>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</si>
  <si>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</si>
  <si>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</si>
  <si>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</si>
  <si>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</si>
  <si>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</si>
  <si>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</si>
  <si>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</si>
  <si>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</si>
  <si>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</si>
  <si>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</si>
  <si>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</si>
  <si>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</si>
  <si>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</si>
  <si>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</si>
  <si>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</si>
  <si>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</si>
  <si>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</si>
  <si>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</si>
  <si>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</si>
  <si>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</si>
  <si>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</si>
  <si>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</si>
  <si>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</si>
  <si>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</si>
  <si>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</si>
  <si>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</si>
  <si>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</si>
  <si>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</si>
  <si>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</si>
  <si>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</si>
  <si>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</si>
  <si>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</si>
  <si>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</si>
  <si>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</si>
  <si>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</si>
  <si>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</si>
  <si>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</si>
  <si>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</si>
  <si>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</si>
  <si>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</si>
  <si>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</si>
  <si>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</si>
  <si>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</si>
  <si>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</si>
  <si>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</si>
  <si>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</si>
  <si>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</si>
  <si>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</si>
  <si>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</si>
  <si>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</si>
  <si>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</si>
  <si>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</si>
  <si>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</si>
  <si>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</si>
  <si>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</si>
  <si>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</si>
  <si>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</si>
  <si>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</si>
  <si>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</si>
  <si>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</si>
  <si>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</si>
  <si>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</si>
  <si>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</si>
  <si>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</si>
  <si>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</si>
  <si>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</si>
  <si>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</si>
  <si>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</si>
  <si>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</si>
  <si>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</si>
  <si>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</si>
  <si>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</si>
  <si>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</si>
  <si>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</si>
  <si>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</si>
  <si>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</si>
  <si>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</si>
  <si>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</si>
  <si>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</si>
  <si>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</si>
  <si>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</si>
  <si>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</si>
  <si>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</si>
  <si>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</si>
  <si>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</si>
  <si>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</si>
  <si>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</si>
  <si>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</si>
  <si>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</si>
  <si>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</si>
  <si>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</si>
  <si>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</si>
  <si>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</si>
  <si>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</si>
  <si>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</si>
  <si>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</si>
  <si>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</si>
  <si>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</si>
  <si>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</si>
  <si>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</si>
  <si>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</si>
  <si>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</si>
  <si>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</si>
  <si>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</si>
  <si>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</si>
  <si>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</si>
  <si>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</si>
  <si>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</si>
  <si>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</si>
  <si>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</si>
  <si>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</si>
  <si>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</si>
  <si>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</si>
  <si>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</si>
  <si>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</si>
  <si>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</si>
  <si>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</si>
  <si>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</si>
  <si>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</si>
  <si>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</si>
  <si>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</si>
  <si>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</si>
  <si>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</si>
  <si>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</si>
  <si>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</si>
  <si>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</si>
  <si>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</si>
  <si>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</si>
  <si>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</si>
  <si>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</si>
  <si>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</si>
  <si>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</si>
  <si>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</si>
  <si>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</si>
  <si>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</si>
  <si>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</si>
  <si>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</si>
  <si>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</si>
  <si>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</si>
  <si>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</si>
  <si>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</si>
  <si>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</si>
  <si>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</si>
  <si>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</si>
  <si>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</si>
  <si>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</si>
  <si>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</si>
  <si>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</si>
  <si>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</si>
  <si>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מרכזית לפיצויים</t>
  </si>
  <si>
    <t>242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</si>
  <si>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</si>
  <si>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</si>
  <si>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</si>
  <si>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</si>
  <si>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</si>
  <si>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</si>
  <si>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</si>
  <si>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</si>
  <si>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</si>
  <si>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</si>
  <si>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</si>
  <si>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</si>
  <si>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</si>
  <si>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</si>
  <si>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</si>
  <si>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</si>
  <si>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</si>
  <si>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הבינלאומי</t>
  </si>
  <si>
    <t>1111111111- 31- בנק הבינלאומי</t>
  </si>
  <si>
    <t>31</t>
  </si>
  <si>
    <t>AA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</si>
  <si>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</si>
  <si>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</si>
  <si>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</si>
  <si>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</si>
  <si>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</si>
  <si>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</si>
  <si>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</si>
  <si>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</si>
  <si>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</si>
  <si>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</si>
  <si>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</si>
  <si>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</si>
  <si>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אוסטרלי- בנק מזרחי</t>
  </si>
  <si>
    <t>AUD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</si>
  <si>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</si>
  <si>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</si>
  <si>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</si>
  <si>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</si>
  <si>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</si>
  <si>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</si>
  <si>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</si>
  <si>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</si>
  <si>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</si>
  <si>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</si>
  <si>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</si>
  <si>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לאומי</t>
  </si>
  <si>
    <t>1111111110- 10- בנק לאומי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</si>
  <si>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</si>
  <si>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</si>
  <si>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</si>
  <si>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</si>
  <si>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</si>
  <si>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</si>
  <si>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</si>
  <si>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</si>
  <si>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</si>
  <si>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</si>
  <si>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</si>
  <si>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</si>
  <si>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</si>
  <si>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</si>
  <si>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</si>
  <si>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</si>
  <si>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</si>
  <si>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</si>
  <si>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</si>
  <si>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</si>
  <si>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</si>
  <si>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</si>
  <si>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</si>
  <si>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</si>
  <si>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</si>
  <si>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</si>
  <si>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</si>
  <si>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</si>
  <si>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</si>
  <si>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</si>
  <si>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</si>
  <si>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</si>
  <si>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</si>
  <si>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</si>
  <si>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</si>
  <si>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</si>
  <si>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</si>
  <si>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</si>
  <si>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</si>
  <si>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</si>
  <si>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</si>
  <si>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</si>
  <si>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</si>
  <si>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דולר אוסטרלי- בנק פיקטיבי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</si>
  <si>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</si>
  <si>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</si>
  <si>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</si>
  <si>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</si>
  <si>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</si>
  <si>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</si>
  <si>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</si>
  <si>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</si>
  <si>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</si>
  <si>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</si>
  <si>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</si>
  <si>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</si>
  <si>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</si>
  <si>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</si>
  <si>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</si>
  <si>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</si>
  <si>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</si>
  <si>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</si>
  <si>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</si>
  <si>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</si>
  <si>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</si>
  <si>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</si>
  <si>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</si>
  <si>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</si>
  <si>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</si>
  <si>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</si>
  <si>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</si>
  <si>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</si>
  <si>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</si>
  <si>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</si>
  <si>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</si>
  <si>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</si>
  <si>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</si>
  <si>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</si>
  <si>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</si>
  <si>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</si>
  <si>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</si>
  <si>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</si>
  <si>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</si>
  <si>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</si>
  <si>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</si>
  <si>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</si>
  <si>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</si>
  <si>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</si>
  <si>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</si>
  <si>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</si>
  <si>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</si>
  <si>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</si>
  <si>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</si>
  <si>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</si>
  <si>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</si>
  <si>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</si>
  <si>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</si>
  <si>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</si>
  <si>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</si>
  <si>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</si>
  <si>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</si>
  <si>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</si>
  <si>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</si>
  <si>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</si>
  <si>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</si>
  <si>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</si>
  <si>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</si>
  <si>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</si>
  <si>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</si>
  <si>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</si>
  <si>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</si>
  <si>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</si>
  <si>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</si>
  <si>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</si>
  <si>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</si>
  <si>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</si>
  <si>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</si>
  <si>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</si>
  <si>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</si>
  <si>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</si>
  <si>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</si>
  <si>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</si>
  <si>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</si>
  <si>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</si>
  <si>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</si>
  <si>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</si>
  <si>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12/12/16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</si>
  <si>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</si>
  <si>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</si>
  <si>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</si>
  <si>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</si>
  <si>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</si>
  <si>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</si>
  <si>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</si>
  <si>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</si>
  <si>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</si>
  <si>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</si>
  <si>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</si>
  <si>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</si>
  <si>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</si>
  <si>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</si>
  <si>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</si>
  <si>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</si>
  <si>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</si>
  <si>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</si>
  <si>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</si>
  <si>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</si>
  <si>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</si>
  <si>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</si>
  <si>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</si>
  <si>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</si>
  <si>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</si>
  <si>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</si>
  <si>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</si>
  <si>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</si>
  <si>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</si>
  <si>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</si>
  <si>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</si>
  <si>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</si>
  <si>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</si>
  <si>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</si>
  <si>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</si>
  <si>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</si>
  <si>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</si>
  <si>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</si>
  <si>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</si>
  <si>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</si>
  <si>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</si>
  <si>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</si>
  <si>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</si>
  <si>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</si>
  <si>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</si>
  <si>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</si>
  <si>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</si>
  <si>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</si>
  <si>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</si>
  <si>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</si>
  <si>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</si>
  <si>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</si>
  <si>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</si>
  <si>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</si>
  <si>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</si>
  <si>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</si>
  <si>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</si>
  <si>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</si>
  <si>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</si>
  <si>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</si>
  <si>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</si>
  <si>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</si>
  <si>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</si>
  <si>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</si>
  <si>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</si>
  <si>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</si>
  <si>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</si>
  <si>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</si>
  <si>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</si>
  <si>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</si>
  <si>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</si>
  <si>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</si>
  <si>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</si>
  <si>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</si>
  <si>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</si>
  <si>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</si>
  <si>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</si>
  <si>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</si>
  <si>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</si>
  <si>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</si>
  <si>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</si>
  <si>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</si>
  <si>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</si>
  <si>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</si>
  <si>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</si>
  <si>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</si>
  <si>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</si>
  <si>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</si>
  <si>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</si>
  <si>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</si>
  <si>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</si>
  <si>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</si>
  <si>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</si>
  <si>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</si>
  <si>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</si>
  <si>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</si>
  <si>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</si>
  <si>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</si>
  <si>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</si>
  <si>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</si>
  <si>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</si>
  <si>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</si>
  <si>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</si>
  <si>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</si>
  <si>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</si>
  <si>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</si>
  <si>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</si>
  <si>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</si>
  <si>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</si>
  <si>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</si>
  <si>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</si>
  <si>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</si>
  <si>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</si>
  <si>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</si>
  <si>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</si>
  <si>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</si>
  <si>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</si>
  <si>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</si>
  <si>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</si>
  <si>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</si>
  <si>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</si>
  <si>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</si>
  <si>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</si>
  <si>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</si>
  <si>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</si>
  <si>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</si>
  <si>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</si>
  <si>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</si>
  <si>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</si>
  <si>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</si>
  <si>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</si>
  <si>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</si>
  <si>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</si>
  <si>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</si>
  <si>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</si>
  <si>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</si>
  <si>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</si>
  <si>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</si>
  <si>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</si>
  <si>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</si>
  <si>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</si>
  <si>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</si>
  <si>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</si>
  <si>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</si>
  <si>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</si>
  <si>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</si>
  <si>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</si>
  <si>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</si>
  <si>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</si>
  <si>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</si>
  <si>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</si>
  <si>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</si>
  <si>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</si>
  <si>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</si>
  <si>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</si>
  <si>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</si>
  <si>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</si>
  <si>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</si>
  <si>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</si>
  <si>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</si>
  <si>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</si>
  <si>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</si>
  <si>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</si>
  <si>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</si>
  <si>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</si>
  <si>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</si>
  <si>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</si>
  <si>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</si>
  <si>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</si>
  <si>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</si>
  <si>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</si>
  <si>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</si>
  <si>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</si>
  <si>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</si>
  <si>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26/12/16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</si>
  <si>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</si>
  <si>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</si>
  <si>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</si>
  <si>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</si>
  <si>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</si>
  <si>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</si>
  <si>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</si>
  <si>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</si>
  <si>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</si>
  <si>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</si>
  <si>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</si>
  <si>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</si>
  <si>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</si>
  <si>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</si>
  <si>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</si>
  <si>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</si>
  <si>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</si>
  <si>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</si>
  <si>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</si>
  <si>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</si>
  <si>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</si>
  <si>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</si>
  <si>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</si>
  <si>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</si>
  <si>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</si>
  <si>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</si>
  <si>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</si>
  <si>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</si>
  <si>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</si>
  <si>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</si>
  <si>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</si>
  <si>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</si>
  <si>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</si>
  <si>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</si>
  <si>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</si>
  <si>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</si>
  <si>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</si>
  <si>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</si>
  <si>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</si>
  <si>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</si>
  <si>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</si>
  <si>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</si>
  <si>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</si>
  <si>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</si>
  <si>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</si>
  <si>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</si>
  <si>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</si>
  <si>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</si>
  <si>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</si>
  <si>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</si>
  <si>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</si>
  <si>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</si>
  <si>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</si>
  <si>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</si>
  <si>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</si>
  <si>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</si>
  <si>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</si>
  <si>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</si>
  <si>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</si>
  <si>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</si>
  <si>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</si>
  <si>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</si>
  <si>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</si>
  <si>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</si>
  <si>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</si>
  <si>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</si>
  <si>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</si>
  <si>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</si>
  <si>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</si>
  <si>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</si>
  <si>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</si>
  <si>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</si>
  <si>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</si>
  <si>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</si>
  <si>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</si>
  <si>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</si>
  <si>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</si>
  <si>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</si>
  <si>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</si>
  <si>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</si>
  <si>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</si>
  <si>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</si>
  <si>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</si>
  <si>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</si>
  <si>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</si>
  <si>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</si>
  <si>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</si>
  <si>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</si>
  <si>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</si>
  <si>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</si>
  <si>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</si>
  <si>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</si>
  <si>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</si>
  <si>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</si>
  <si>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</si>
  <si>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</si>
  <si>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</si>
  <si>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</si>
  <si>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</si>
  <si>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</si>
  <si>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</si>
  <si>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</si>
  <si>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</si>
  <si>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</si>
  <si>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</si>
  <si>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</si>
  <si>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</si>
  <si>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</si>
  <si>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</si>
  <si>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</si>
  <si>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</si>
  <si>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</si>
  <si>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</si>
  <si>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</si>
  <si>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</si>
  <si>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</si>
  <si>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</si>
  <si>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</si>
  <si>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</si>
  <si>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</si>
  <si>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</si>
  <si>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</si>
  <si>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</si>
  <si>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</si>
  <si>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</si>
  <si>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</si>
  <si>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</si>
  <si>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</si>
  <si>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</si>
  <si>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</si>
  <si>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</si>
  <si>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</si>
  <si>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</si>
  <si>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</si>
  <si>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</si>
  <si>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</si>
  <si>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</si>
  <si>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</si>
  <si>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</si>
  <si>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</si>
  <si>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</si>
  <si>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</si>
  <si>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</si>
  <si>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</si>
  <si>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</si>
  <si>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</si>
  <si>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</si>
  <si>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</si>
  <si>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</si>
  <si>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</si>
  <si>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</si>
  <si>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</si>
  <si>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</si>
  <si>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</si>
  <si>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</si>
  <si>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</si>
  <si>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</si>
  <si>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</si>
  <si>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</si>
  <si>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</si>
  <si>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</si>
  <si>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</si>
  <si>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</si>
  <si>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</si>
  <si>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</si>
  <si>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</si>
  <si>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</si>
  <si>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</si>
  <si>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</si>
  <si>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</si>
  <si>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</si>
  <si>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</si>
  <si>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</si>
  <si>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</si>
  <si>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</si>
  <si>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</si>
  <si>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</si>
  <si>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</si>
  <si>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</si>
  <si>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</si>
  <si>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</si>
  <si>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</si>
  <si>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</si>
  <si>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</si>
  <si>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</si>
  <si>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</si>
  <si>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</si>
  <si>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</si>
  <si>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</si>
  <si>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</si>
  <si>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</si>
  <si>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</si>
  <si>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</si>
  <si>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</si>
  <si>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</si>
  <si>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</si>
  <si>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</si>
  <si>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</si>
  <si>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</si>
  <si>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</si>
  <si>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</si>
  <si>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</si>
  <si>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</si>
  <si>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</si>
  <si>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</si>
  <si>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</si>
  <si>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</si>
  <si>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</si>
  <si>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</si>
  <si>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</si>
  <si>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</si>
  <si>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</si>
  <si>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</si>
  <si>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</si>
  <si>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</si>
  <si>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</si>
  <si>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</si>
  <si>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</si>
  <si>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</si>
  <si>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</si>
  <si>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</si>
  <si>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</si>
  <si>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</si>
  <si>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</si>
  <si>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</si>
  <si>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</si>
  <si>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</si>
  <si>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</si>
  <si>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</si>
  <si>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</si>
  <si>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</si>
  <si>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</si>
  <si>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</si>
  <si>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</si>
  <si>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</si>
  <si>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</si>
  <si>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</si>
  <si>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</si>
  <si>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</si>
  <si>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</si>
  <si>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</si>
  <si>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</si>
  <si>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</si>
  <si>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</si>
  <si>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</si>
  <si>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</si>
  <si>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</si>
  <si>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</si>
  <si>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</si>
  <si>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</si>
  <si>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</si>
  <si>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</si>
  <si>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</si>
  <si>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</si>
  <si>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</si>
  <si>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</si>
  <si>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</si>
  <si>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</si>
  <si>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</si>
  <si>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</si>
  <si>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</si>
  <si>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</si>
  <si>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</si>
  <si>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</si>
  <si>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</si>
  <si>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</si>
  <si>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</si>
  <si>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</si>
  <si>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</si>
  <si>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</si>
  <si>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</si>
  <si>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</si>
  <si>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</si>
  <si>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</si>
  <si>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</si>
  <si>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</si>
  <si>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</si>
  <si>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</si>
  <si>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</si>
  <si>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</si>
  <si>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</si>
  <si>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</si>
  <si>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</si>
  <si>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</si>
  <si>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</si>
  <si>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</si>
  <si>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</si>
  <si>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</si>
  <si>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</si>
  <si>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</si>
  <si>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</si>
  <si>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</si>
  <si>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</si>
  <si>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</si>
  <si>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</si>
  <si>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</si>
  <si>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</si>
  <si>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</si>
  <si>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</si>
  <si>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</si>
  <si>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</si>
  <si>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</si>
  <si>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</si>
  <si>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</si>
  <si>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</si>
  <si>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</si>
  <si>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</si>
  <si>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</si>
  <si>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</si>
  <si>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</si>
  <si>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</si>
  <si>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</si>
  <si>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</si>
  <si>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</si>
  <si>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</si>
  <si>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</si>
  <si>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</si>
  <si>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</si>
  <si>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</si>
  <si>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</si>
  <si>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</si>
  <si>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</si>
  <si>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</si>
  <si>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</si>
  <si>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</si>
  <si>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</si>
  <si>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</si>
  <si>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</si>
  <si>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</si>
  <si>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</si>
  <si>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</si>
  <si>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</si>
  <si>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</si>
  <si>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</si>
  <si>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</si>
  <si>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</si>
  <si>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</si>
  <si>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</si>
  <si>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</si>
  <si>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</si>
  <si>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</si>
  <si>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</si>
  <si>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</si>
  <si>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</si>
  <si>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</si>
  <si>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</si>
  <si>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</si>
  <si>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</si>
  <si>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</si>
  <si>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</si>
  <si>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</si>
  <si>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</si>
  <si>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</si>
  <si>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</si>
  <si>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</si>
  <si>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</si>
  <si>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</si>
  <si>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</si>
  <si>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</si>
  <si>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</si>
  <si>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</si>
  <si>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</si>
  <si>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</si>
  <si>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</si>
  <si>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</si>
  <si>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</si>
  <si>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</si>
  <si>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</si>
  <si>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</si>
  <si>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</si>
  <si>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</si>
  <si>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</si>
  <si>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</si>
  <si>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</si>
  <si>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</si>
  <si>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</si>
  <si>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</si>
  <si>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</si>
  <si>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</si>
  <si>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</si>
  <si>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</si>
  <si>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</si>
  <si>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20/12/16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</si>
  <si>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</si>
  <si>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</si>
  <si>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</si>
  <si>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</si>
  <si>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</si>
  <si>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</si>
  <si>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</si>
  <si>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</si>
  <si>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</si>
  <si>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</si>
  <si>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</si>
  <si>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</si>
  <si>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</si>
  <si>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</si>
  <si>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</si>
  <si>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</si>
  <si>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</si>
  <si>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</si>
  <si>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</si>
  <si>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</si>
  <si>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</si>
  <si>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</si>
  <si>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</si>
  <si>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</si>
  <si>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</si>
  <si>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</si>
  <si>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</si>
  <si>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</si>
  <si>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</si>
  <si>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</si>
  <si>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</si>
  <si>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</si>
  <si>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</si>
  <si>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</si>
  <si>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</si>
  <si>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</si>
  <si>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</si>
  <si>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</si>
  <si>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</si>
  <si>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</si>
  <si>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</si>
  <si>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</si>
  <si>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</si>
  <si>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</si>
  <si>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</si>
  <si>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</si>
  <si>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</si>
  <si>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</si>
  <si>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</si>
  <si>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</si>
  <si>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</si>
  <si>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</si>
  <si>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</si>
  <si>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</si>
  <si>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</si>
  <si>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</si>
  <si>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</si>
  <si>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</si>
  <si>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</si>
  <si>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</si>
  <si>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</si>
  <si>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</si>
  <si>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</si>
  <si>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</si>
  <si>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</si>
  <si>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</si>
  <si>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</si>
  <si>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</si>
  <si>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</si>
  <si>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</si>
  <si>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</si>
  <si>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</si>
  <si>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</si>
  <si>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</si>
  <si>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</si>
  <si>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</si>
  <si>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</si>
  <si>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</si>
  <si>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</si>
  <si>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</si>
  <si>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</si>
  <si>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</si>
  <si>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</si>
  <si>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</si>
  <si>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</si>
  <si>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</si>
  <si>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</si>
  <si>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</si>
  <si>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</si>
  <si>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</si>
  <si>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</si>
  <si>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</si>
  <si>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</si>
  <si>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</si>
  <si>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</si>
  <si>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</si>
  <si>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</si>
  <si>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</si>
  <si>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</si>
  <si>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</si>
  <si>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</si>
  <si>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</si>
  <si>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</si>
  <si>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</si>
  <si>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</si>
  <si>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</si>
  <si>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</si>
  <si>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</si>
  <si>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</si>
  <si>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</si>
  <si>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</si>
  <si>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</si>
  <si>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</si>
  <si>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</si>
  <si>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</si>
  <si>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</si>
  <si>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</si>
  <si>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</si>
  <si>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</si>
  <si>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</si>
  <si>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</si>
  <si>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</si>
  <si>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</si>
  <si>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</si>
  <si>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</si>
  <si>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</si>
  <si>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</si>
  <si>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</si>
  <si>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</si>
  <si>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</si>
  <si>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</si>
  <si>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</si>
  <si>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</si>
  <si>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</si>
  <si>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</si>
  <si>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</si>
  <si>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</si>
  <si>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</si>
  <si>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</si>
  <si>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</si>
  <si>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</si>
  <si>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</si>
  <si>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</si>
  <si>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</si>
  <si>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</si>
  <si>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</si>
  <si>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</si>
  <si>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</si>
  <si>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</si>
  <si>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</si>
  <si>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</si>
  <si>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</si>
  <si>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</si>
  <si>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</si>
  <si>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</si>
  <si>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</si>
  <si>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</si>
  <si>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</si>
  <si>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</si>
  <si>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</si>
  <si>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</si>
  <si>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</si>
  <si>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</si>
  <si>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</si>
  <si>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</si>
  <si>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</si>
  <si>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</si>
  <si>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</si>
  <si>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</si>
  <si>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</si>
  <si>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</si>
  <si>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</si>
  <si>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</si>
  <si>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</si>
  <si>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</si>
  <si>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</si>
  <si>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</si>
  <si>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</si>
  <si>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</si>
  <si>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</si>
  <si>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</si>
  <si>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</si>
  <si>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</si>
  <si>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</si>
  <si>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</si>
  <si>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</si>
  <si>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</si>
  <si>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</si>
  <si>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</si>
  <si>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</si>
  <si>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</si>
  <si>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</si>
  <si>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</si>
  <si>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</si>
  <si>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</si>
  <si>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</si>
  <si>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</si>
  <si>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</si>
  <si>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</si>
  <si>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</si>
  <si>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</si>
  <si>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</si>
  <si>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</si>
  <si>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</si>
  <si>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</si>
  <si>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</si>
  <si>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</si>
  <si>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</si>
  <si>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</si>
  <si>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</si>
  <si>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</si>
  <si>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</si>
  <si>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</si>
  <si>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</si>
  <si>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</si>
  <si>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</si>
  <si>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</si>
  <si>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</si>
  <si>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</si>
  <si>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</si>
  <si>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</si>
  <si>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</si>
  <si>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</si>
  <si>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</si>
  <si>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</si>
  <si>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</si>
  <si>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</si>
  <si>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</si>
  <si>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</si>
  <si>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</si>
  <si>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</si>
  <si>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</si>
  <si>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</si>
  <si>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</si>
  <si>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</si>
  <si>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</si>
  <si>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</si>
  <si>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</si>
  <si>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</si>
  <si>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</si>
  <si>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</si>
  <si>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</si>
  <si>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</si>
  <si>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</si>
  <si>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</si>
  <si>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</si>
  <si>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</si>
  <si>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</si>
  <si>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</si>
  <si>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</si>
  <si>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</si>
  <si>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</si>
  <si>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</si>
  <si>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</si>
  <si>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</si>
  <si>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</si>
  <si>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</si>
  <si>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</si>
  <si>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</si>
  <si>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</si>
  <si>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</si>
  <si>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</si>
  <si>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</si>
  <si>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</si>
  <si>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</si>
  <si>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</si>
  <si>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</si>
  <si>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</si>
  <si>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</si>
  <si>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</si>
  <si>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</si>
  <si>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</si>
  <si>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</si>
  <si>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</si>
  <si>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</si>
  <si>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</si>
  <si>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</si>
  <si>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</si>
  <si>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</si>
  <si>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</si>
  <si>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</si>
  <si>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</si>
  <si>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</si>
  <si>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</si>
  <si>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</si>
  <si>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</si>
  <si>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</si>
  <si>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</si>
  <si>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</si>
  <si>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</si>
  <si>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</si>
  <si>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</si>
  <si>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</si>
  <si>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</si>
  <si>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</si>
  <si>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</si>
  <si>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</si>
  <si>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</si>
  <si>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</si>
  <si>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</si>
  <si>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</si>
  <si>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</si>
  <si>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</si>
  <si>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</si>
  <si>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</si>
  <si>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</si>
  <si>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</si>
  <si>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</si>
  <si>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</si>
  <si>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</si>
  <si>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</si>
  <si>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</si>
  <si>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</si>
  <si>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</si>
  <si>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</si>
  <si>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</si>
  <si>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</si>
  <si>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</si>
  <si>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</si>
  <si>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</si>
  <si>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</si>
  <si>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</si>
  <si>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</si>
  <si>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</si>
  <si>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</si>
  <si>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</si>
  <si>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</si>
  <si>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</si>
  <si>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</si>
  <si>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</si>
  <si>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</si>
  <si>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</si>
  <si>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</si>
  <si>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</si>
  <si>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</si>
  <si>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</si>
  <si>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</si>
  <si>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</si>
  <si>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</si>
  <si>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</si>
  <si>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</si>
  <si>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</si>
  <si>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</si>
  <si>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</si>
  <si>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</si>
  <si>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</si>
  <si>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</si>
  <si>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</si>
  <si>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</si>
  <si>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</si>
  <si>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</si>
  <si>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</si>
  <si>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</si>
  <si>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</si>
  <si>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</si>
  <si>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</si>
  <si>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</si>
  <si>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</si>
  <si>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</si>
  <si>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</si>
  <si>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</si>
  <si>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</si>
  <si>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</si>
  <si>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</si>
  <si>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</si>
  <si>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</si>
  <si>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</si>
  <si>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</si>
  <si>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</si>
  <si>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</si>
  <si>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</si>
  <si>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</si>
  <si>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</si>
  <si>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</si>
  <si>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</si>
  <si>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</si>
  <si>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</si>
  <si>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</si>
  <si>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</si>
  <si>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</si>
  <si>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</si>
  <si>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</si>
  <si>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</si>
  <si>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</si>
  <si>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</si>
  <si>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</si>
  <si>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</si>
  <si>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</si>
  <si>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</si>
  <si>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</si>
  <si>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</si>
  <si>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</si>
  <si>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</si>
  <si>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</si>
  <si>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</si>
  <si>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</si>
  <si>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</si>
  <si>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</si>
  <si>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</si>
  <si>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</si>
  <si>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</si>
  <si>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</si>
  <si>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</si>
  <si>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</si>
  <si>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</si>
  <si>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</si>
  <si>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</si>
  <si>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</si>
  <si>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</si>
  <si>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</si>
  <si>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</si>
  <si>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</si>
  <si>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</si>
  <si>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</si>
  <si>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</si>
  <si>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</si>
  <si>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</si>
  <si>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</si>
  <si>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</si>
  <si>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</si>
  <si>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</si>
  <si>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</si>
  <si>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</si>
  <si>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</si>
  <si>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</si>
  <si>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</si>
  <si>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</si>
  <si>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</si>
  <si>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</si>
  <si>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</si>
  <si>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</si>
  <si>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</si>
  <si>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</si>
  <si>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</si>
  <si>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</si>
  <si>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</si>
  <si>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</si>
  <si>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</si>
  <si>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</si>
  <si>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</si>
  <si>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</si>
  <si>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</si>
  <si>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</si>
  <si>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</si>
  <si>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</si>
  <si>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</si>
  <si>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</si>
  <si>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</si>
  <si>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</si>
  <si>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</si>
  <si>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</si>
  <si>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</si>
  <si>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</si>
  <si>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</si>
  <si>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</si>
  <si>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</si>
  <si>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</si>
  <si>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</si>
  <si>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</si>
  <si>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</si>
  <si>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</si>
  <si>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</si>
  <si>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</si>
  <si>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</si>
  <si>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</si>
  <si>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</si>
  <si>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</si>
  <si>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</si>
  <si>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</si>
  <si>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</si>
  <si>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</si>
  <si>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</si>
  <si>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</si>
  <si>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</si>
  <si>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</si>
  <si>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</si>
  <si>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</si>
  <si>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</si>
  <si>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</si>
  <si>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</si>
  <si>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</si>
  <si>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</si>
  <si>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</si>
  <si>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</si>
  <si>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</si>
  <si>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</si>
  <si>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</si>
  <si>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</si>
  <si>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</si>
  <si>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</si>
  <si>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</si>
  <si>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</si>
  <si>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</si>
  <si>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</si>
  <si>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</si>
  <si>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</si>
  <si>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</si>
  <si>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</si>
  <si>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</si>
  <si>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</si>
  <si>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</si>
  <si>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</si>
  <si>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</si>
  <si>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</si>
  <si>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</si>
  <si>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</si>
  <si>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</si>
  <si>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</si>
  <si>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</si>
  <si>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</si>
  <si>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</si>
  <si>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</si>
  <si>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</si>
  <si>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</si>
  <si>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</si>
  <si>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</si>
  <si>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</si>
  <si>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</si>
  <si>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</si>
  <si>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</si>
  <si>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</si>
  <si>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</si>
  <si>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</si>
  <si>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</si>
  <si>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</si>
  <si>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</si>
  <si>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</si>
  <si>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</si>
  <si>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</si>
  <si>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</si>
  <si>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</si>
  <si>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</si>
  <si>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</si>
  <si>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</si>
  <si>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</si>
  <si>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</si>
  <si>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</si>
  <si>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</si>
  <si>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</si>
  <si>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</si>
  <si>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</si>
  <si>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</si>
  <si>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</si>
  <si>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</si>
  <si>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</si>
  <si>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</si>
  <si>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</si>
  <si>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</si>
  <si>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</si>
  <si>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</si>
  <si>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</si>
  <si>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</si>
  <si>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</si>
  <si>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</si>
  <si>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</si>
  <si>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</si>
  <si>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</si>
  <si>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</si>
  <si>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</si>
  <si>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</si>
  <si>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</si>
  <si>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</si>
  <si>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</si>
  <si>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</si>
  <si>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</si>
  <si>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</si>
  <si>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</si>
  <si>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</si>
  <si>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</si>
  <si>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</si>
  <si>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</si>
  <si>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</si>
  <si>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</si>
  <si>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</si>
  <si>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</si>
  <si>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</si>
  <si>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</si>
  <si>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</si>
  <si>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</si>
  <si>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</si>
  <si>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</si>
  <si>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</si>
  <si>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</si>
  <si>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</si>
  <si>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</si>
  <si>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</si>
  <si>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</si>
  <si>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</si>
  <si>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</si>
  <si>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</si>
  <si>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</si>
  <si>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</si>
  <si>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</si>
  <si>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</si>
  <si>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</si>
  <si>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</si>
  <si>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</si>
  <si>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</si>
  <si>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</si>
  <si>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</si>
  <si>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</si>
  <si>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</si>
  <si>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</si>
  <si>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</si>
  <si>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</si>
  <si>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</si>
  <si>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</si>
  <si>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</si>
  <si>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</si>
  <si>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</si>
  <si>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</si>
  <si>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</si>
  <si>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</si>
  <si>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</si>
  <si>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</si>
  <si>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</si>
  <si>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</si>
  <si>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</si>
  <si>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</si>
  <si>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</si>
  <si>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</si>
  <si>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</si>
  <si>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</si>
  <si>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</si>
  <si>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</si>
  <si>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</si>
  <si>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</si>
  <si>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</si>
  <si>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</si>
  <si>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</si>
  <si>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</si>
  <si>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</si>
  <si>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</si>
  <si>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</si>
  <si>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</si>
  <si>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</si>
  <si>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</si>
  <si>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</si>
  <si>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</si>
  <si>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</si>
  <si>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</si>
  <si>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</si>
  <si>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</si>
  <si>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</si>
  <si>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</si>
  <si>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</si>
  <si>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</si>
  <si>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</si>
  <si>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</si>
  <si>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</si>
  <si>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</si>
  <si>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</si>
  <si>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</si>
  <si>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</si>
  <si>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</si>
  <si>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</si>
  <si>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</si>
  <si>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</si>
  <si>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</si>
  <si>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</si>
  <si>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</si>
  <si>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</si>
  <si>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</si>
  <si>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</si>
  <si>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</si>
  <si>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</si>
  <si>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</si>
  <si>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</si>
  <si>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</si>
  <si>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</si>
  <si>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</si>
  <si>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</si>
  <si>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</si>
  <si>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</si>
  <si>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</si>
  <si>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</si>
  <si>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</si>
  <si>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</si>
  <si>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</si>
  <si>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</si>
  <si>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</si>
  <si>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</si>
  <si>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</si>
  <si>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</si>
  <si>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</si>
  <si>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</si>
  <si>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</si>
  <si>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</si>
  <si>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</si>
  <si>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</si>
  <si>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</si>
  <si>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</si>
  <si>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</si>
  <si>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</si>
  <si>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</si>
  <si>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</si>
  <si>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</si>
  <si>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</t>
  </si>
  <si>
    <t>10834840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</si>
  <si>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</si>
  <si>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</si>
  <si>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</si>
  <si>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</si>
  <si>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</si>
  <si>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</si>
  <si>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</si>
  <si>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</si>
  <si>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</si>
  <si>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</si>
  <si>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</si>
  <si>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</si>
  <si>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</si>
  <si>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</si>
  <si>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</si>
  <si>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</si>
  <si>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</si>
  <si>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</si>
  <si>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</si>
  <si>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</si>
  <si>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</si>
  <si>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</si>
  <si>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</si>
  <si>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</si>
  <si>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</si>
  <si>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</si>
  <si>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</si>
  <si>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</si>
  <si>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</si>
  <si>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</si>
  <si>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</si>
  <si>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</si>
  <si>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</si>
  <si>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</si>
  <si>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</si>
  <si>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</si>
  <si>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</si>
  <si>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</si>
  <si>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</si>
  <si>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</si>
  <si>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</si>
  <si>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</si>
  <si>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</si>
  <si>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</si>
  <si>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</si>
  <si>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</si>
  <si>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</si>
  <si>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</si>
  <si>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</si>
  <si>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</si>
  <si>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</si>
  <si>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</si>
  <si>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</si>
  <si>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</si>
  <si>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</si>
  <si>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</si>
  <si>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</si>
  <si>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</si>
  <si>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</si>
  <si>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</si>
  <si>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</si>
  <si>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</si>
  <si>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</si>
  <si>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</si>
  <si>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</si>
  <si>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</si>
  <si>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</si>
  <si>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</si>
  <si>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</si>
  <si>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</si>
  <si>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</si>
  <si>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</si>
  <si>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</si>
  <si>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</si>
  <si>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</si>
  <si>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</si>
  <si>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</si>
  <si>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</si>
  <si>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</si>
  <si>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</si>
  <si>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</si>
  <si>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</si>
  <si>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</si>
  <si>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</si>
  <si>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</si>
  <si>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</si>
  <si>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</si>
  <si>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</si>
  <si>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</si>
  <si>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</si>
  <si>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</si>
  <si>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</si>
  <si>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</si>
  <si>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</si>
  <si>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</si>
  <si>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</si>
  <si>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</si>
  <si>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</si>
  <si>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</si>
  <si>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</si>
  <si>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</si>
  <si>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</si>
  <si>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</si>
  <si>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</si>
  <si>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</si>
  <si>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</si>
  <si>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</si>
  <si>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</si>
  <si>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</si>
  <si>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</si>
  <si>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</si>
  <si>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</si>
  <si>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</si>
  <si>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</si>
  <si>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</si>
  <si>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</si>
  <si>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</si>
  <si>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</si>
  <si>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</si>
  <si>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</si>
  <si>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</si>
  <si>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</si>
  <si>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</si>
  <si>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</si>
  <si>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</si>
  <si>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</si>
  <si>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</si>
  <si>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</si>
  <si>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</si>
  <si>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</si>
  <si>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</si>
  <si>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</si>
  <si>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</si>
  <si>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</si>
  <si>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</si>
  <si>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</si>
  <si>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</si>
  <si>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</si>
  <si>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</si>
  <si>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</si>
  <si>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</si>
  <si>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</si>
  <si>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</si>
  <si>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</si>
  <si>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</si>
  <si>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</si>
  <si>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</si>
  <si>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</si>
  <si>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</si>
  <si>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</si>
  <si>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</si>
  <si>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</si>
  <si>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</si>
  <si>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</si>
  <si>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</si>
  <si>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</si>
  <si>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</si>
  <si>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</si>
  <si>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</si>
  <si>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</si>
  <si>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</si>
  <si>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</si>
  <si>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</si>
  <si>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</si>
  <si>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</si>
  <si>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</si>
  <si>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</si>
  <si>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</si>
  <si>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</si>
  <si>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</si>
  <si>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</si>
  <si>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</si>
  <si>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</si>
  <si>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</si>
  <si>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</si>
  <si>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</si>
  <si>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</si>
  <si>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</si>
  <si>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</si>
  <si>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</si>
  <si>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</si>
  <si>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</si>
  <si>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</si>
  <si>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</si>
  <si>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</si>
  <si>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</si>
  <si>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</si>
  <si>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</si>
  <si>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</si>
  <si>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</si>
  <si>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</si>
  <si>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</si>
  <si>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</si>
  <si>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</si>
  <si>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</si>
  <si>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</si>
  <si>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</si>
  <si>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</si>
  <si>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</si>
  <si>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</si>
  <si>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</si>
  <si>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</si>
  <si>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</si>
  <si>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</si>
  <si>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</si>
  <si>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</si>
  <si>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</si>
  <si>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</si>
  <si>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</si>
  <si>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</si>
  <si>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</si>
  <si>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</si>
  <si>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</si>
  <si>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</si>
  <si>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</si>
  <si>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</si>
  <si>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</si>
  <si>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</si>
  <si>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</si>
  <si>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</si>
  <si>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</si>
  <si>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</si>
  <si>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</si>
  <si>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</si>
  <si>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</si>
  <si>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</si>
  <si>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</si>
  <si>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</si>
  <si>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</si>
  <si>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</si>
  <si>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</si>
  <si>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</si>
  <si>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</si>
  <si>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</si>
  <si>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</si>
  <si>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</si>
  <si>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</si>
  <si>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</si>
  <si>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</si>
  <si>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</si>
  <si>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</si>
  <si>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</si>
  <si>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</si>
  <si>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</si>
  <si>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</si>
  <si>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</si>
  <si>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</si>
  <si>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</si>
  <si>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</si>
  <si>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</si>
  <si>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</si>
  <si>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</si>
  <si>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</si>
  <si>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</si>
  <si>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</si>
  <si>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</si>
  <si>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</si>
  <si>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</si>
  <si>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</si>
  <si>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</si>
  <si>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</si>
  <si>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</si>
  <si>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</si>
  <si>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</si>
  <si>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</si>
  <si>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</si>
  <si>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</si>
  <si>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</si>
  <si>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</si>
  <si>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</si>
  <si>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</si>
  <si>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</si>
  <si>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</si>
  <si>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</si>
  <si>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</si>
  <si>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</si>
  <si>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</si>
  <si>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</si>
  <si>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</si>
  <si>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</si>
  <si>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</si>
  <si>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</si>
  <si>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</si>
  <si>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</si>
  <si>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</si>
  <si>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</si>
  <si>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</si>
  <si>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</si>
  <si>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</si>
  <si>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</si>
  <si>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</si>
  <si>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</si>
  <si>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</si>
  <si>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</si>
  <si>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</si>
  <si>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</si>
  <si>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</si>
  <si>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</si>
  <si>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</si>
  <si>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</si>
  <si>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</si>
  <si>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</si>
  <si>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</si>
  <si>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</si>
  <si>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</si>
  <si>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</si>
  <si>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</si>
  <si>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</si>
  <si>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</si>
  <si>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</si>
  <si>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</si>
  <si>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</si>
  <si>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</si>
  <si>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</si>
  <si>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</si>
  <si>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</si>
  <si>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</si>
  <si>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</si>
  <si>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</si>
  <si>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</si>
  <si>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</si>
  <si>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</si>
  <si>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</si>
  <si>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</si>
  <si>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</si>
  <si>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</si>
  <si>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</si>
  <si>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</si>
  <si>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</si>
  <si>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</si>
  <si>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</si>
  <si>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</si>
  <si>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</si>
  <si>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</si>
  <si>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</si>
  <si>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</si>
  <si>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</si>
  <si>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</si>
  <si>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</si>
  <si>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</si>
  <si>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</si>
  <si>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</si>
  <si>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</si>
  <si>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</si>
  <si>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</si>
  <si>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</si>
  <si>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</si>
  <si>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</si>
  <si>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</si>
  <si>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</si>
  <si>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</si>
  <si>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</si>
  <si>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</si>
  <si>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</si>
  <si>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</si>
  <si>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</si>
  <si>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</si>
  <si>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</si>
  <si>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</si>
  <si>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</si>
  <si>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</si>
  <si>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</si>
  <si>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</si>
  <si>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</si>
  <si>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</si>
  <si>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</si>
  <si>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</si>
  <si>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</si>
  <si>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</si>
  <si>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</si>
  <si>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</si>
  <si>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</si>
  <si>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</si>
  <si>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</si>
  <si>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</si>
  <si>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</si>
  <si>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</si>
  <si>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</si>
  <si>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</si>
  <si>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</si>
  <si>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</si>
  <si>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</si>
  <si>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</si>
  <si>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</si>
  <si>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</si>
  <si>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</si>
  <si>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</si>
  <si>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</si>
  <si>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</si>
  <si>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</si>
  <si>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</si>
  <si>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</si>
  <si>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</si>
  <si>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</si>
  <si>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</si>
  <si>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</si>
  <si>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</si>
  <si>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</si>
  <si>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</si>
  <si>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</si>
  <si>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</si>
  <si>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</si>
  <si>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</si>
  <si>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</si>
  <si>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</si>
  <si>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</si>
  <si>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</si>
  <si>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</si>
  <si>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</si>
  <si>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</si>
  <si>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</si>
  <si>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</si>
  <si>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</si>
  <si>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</si>
  <si>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</si>
  <si>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</si>
  <si>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</si>
  <si>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</si>
  <si>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</si>
  <si>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</si>
  <si>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</si>
  <si>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</si>
  <si>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</si>
  <si>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</si>
  <si>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</si>
  <si>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</si>
  <si>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</si>
  <si>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</si>
  <si>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</si>
  <si>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</si>
  <si>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</si>
  <si>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</si>
  <si>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</si>
  <si>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</si>
  <si>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</si>
  <si>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</si>
  <si>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</si>
  <si>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</si>
  <si>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</si>
  <si>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</si>
  <si>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</si>
  <si>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</si>
  <si>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</si>
  <si>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</si>
  <si>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</si>
  <si>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</si>
  <si>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</si>
  <si>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</si>
  <si>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</si>
  <si>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</si>
  <si>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</si>
  <si>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</si>
  <si>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</si>
  <si>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</si>
  <si>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</si>
  <si>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</si>
  <si>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</si>
  <si>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</si>
  <si>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</si>
  <si>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</si>
  <si>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</si>
  <si>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</si>
  <si>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</si>
  <si>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</si>
  <si>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</si>
  <si>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</si>
  <si>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</si>
  <si>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</si>
  <si>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</si>
  <si>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</si>
  <si>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</si>
  <si>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</si>
  <si>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</si>
  <si>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</si>
  <si>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</si>
  <si>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</si>
  <si>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</si>
  <si>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</si>
  <si>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</si>
  <si>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</si>
  <si>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</si>
  <si>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</si>
  <si>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</si>
  <si>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</si>
  <si>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</si>
  <si>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</si>
  <si>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</si>
  <si>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</si>
  <si>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</si>
  <si>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</si>
  <si>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</si>
  <si>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</si>
  <si>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</si>
  <si>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</si>
  <si>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</si>
  <si>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</si>
  <si>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</si>
  <si>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</si>
  <si>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</si>
  <si>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</si>
  <si>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</si>
  <si>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</si>
  <si>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</si>
  <si>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</si>
  <si>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</si>
  <si>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</si>
  <si>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</si>
  <si>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</si>
  <si>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</si>
  <si>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</si>
  <si>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</si>
  <si>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</si>
  <si>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</si>
  <si>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</si>
  <si>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</si>
  <si>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</si>
  <si>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</si>
  <si>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</si>
  <si>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</si>
  <si>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</si>
  <si>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</si>
  <si>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</si>
  <si>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</si>
  <si>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</si>
  <si>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</si>
  <si>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</si>
  <si>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</si>
  <si>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</si>
  <si>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</si>
  <si>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</si>
  <si>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</si>
  <si>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</si>
  <si>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</si>
  <si>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</si>
  <si>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</si>
  <si>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</si>
  <si>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</si>
  <si>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</si>
  <si>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</si>
  <si>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</si>
  <si>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</si>
  <si>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</si>
  <si>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</si>
  <si>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</si>
  <si>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</si>
  <si>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</si>
  <si>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</si>
  <si>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</si>
  <si>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</si>
  <si>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</si>
  <si>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</si>
  <si>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</si>
  <si>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</si>
  <si>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</si>
  <si>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</si>
  <si>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</si>
  <si>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</si>
  <si>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</si>
  <si>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</si>
  <si>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</si>
  <si>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</si>
  <si>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</si>
  <si>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</si>
  <si>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</si>
  <si>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</si>
  <si>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</si>
  <si>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</si>
  <si>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</si>
  <si>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</si>
  <si>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</si>
  <si>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</si>
  <si>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</si>
  <si>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</si>
  <si>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</si>
  <si>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</si>
  <si>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</si>
  <si>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</si>
  <si>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</si>
  <si>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</si>
  <si>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</si>
  <si>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</si>
  <si>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</si>
  <si>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</si>
  <si>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</si>
  <si>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</si>
  <si>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</si>
  <si>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</si>
  <si>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</si>
  <si>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</si>
  <si>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</si>
  <si>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</si>
  <si>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</si>
  <si>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</si>
  <si>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</si>
  <si>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</si>
  <si>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</si>
  <si>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</si>
  <si>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</si>
  <si>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</si>
  <si>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</si>
  <si>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</si>
  <si>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</si>
  <si>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</si>
  <si>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</si>
  <si>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</si>
  <si>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</si>
  <si>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</si>
  <si>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</si>
  <si>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</si>
  <si>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</si>
  <si>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</si>
  <si>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</si>
  <si>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</si>
  <si>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</si>
  <si>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</si>
  <si>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</si>
  <si>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</si>
  <si>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</si>
  <si>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</si>
  <si>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</si>
  <si>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</si>
  <si>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</si>
  <si>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</si>
  <si>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</si>
  <si>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</si>
  <si>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</si>
  <si>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</si>
  <si>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</si>
  <si>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</si>
  <si>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</si>
  <si>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</si>
  <si>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</si>
  <si>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</si>
  <si>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</si>
  <si>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</si>
  <si>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</si>
  <si>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</si>
  <si>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</si>
  <si>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</si>
  <si>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</si>
  <si>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</si>
  <si>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</si>
  <si>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</si>
  <si>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</si>
  <si>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</si>
  <si>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</si>
  <si>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</si>
  <si>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</si>
  <si>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</si>
  <si>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</si>
  <si>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</si>
  <si>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</si>
  <si>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</si>
  <si>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</si>
  <si>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</si>
  <si>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</si>
  <si>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</si>
  <si>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</si>
  <si>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</si>
  <si>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</si>
  <si>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</si>
  <si>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</si>
  <si>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</si>
  <si>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</si>
  <si>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</si>
  <si>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</si>
  <si>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</si>
  <si>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</si>
  <si>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</si>
  <si>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</si>
  <si>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</si>
  <si>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</si>
  <si>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</si>
  <si>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</si>
  <si>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</si>
  <si>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</si>
  <si>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</si>
  <si>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</si>
  <si>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</si>
  <si>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</si>
  <si>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</si>
  <si>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</si>
  <si>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</si>
  <si>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</si>
  <si>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</si>
  <si>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</si>
  <si>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</si>
  <si>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</si>
  <si>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</si>
  <si>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</si>
  <si>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</si>
  <si>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</si>
  <si>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</si>
  <si>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</si>
  <si>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</si>
  <si>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</si>
  <si>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</si>
  <si>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</si>
  <si>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</si>
  <si>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</si>
  <si>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</si>
  <si>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</si>
  <si>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</si>
  <si>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</si>
  <si>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</si>
  <si>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</si>
  <si>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</si>
  <si>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</si>
  <si>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</si>
  <si>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</si>
  <si>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</si>
  <si>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</si>
  <si>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</si>
  <si>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</si>
  <si>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</si>
  <si>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</si>
  <si>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</si>
  <si>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</si>
  <si>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</si>
  <si>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</si>
  <si>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</si>
  <si>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</si>
  <si>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</si>
  <si>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</si>
  <si>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</si>
  <si>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</si>
  <si>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</si>
  <si>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</si>
  <si>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</si>
  <si>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</si>
  <si>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</si>
  <si>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</si>
  <si>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</si>
  <si>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</si>
  <si>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</si>
  <si>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</si>
  <si>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</si>
  <si>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</si>
  <si>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</si>
  <si>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</si>
  <si>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</si>
  <si>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</si>
  <si>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</si>
  <si>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</si>
  <si>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</si>
  <si>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</si>
  <si>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</si>
  <si>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</si>
  <si>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</si>
  <si>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</si>
  <si>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</si>
  <si>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</si>
  <si>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</si>
  <si>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</si>
  <si>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</si>
  <si>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</si>
  <si>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</si>
  <si>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</si>
  <si>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</si>
  <si>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</si>
  <si>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</si>
  <si>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</si>
  <si>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</si>
  <si>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</si>
  <si>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</si>
  <si>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</si>
  <si>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</si>
  <si>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</si>
  <si>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</si>
  <si>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</si>
  <si>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</si>
  <si>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</si>
  <si>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</si>
  <si>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</si>
  <si>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</si>
  <si>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</si>
  <si>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</si>
  <si>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</si>
  <si>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</si>
  <si>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</si>
  <si>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</si>
  <si>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</si>
  <si>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</si>
  <si>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</si>
  <si>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</si>
  <si>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</si>
  <si>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</si>
  <si>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</si>
  <si>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</si>
  <si>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</si>
  <si>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</si>
  <si>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</si>
  <si>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</si>
  <si>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</si>
  <si>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</si>
  <si>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</si>
  <si>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</si>
  <si>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</si>
  <si>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</si>
  <si>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</si>
  <si>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</si>
  <si>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</si>
  <si>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</si>
  <si>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</si>
  <si>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</si>
  <si>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</si>
  <si>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</si>
  <si>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</si>
  <si>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</si>
  <si>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</si>
  <si>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</si>
  <si>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</si>
  <si>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</si>
  <si>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</si>
  <si>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</si>
  <si>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</si>
  <si>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</si>
  <si>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</si>
  <si>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</si>
  <si>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</si>
  <si>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</si>
  <si>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</si>
  <si>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</si>
  <si>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</si>
  <si>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</si>
  <si>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</si>
  <si>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</si>
  <si>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</si>
  <si>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</si>
  <si>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</si>
  <si>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</si>
  <si>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</si>
  <si>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</si>
  <si>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</si>
  <si>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</si>
  <si>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</si>
  <si>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</si>
  <si>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</si>
  <si>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</si>
  <si>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</si>
  <si>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</si>
  <si>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</si>
  <si>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</si>
  <si>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</si>
  <si>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</si>
  <si>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</si>
  <si>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</si>
  <si>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</si>
  <si>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</si>
  <si>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</si>
  <si>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</si>
  <si>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</si>
  <si>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</si>
  <si>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</si>
  <si>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</si>
  <si>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</si>
  <si>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</si>
  <si>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</si>
  <si>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</si>
  <si>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</si>
  <si>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</si>
  <si>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</si>
  <si>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</si>
  <si>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</si>
  <si>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</si>
  <si>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</si>
  <si>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</si>
  <si>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</si>
  <si>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</si>
  <si>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</si>
  <si>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</si>
  <si>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</si>
  <si>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</si>
  <si>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</si>
  <si>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</si>
  <si>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</si>
  <si>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</si>
  <si>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</si>
  <si>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</si>
  <si>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</si>
  <si>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</si>
  <si>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</si>
  <si>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</si>
  <si>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</si>
  <si>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</si>
  <si>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</si>
  <si>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</si>
  <si>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</si>
  <si>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</si>
  <si>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</si>
  <si>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</si>
  <si>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</si>
  <si>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</si>
  <si>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</si>
  <si>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</si>
  <si>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</si>
  <si>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</si>
  <si>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</si>
  <si>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</si>
  <si>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</si>
  <si>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</si>
  <si>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</si>
  <si>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</si>
  <si>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</si>
  <si>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</si>
  <si>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</si>
  <si>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</si>
  <si>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</si>
  <si>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</si>
  <si>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</si>
  <si>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</si>
  <si>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</si>
  <si>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קרן SPHERA HEALTH CARE G - sphera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</si>
  <si>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</si>
  <si>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</si>
  <si>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</si>
  <si>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</si>
  <si>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</si>
  <si>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</si>
  <si>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</si>
  <si>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</si>
  <si>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</si>
  <si>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</si>
  <si>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</si>
  <si>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</si>
  <si>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</si>
  <si>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</si>
  <si>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</si>
  <si>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</si>
  <si>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</si>
  <si>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</si>
  <si>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</si>
  <si>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</si>
  <si>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</si>
  <si>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</si>
  <si>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</si>
  <si>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</si>
  <si>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</si>
  <si>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</si>
  <si>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</si>
  <si>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</si>
  <si>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</si>
  <si>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</si>
  <si>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</si>
  <si>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</si>
  <si>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</si>
  <si>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</si>
  <si>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</si>
  <si>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</si>
  <si>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</si>
  <si>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</si>
  <si>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</si>
  <si>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</si>
  <si>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</si>
  <si>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</si>
  <si>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</si>
  <si>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</si>
  <si>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</si>
  <si>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</si>
  <si>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</si>
  <si>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</si>
  <si>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</si>
  <si>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</si>
  <si>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</si>
  <si>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</si>
  <si>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</si>
  <si>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</si>
  <si>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</si>
  <si>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</si>
  <si>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</si>
  <si>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</si>
  <si>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</si>
  <si>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</si>
  <si>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</si>
  <si>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</si>
  <si>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</si>
  <si>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</si>
  <si>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</si>
  <si>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</si>
  <si>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</si>
  <si>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</si>
  <si>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</si>
  <si>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</si>
  <si>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</si>
  <si>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</si>
  <si>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</si>
  <si>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</si>
  <si>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</si>
  <si>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</si>
  <si>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</si>
  <si>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</si>
  <si>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</si>
  <si>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</si>
  <si>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</si>
  <si>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</si>
  <si>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</si>
  <si>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</si>
  <si>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</si>
  <si>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</si>
  <si>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</si>
  <si>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</si>
  <si>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</si>
  <si>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</si>
  <si>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</si>
  <si>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</si>
  <si>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</si>
  <si>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</si>
  <si>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</si>
  <si>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</si>
  <si>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</si>
  <si>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</si>
  <si>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</si>
  <si>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</si>
  <si>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</si>
  <si>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</si>
  <si>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</si>
  <si>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</si>
  <si>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</si>
  <si>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</si>
  <si>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</si>
  <si>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</si>
  <si>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</si>
  <si>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</si>
  <si>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</si>
  <si>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</si>
  <si>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</si>
  <si>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</si>
  <si>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</si>
  <si>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</si>
  <si>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</si>
  <si>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</si>
  <si>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</si>
  <si>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</si>
  <si>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</si>
  <si>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</si>
  <si>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</si>
  <si>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</si>
  <si>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</si>
  <si>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</si>
  <si>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</si>
  <si>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</si>
  <si>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</si>
  <si>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</si>
  <si>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</si>
  <si>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</si>
  <si>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</si>
  <si>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</si>
  <si>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</si>
  <si>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</si>
  <si>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</si>
  <si>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</si>
  <si>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</si>
  <si>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</si>
  <si>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</si>
  <si>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</si>
  <si>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</si>
  <si>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</si>
  <si>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</si>
  <si>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</si>
  <si>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</si>
  <si>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</si>
  <si>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</si>
  <si>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</si>
  <si>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</si>
  <si>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</si>
  <si>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</si>
  <si>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</si>
  <si>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</si>
  <si>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</si>
  <si>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</si>
  <si>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</si>
  <si>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</si>
  <si>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</si>
  <si>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</si>
  <si>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</si>
  <si>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</si>
  <si>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</si>
  <si>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</si>
  <si>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</si>
  <si>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</si>
  <si>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</si>
  <si>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</si>
  <si>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</si>
  <si>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</si>
  <si>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</si>
  <si>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</si>
  <si>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</si>
  <si>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</si>
  <si>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</si>
  <si>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</si>
  <si>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</si>
  <si>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</si>
  <si>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</si>
  <si>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</si>
  <si>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</si>
  <si>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</si>
  <si>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</si>
  <si>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</si>
  <si>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</si>
  <si>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</si>
  <si>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</si>
  <si>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</si>
  <si>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</si>
  <si>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</si>
  <si>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</si>
  <si>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</si>
  <si>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</si>
  <si>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</si>
  <si>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</si>
  <si>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</si>
  <si>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</si>
  <si>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</si>
  <si>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</si>
  <si>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</si>
  <si>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</si>
  <si>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</si>
  <si>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</si>
  <si>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</si>
  <si>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</si>
  <si>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</si>
  <si>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</si>
  <si>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</si>
  <si>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</si>
  <si>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</si>
  <si>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</si>
  <si>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</si>
  <si>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</si>
  <si>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</si>
  <si>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</si>
  <si>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</si>
  <si>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</si>
  <si>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</si>
  <si>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</si>
  <si>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</si>
  <si>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</si>
  <si>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</si>
  <si>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דורגז החדשה סד' א- דורגז</t>
  </si>
  <si>
    <t>1093491</t>
  </si>
  <si>
    <t>512293200</t>
  </si>
  <si>
    <t>24/04/17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</si>
  <si>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</si>
  <si>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</si>
  <si>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</si>
  <si>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</si>
  <si>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</si>
  <si>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</si>
  <si>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</si>
  <si>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</si>
  <si>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</si>
  <si>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</si>
  <si>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</si>
  <si>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</si>
  <si>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</si>
  <si>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</si>
  <si>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</si>
  <si>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</si>
  <si>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</si>
  <si>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</si>
  <si>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</si>
  <si>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</si>
  <si>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</si>
  <si>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</si>
  <si>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</si>
  <si>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</si>
  <si>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שה בנק הפועלים- בנק הפועלים</t>
  </si>
  <si>
    <t>306620485</t>
  </si>
  <si>
    <t>הבנק הבינלאומי- בנק הבינלאומי</t>
  </si>
  <si>
    <t>305930265</t>
  </si>
  <si>
    <t>חברת חשמל סדרה 2022- חברת החשמל</t>
  </si>
  <si>
    <t>6000129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</si>
  <si>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</si>
  <si>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</si>
  <si>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</si>
  <si>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</si>
  <si>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</si>
  <si>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</si>
  <si>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</si>
  <si>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</si>
  <si>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</si>
  <si>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</si>
  <si>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</si>
  <si>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</si>
  <si>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</si>
  <si>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</si>
  <si>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</si>
  <si>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</si>
  <si>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</si>
  <si>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</si>
  <si>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</si>
  <si>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</si>
  <si>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</si>
  <si>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</si>
  <si>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</si>
  <si>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</si>
  <si>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</si>
  <si>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</si>
  <si>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</si>
  <si>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</si>
  <si>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</si>
  <si>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</si>
  <si>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</si>
  <si>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</si>
  <si>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</si>
  <si>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</si>
  <si>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</si>
  <si>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</si>
  <si>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</si>
  <si>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</si>
  <si>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</si>
  <si>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</si>
  <si>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</si>
  <si>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</si>
  <si>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</si>
  <si>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</si>
  <si>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</si>
  <si>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</si>
  <si>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</si>
  <si>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</si>
  <si>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</si>
  <si>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דרך ארץ חוב נחות חדש מזרחי- דרך ארץ</t>
  </si>
  <si>
    <t>90150200</t>
  </si>
  <si>
    <t>512475000</t>
  </si>
  <si>
    <t>דרך ארץ חוב נחות מזרחי- דרך ארץ</t>
  </si>
  <si>
    <t>90150100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</si>
  <si>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</si>
  <si>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</si>
  <si>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</si>
  <si>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</si>
  <si>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</si>
  <si>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</si>
  <si>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</si>
  <si>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</si>
  <si>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</si>
  <si>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</si>
  <si>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</si>
  <si>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</si>
  <si>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</si>
  <si>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</si>
  <si>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</si>
  <si>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</si>
  <si>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</si>
  <si>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</si>
  <si>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</si>
  <si>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</si>
  <si>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</si>
  <si>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</si>
  <si>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</si>
  <si>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</si>
  <si>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</si>
  <si>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</si>
  <si>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</si>
  <si>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</si>
  <si>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</si>
  <si>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</si>
  <si>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</si>
  <si>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</si>
  <si>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</si>
  <si>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</si>
  <si>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קאר אנד גו א'- אחר</t>
  </si>
  <si>
    <t>1088202</t>
  </si>
  <si>
    <t>חוב מסופק לגנא הולדינג- לגנא הולדינגס</t>
  </si>
  <si>
    <t>25217176</t>
  </si>
  <si>
    <t>520038043</t>
  </si>
  <si>
    <t>לגנא הולדינג- לגנא הולדינגס</t>
  </si>
  <si>
    <t>3520046</t>
  </si>
  <si>
    <t>סי בי או-פימקו- פימקו</t>
  </si>
  <si>
    <t>200113884</t>
  </si>
  <si>
    <t>רפאל ד</t>
  </si>
  <si>
    <t>1140284</t>
  </si>
  <si>
    <t>520042185</t>
  </si>
  <si>
    <t>25/04/17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</si>
  <si>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</si>
  <si>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</si>
  <si>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</si>
  <si>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</si>
  <si>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</si>
  <si>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</si>
  <si>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</si>
  <si>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</si>
  <si>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</si>
  <si>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</si>
  <si>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</si>
  <si>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</si>
  <si>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</si>
  <si>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</si>
  <si>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צים אגח A1 דולרי- צים</t>
  </si>
  <si>
    <t>6510044</t>
  </si>
  <si>
    <t>520015041</t>
  </si>
  <si>
    <t>צים אגח ד-דולרי- צים</t>
  </si>
  <si>
    <t>6510069</t>
  </si>
  <si>
    <t>צים בע"מ</t>
  </si>
  <si>
    <t>65100691</t>
  </si>
  <si>
    <t>וורלד ספנות אג ב'- וורלד גרופ קפיטל</t>
  </si>
  <si>
    <t>1350107</t>
  </si>
  <si>
    <t>520033614</t>
  </si>
  <si>
    <t>אדאקום- אחר</t>
  </si>
  <si>
    <t>239012</t>
  </si>
  <si>
    <t>אידיבי תקבול עתידי- אי די בי אחזקות</t>
  </si>
  <si>
    <t>99102881</t>
  </si>
  <si>
    <t>520028283</t>
  </si>
  <si>
    <t>טן פישמן- מניה ל"ס א- טן חברה לדלק</t>
  </si>
  <si>
    <t>222100307</t>
  </si>
  <si>
    <t>511540809</t>
  </si>
  <si>
    <t>צים כתב אופציה אקסלנס- צים</t>
  </si>
  <si>
    <t>888222965</t>
  </si>
  <si>
    <t>פויכטוונגר השק- אפקון תעשיות</t>
  </si>
  <si>
    <t>1085323</t>
  </si>
  <si>
    <t>520033473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</si>
  <si>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</si>
  <si>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</si>
  <si>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</si>
  <si>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</si>
  <si>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</si>
  <si>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</si>
  <si>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</si>
  <si>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</si>
  <si>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וורלד ספנות אג2 - אק- וורלד גרופ קפיטל</t>
  </si>
  <si>
    <t>13501077</t>
  </si>
  <si>
    <t>וורלד קפיטל - ש- וורלד גרופ קפיטל</t>
  </si>
  <si>
    <t>135012</t>
  </si>
  <si>
    <t>אלכמ- אחר</t>
  </si>
  <si>
    <t>750034</t>
  </si>
  <si>
    <t>אייס דיפו- אייס אוטו דיפו</t>
  </si>
  <si>
    <t>1107523</t>
  </si>
  <si>
    <t>511739294</t>
  </si>
  <si>
    <t>צים מניות לקבל</t>
  </si>
  <si>
    <t>222100471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</si>
  <si>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</si>
  <si>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</si>
  <si>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</si>
  <si>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</si>
  <si>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</si>
  <si>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</si>
  <si>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</si>
  <si>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ב.ס.ר לאס וגאס פרויקטים- ב.ס.ר וגאס פרויקטים</t>
  </si>
  <si>
    <t>99101180</t>
  </si>
  <si>
    <t>גול פרטנרס- פולאר בינלאומי</t>
  </si>
  <si>
    <t>1093046</t>
  </si>
  <si>
    <t>512483629</t>
  </si>
  <si>
    <t>גלובל פיננס 8 אגח ה- גלובל פיננסי ג'י אר</t>
  </si>
  <si>
    <t>99100117</t>
  </si>
  <si>
    <t>513739466</t>
  </si>
  <si>
    <t>סה"כ קרנות הון סיכון</t>
  </si>
  <si>
    <t>Infinity- Infinity</t>
  </si>
  <si>
    <t>33191</t>
  </si>
  <si>
    <t>הרווסט 2- הרווסט</t>
  </si>
  <si>
    <t>33203</t>
  </si>
  <si>
    <t>מדיקה  3- מדיקה</t>
  </si>
  <si>
    <t>33205</t>
  </si>
  <si>
    <t>מדיקה 2 ישראל- מדיקה</t>
  </si>
  <si>
    <t>33212</t>
  </si>
  <si>
    <t>סה"כ קרנות גידור</t>
  </si>
  <si>
    <t>סה"כ קרנות נדל"ן</t>
  </si>
  <si>
    <t>סה"כ קרנות השקעה אחרות</t>
  </si>
  <si>
    <t>פורטיסימו 1- פורטיסימו</t>
  </si>
  <si>
    <t>33204</t>
  </si>
  <si>
    <t>Fimi 2- פימי</t>
  </si>
  <si>
    <t>33190</t>
  </si>
  <si>
    <t>Fimi 4- פימי</t>
  </si>
  <si>
    <t>33196</t>
  </si>
  <si>
    <t>קרן תשתיות ישראל- ת.ש.י דרכים</t>
  </si>
  <si>
    <t>33189</t>
  </si>
  <si>
    <t>סה"כ קרנות הון סיכון בחו"ל</t>
  </si>
  <si>
    <t>סה"כ קרנות גידור בחו"ל</t>
  </si>
  <si>
    <t>סה"כ קרנות נדל"ן בחו"ל</t>
  </si>
  <si>
    <t>MILESTONE- MILESTONE</t>
  </si>
  <si>
    <t>33158</t>
  </si>
  <si>
    <t>סה"כ קרנות השקעה אחרות בחו"ל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</si>
  <si>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</si>
  <si>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</si>
  <si>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</si>
  <si>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</si>
  <si>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</si>
  <si>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</si>
  <si>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</si>
  <si>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</si>
  <si>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OHA Strategic Credit- [Oak Hill Advisors</t>
  </si>
  <si>
    <t>33188</t>
  </si>
  <si>
    <t>AIG Highstar II- AIG Highstar</t>
  </si>
  <si>
    <t>33213</t>
  </si>
  <si>
    <t>סה"כ כתבי אופציה בישראל</t>
  </si>
  <si>
    <t>אופצייה CALL טן לס</t>
  </si>
  <si>
    <t>888223203</t>
  </si>
  <si>
    <t>אופציה PUT טן פישמן- טן פישמן</t>
  </si>
  <si>
    <t>888223195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</si>
  <si>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</si>
  <si>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</si>
  <si>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</si>
  <si>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</si>
  <si>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</si>
  <si>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</si>
  <si>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</si>
  <si>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</si>
  <si>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</si>
  <si>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</si>
  <si>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</si>
  <si>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</si>
  <si>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</si>
  <si>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</si>
  <si>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</si>
  <si>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</si>
  <si>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</si>
  <si>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</si>
  <si>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</si>
  <si>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</si>
  <si>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</si>
  <si>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</si>
  <si>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</si>
  <si>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</si>
  <si>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</si>
  <si>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05/09/17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</si>
  <si>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</si>
  <si>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</si>
  <si>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</si>
  <si>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</si>
  <si>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</si>
  <si>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</si>
  <si>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</si>
  <si>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</si>
  <si>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</si>
  <si>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</si>
  <si>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</si>
  <si>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</si>
  <si>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</si>
  <si>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</si>
  <si>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</si>
  <si>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</si>
  <si>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</si>
  <si>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</si>
  <si>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</si>
  <si>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</si>
  <si>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</si>
  <si>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</si>
  <si>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</si>
  <si>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</si>
  <si>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</si>
  <si>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</si>
  <si>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</si>
  <si>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</si>
  <si>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</si>
  <si>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</si>
  <si>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</si>
  <si>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</si>
  <si>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</si>
  <si>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</si>
  <si>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</si>
  <si>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</si>
  <si>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</si>
  <si>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</si>
  <si>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</si>
  <si>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</si>
  <si>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</si>
  <si>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</si>
  <si>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</si>
  <si>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</si>
  <si>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</si>
  <si>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</si>
  <si>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</si>
  <si>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</si>
  <si>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</si>
  <si>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</si>
  <si>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הונג קונג שקל 25.10.2017 .4574- בנק מזרחי טפחות</t>
  </si>
  <si>
    <t>100046245</t>
  </si>
  <si>
    <t>04/09/17</t>
  </si>
  <si>
    <t>דולר קנדי שקל 25.10.2017 2.8812- בנק מזרחי טפחות</t>
  </si>
  <si>
    <t>100046226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</si>
  <si>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</si>
  <si>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</si>
  <si>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</si>
  <si>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</si>
  <si>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</si>
  <si>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</si>
  <si>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</si>
  <si>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</si>
  <si>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</si>
  <si>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</si>
  <si>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</si>
  <si>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לירה שטרלינג שקל 25.10.2017 4.639- בנק מזרחי טפחות</t>
  </si>
  <si>
    <t>100046233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</si>
  <si>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</si>
  <si>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</si>
  <si>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</si>
  <si>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</si>
  <si>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הונג קונג 25.10.2017 .4574- בנק מזרחי טפחות</t>
  </si>
  <si>
    <t>100046240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</si>
  <si>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</si>
  <si>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</si>
  <si>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</si>
  <si>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</si>
  <si>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</si>
  <si>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</si>
  <si>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</si>
  <si>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</si>
  <si>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לירה שטרלינג 25.10.2017 4.639- בנק מזרחי טפחות</t>
  </si>
  <si>
    <t>100046230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</si>
  <si>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</si>
  <si>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</si>
  <si>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</si>
  <si>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</si>
  <si>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</si>
  <si>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</si>
  <si>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</si>
  <si>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</si>
  <si>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</si>
  <si>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</si>
  <si>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</si>
  <si>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</si>
  <si>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</si>
  <si>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</si>
  <si>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</si>
  <si>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</si>
  <si>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</si>
  <si>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</si>
  <si>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</si>
  <si>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</si>
  <si>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</si>
  <si>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</si>
  <si>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</si>
  <si>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</si>
  <si>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</si>
  <si>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</si>
  <si>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</si>
  <si>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</si>
  <si>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</si>
  <si>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</si>
  <si>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</si>
  <si>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</si>
  <si>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</si>
  <si>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</si>
  <si>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</si>
  <si>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</si>
  <si>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</si>
  <si>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</si>
  <si>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</si>
  <si>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</si>
  <si>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</si>
  <si>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</si>
  <si>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</si>
  <si>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</si>
  <si>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</si>
  <si>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</si>
  <si>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</si>
  <si>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</si>
  <si>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</si>
  <si>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</si>
  <si>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</si>
  <si>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</si>
  <si>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</si>
  <si>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</si>
  <si>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</si>
  <si>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</si>
  <si>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</si>
  <si>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</si>
  <si>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</si>
  <si>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</si>
  <si>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</si>
  <si>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</si>
  <si>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</si>
  <si>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</si>
  <si>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</si>
  <si>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</si>
  <si>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</si>
  <si>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</si>
  <si>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</si>
  <si>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</si>
  <si>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</si>
  <si>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</si>
  <si>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</si>
  <si>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</si>
  <si>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</si>
  <si>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</si>
  <si>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</si>
  <si>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</si>
  <si>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</si>
  <si>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</si>
  <si>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</si>
  <si>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</si>
  <si>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</si>
  <si>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</si>
  <si>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</si>
  <si>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</si>
  <si>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</si>
  <si>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</si>
  <si>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</si>
  <si>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</si>
  <si>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</si>
  <si>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</si>
  <si>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</si>
  <si>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</si>
  <si>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</si>
  <si>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</si>
  <si>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</si>
  <si>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</si>
  <si>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</si>
  <si>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</si>
  <si>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</si>
  <si>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</si>
  <si>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</si>
  <si>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</si>
  <si>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</si>
  <si>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</si>
  <si>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</si>
  <si>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</si>
  <si>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</si>
  <si>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</si>
  <si>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</si>
  <si>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</si>
  <si>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</si>
  <si>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</si>
  <si>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</si>
  <si>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</si>
  <si>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</si>
  <si>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</si>
  <si>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</si>
  <si>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</si>
  <si>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</si>
  <si>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</si>
  <si>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</si>
  <si>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</si>
  <si>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</si>
  <si>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</si>
  <si>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</si>
  <si>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</si>
  <si>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</si>
  <si>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</si>
  <si>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</si>
  <si>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</si>
  <si>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</si>
  <si>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</si>
  <si>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</si>
  <si>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</si>
  <si>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</si>
  <si>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</si>
  <si>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</si>
  <si>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</si>
  <si>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</si>
  <si>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</si>
  <si>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</si>
  <si>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</si>
  <si>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</si>
  <si>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</si>
  <si>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</si>
  <si>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</si>
  <si>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</si>
  <si>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</si>
  <si>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</si>
  <si>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</si>
  <si>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</si>
  <si>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</si>
  <si>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</si>
  <si>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</si>
  <si>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</si>
  <si>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</si>
  <si>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ב'</t>
  </si>
  <si>
    <t>לא</t>
  </si>
  <si>
    <t>90150520</t>
  </si>
  <si>
    <t>גורם כב'</t>
  </si>
  <si>
    <t>10030581</t>
  </si>
  <si>
    <t>510160781</t>
  </si>
  <si>
    <t>דרך ארץ קטע 18</t>
  </si>
  <si>
    <t>90150300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</si>
  <si>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</si>
  <si>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</si>
  <si>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</si>
  <si>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</si>
  <si>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</si>
  <si>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</si>
  <si>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</si>
  <si>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</si>
  <si>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</si>
  <si>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</si>
  <si>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</si>
  <si>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</si>
  <si>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</si>
  <si>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</si>
  <si>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</si>
  <si>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</si>
  <si>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</si>
  <si>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</si>
  <si>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</si>
  <si>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</si>
  <si>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</si>
  <si>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</si>
  <si>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</si>
  <si>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</si>
  <si>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</si>
  <si>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</si>
  <si>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</si>
  <si>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</si>
  <si>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</si>
  <si>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</si>
  <si>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</si>
  <si>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</si>
  <si>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91050004</t>
  </si>
  <si>
    <t>NR2</t>
  </si>
  <si>
    <t>91050005</t>
  </si>
  <si>
    <t>08/09/17</t>
  </si>
  <si>
    <t>91050006</t>
  </si>
  <si>
    <t>18/09/17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</si>
  <si>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</si>
  <si>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</si>
  <si>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</si>
  <si>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</si>
  <si>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</si>
  <si>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</si>
  <si>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</si>
  <si>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</si>
  <si>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</si>
  <si>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</si>
  <si>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</si>
  <si>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</si>
  <si>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</si>
  <si>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</si>
  <si>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</si>
  <si>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</si>
  <si>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</si>
  <si>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</si>
  <si>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</si>
  <si>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</si>
  <si>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</si>
  <si>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</si>
  <si>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</si>
  <si>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</si>
  <si>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</si>
  <si>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</si>
  <si>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</si>
  <si>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</si>
  <si>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</si>
  <si>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</si>
  <si>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</si>
  <si>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</si>
  <si>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</si>
  <si>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</si>
  <si>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</si>
  <si>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</si>
  <si>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</si>
  <si>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</si>
  <si>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</si>
  <si>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</si>
  <si>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</si>
  <si>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</si>
  <si>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</si>
  <si>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</si>
  <si>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</si>
  <si>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</si>
  <si>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</si>
  <si>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</si>
  <si>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</si>
  <si>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</si>
  <si>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</si>
  <si>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</si>
  <si>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</si>
  <si>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</si>
  <si>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</si>
  <si>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</si>
  <si>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</si>
  <si>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</si>
  <si>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</si>
  <si>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</si>
  <si>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</si>
  <si>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</si>
  <si>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</si>
  <si>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</si>
  <si>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</si>
  <si>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MILESTONE</t>
  </si>
  <si>
    <t>דלק קידוחים בע"מ-לוויתן*</t>
  </si>
  <si>
    <t>אגירה שואבה-כוכב הירדן</t>
  </si>
  <si>
    <t>שפיר  כביש 6-דולרי</t>
  </si>
  <si>
    <t>התחייבות עתידית Fimi 2 PE</t>
  </si>
  <si>
    <t>התחייבות עתידית Fimi 4 PE</t>
  </si>
  <si>
    <t>התחייבות עתידית איאיגי הייסטר VC</t>
  </si>
  <si>
    <t>התחייבות עתידית הרווסט 2 VC</t>
  </si>
  <si>
    <t>התחייבות עתידית פורטיסימו PE</t>
  </si>
  <si>
    <t>התחייבות עתידית קרן תשתיות PE</t>
  </si>
  <si>
    <t>התחייבות עתידית APAX VII SIDECAR  PE</t>
  </si>
  <si>
    <t>התחייבות עתידית Hamilton  Secondary PE</t>
  </si>
  <si>
    <t>התחייבות עתידית Infinity PE</t>
  </si>
  <si>
    <t>התחייבות עתידית OHA Strategic PE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</si>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</sst>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9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43" fontId="0" fillId="0" borderId="0" xfId="4" applyFont="1" applyAlignment="1">
      <alignment horizontal="center"/>
    </xf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20" fillId="0" borderId="0" xfId="6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4" fillId="2" borderId="21" xfId="6" applyFont="1" applyFill="1" applyBorder="1" applyAlignment="1">
      <alignment vertical="center" wrapText="1"/>
    </xf>
    <xf numFmtId="0" fontId="4" fillId="2" borderId="22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 readingOrder="2"/>
    </xf>
    <xf numFmtId="0" fontId="0" fillId="0" borderId="24" xfId="0" applyFont="1" applyBorder="1" applyAlignment="1">
      <alignment readingOrder="2"/>
    </xf>
    <xf numFmtId="0" fontId="0" fillId="0" borderId="25" xfId="0" applyFont="1" applyBorder="1" applyAlignment="1">
      <alignment readingOrder="2"/>
    </xf>
    <xf numFmtId="0" fontId="13" fillId="2" borderId="24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4" fillId="2" borderId="23" xfId="0" applyFont="1" applyFill="1" applyBorder="1" applyAlignment="1">
      <alignment vertical="center" wrapText="1" readingOrder="2"/>
    </xf>
    <xf numFmtId="0" fontId="4" fillId="2" borderId="24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zoomScale="75" zoomScaleNormal="75" workbookViewId="0">
      <selection activeCell="B6" sqref="B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4" t="s">
        <v>3409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65553.907605130677</v>
      </c>
      <c r="D11" s="75">
        <f>+C11/$C$42*100</f>
        <v>10.648281343823625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186502.78774441307</v>
      </c>
      <c r="D13" s="76">
        <f t="shared" ref="D13:D22" si="0">+C13/$C$42*100</f>
        <v>30.294672398056999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99061.147603060861</v>
      </c>
      <c r="D15" s="76">
        <f t="shared" si="0"/>
        <v>16.091046414399763</v>
      </c>
    </row>
    <row r="16" spans="1:36">
      <c r="A16" t="s">
        <v>13</v>
      </c>
      <c r="B16" s="69" t="s">
        <v>19</v>
      </c>
      <c r="C16" s="76">
        <v>122534.5630912425</v>
      </c>
      <c r="D16" s="76">
        <f t="shared" si="0"/>
        <v>19.903962247338793</v>
      </c>
    </row>
    <row r="17" spans="1:4">
      <c r="A17" t="s">
        <v>13</v>
      </c>
      <c r="B17" s="69" t="s">
        <v>20</v>
      </c>
      <c r="C17" s="76">
        <v>3049.6923811911001</v>
      </c>
      <c r="D17" s="76">
        <f t="shared" si="0"/>
        <v>0.4953782874797934</v>
      </c>
    </row>
    <row r="18" spans="1:4">
      <c r="A18" t="s">
        <v>13</v>
      </c>
      <c r="B18" s="69" t="s">
        <v>21</v>
      </c>
      <c r="C18" s="76">
        <v>30691.279905872638</v>
      </c>
      <c r="D18" s="76">
        <f t="shared" si="0"/>
        <v>4.9853532028683256</v>
      </c>
    </row>
    <row r="19" spans="1:4">
      <c r="A19" t="s">
        <v>13</v>
      </c>
      <c r="B19" s="69" t="s">
        <v>22</v>
      </c>
      <c r="C19" s="76">
        <v>227.83520916000001</v>
      </c>
      <c r="D19" s="76">
        <f t="shared" si="0"/>
        <v>3.7008524675265927E-2</v>
      </c>
    </row>
    <row r="20" spans="1:4">
      <c r="A20" t="s">
        <v>13</v>
      </c>
      <c r="B20" s="69" t="s">
        <v>23</v>
      </c>
      <c r="C20" s="76">
        <v>2667.9934997774799</v>
      </c>
      <c r="D20" s="76">
        <f t="shared" si="0"/>
        <v>0.43337684124416287</v>
      </c>
    </row>
    <row r="21" spans="1:4">
      <c r="A21" t="s">
        <v>13</v>
      </c>
      <c r="B21" s="69" t="s">
        <v>24</v>
      </c>
      <c r="C21" s="76">
        <v>422.51445072980164</v>
      </c>
      <c r="D21" s="76">
        <f t="shared" si="0"/>
        <v>6.8631343386918217E-2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379.62700530000001</v>
      </c>
      <c r="D25" s="76">
        <f t="shared" si="1"/>
        <v>6.1664900016291928E-2</v>
      </c>
    </row>
    <row r="26" spans="1:4">
      <c r="A26" t="s">
        <v>13</v>
      </c>
      <c r="B26" s="69" t="s">
        <v>18</v>
      </c>
      <c r="C26" s="76">
        <v>33891.086415830221</v>
      </c>
      <c r="D26" s="76">
        <f t="shared" si="1"/>
        <v>5.5051153529611137</v>
      </c>
    </row>
    <row r="27" spans="1:4">
      <c r="A27" t="s">
        <v>13</v>
      </c>
      <c r="B27" s="69" t="s">
        <v>29</v>
      </c>
      <c r="C27" s="76">
        <v>1270.8525009197242</v>
      </c>
      <c r="D27" s="76">
        <f t="shared" si="1"/>
        <v>0.20643155336839084</v>
      </c>
    </row>
    <row r="28" spans="1:4">
      <c r="A28" t="s">
        <v>13</v>
      </c>
      <c r="B28" s="69" t="s">
        <v>30</v>
      </c>
      <c r="C28" s="76">
        <v>14340.930132648606</v>
      </c>
      <c r="D28" s="76">
        <f t="shared" si="1"/>
        <v>2.3294760657808355</v>
      </c>
    </row>
    <row r="29" spans="1:4">
      <c r="A29" t="s">
        <v>13</v>
      </c>
      <c r="B29" s="69" t="s">
        <v>31</v>
      </c>
      <c r="C29" s="76">
        <v>218.52812064424</v>
      </c>
      <c r="D29" s="76">
        <f t="shared" si="1"/>
        <v>3.5496723157579957E-2</v>
      </c>
    </row>
    <row r="30" spans="1:4">
      <c r="A30" t="s">
        <v>13</v>
      </c>
      <c r="B30" s="69" t="s">
        <v>32</v>
      </c>
      <c r="C30" s="76">
        <v>-2.8990156047106499</v>
      </c>
      <c r="D30" s="76">
        <f t="shared" si="1"/>
        <v>-4.7090303090761788E-4</v>
      </c>
    </row>
    <row r="31" spans="1:4">
      <c r="A31" t="s">
        <v>13</v>
      </c>
      <c r="B31" s="69" t="s">
        <v>33</v>
      </c>
      <c r="C31" s="76">
        <v>777.26259959952222</v>
      </c>
      <c r="D31" s="76">
        <f t="shared" si="1"/>
        <v>0.12625503407701771</v>
      </c>
    </row>
    <row r="32" spans="1:4">
      <c r="A32" t="s">
        <v>13</v>
      </c>
      <c r="B32" s="69" t="s">
        <v>34</v>
      </c>
      <c r="C32" s="76">
        <v>3856.5189807503061</v>
      </c>
      <c r="D32" s="76">
        <f t="shared" si="1"/>
        <v>0.62643556448511617</v>
      </c>
    </row>
    <row r="33" spans="1:4">
      <c r="A33" t="s">
        <v>13</v>
      </c>
      <c r="B33" s="68" t="s">
        <v>35</v>
      </c>
      <c r="C33" s="76">
        <v>26121.677588764676</v>
      </c>
      <c r="D33" s="76">
        <f t="shared" si="1"/>
        <v>4.2430875946142486</v>
      </c>
    </row>
    <row r="34" spans="1:4">
      <c r="A34" t="s">
        <v>13</v>
      </c>
      <c r="B34" s="68" t="s">
        <v>36</v>
      </c>
      <c r="C34" s="76">
        <v>24063.690902694991</v>
      </c>
      <c r="D34" s="76">
        <f t="shared" si="1"/>
        <v>3.9087975112966502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615628.9967221258</v>
      </c>
      <c r="D42" s="76">
        <f>SUM(D11:D41)</f>
        <v>100.00000000000001</v>
      </c>
    </row>
    <row r="43" spans="1:4">
      <c r="A43" t="s">
        <v>13</v>
      </c>
      <c r="B43" s="72" t="s">
        <v>45</v>
      </c>
      <c r="C43" s="76">
        <v>8572.6723500000007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3409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215510.56</v>
      </c>
      <c r="H11" s="7"/>
      <c r="I11" s="75">
        <v>2667.9934997774799</v>
      </c>
      <c r="J11" s="24"/>
      <c r="K11" s="75">
        <v>100</v>
      </c>
      <c r="L11" s="75">
        <v>0.43</v>
      </c>
      <c r="BD11" s="15"/>
      <c r="BE11" s="18"/>
      <c r="BF11" s="15"/>
      <c r="BH11" s="15"/>
    </row>
    <row r="12" spans="2:61">
      <c r="B12" s="77" t="s">
        <v>209</v>
      </c>
      <c r="C12" s="15"/>
      <c r="D12" s="15"/>
      <c r="E12" s="15"/>
      <c r="G12" s="78">
        <v>164.5</v>
      </c>
      <c r="I12" s="78">
        <v>2851.5472799999998</v>
      </c>
      <c r="K12" s="78">
        <v>106.88</v>
      </c>
      <c r="L12" s="78">
        <v>0.46</v>
      </c>
    </row>
    <row r="13" spans="2:61">
      <c r="B13" s="77" t="s">
        <v>2568</v>
      </c>
      <c r="C13" s="15"/>
      <c r="D13" s="15"/>
      <c r="E13" s="15"/>
      <c r="G13" s="78">
        <v>164.5</v>
      </c>
      <c r="I13" s="78">
        <v>2851.5472799999998</v>
      </c>
      <c r="K13" s="78">
        <v>106.88</v>
      </c>
      <c r="L13" s="78">
        <v>0.46</v>
      </c>
    </row>
    <row r="14" spans="2:61">
      <c r="B14" t="s">
        <v>2569</v>
      </c>
      <c r="C14" t="s">
        <v>2570</v>
      </c>
      <c r="D14" t="s">
        <v>103</v>
      </c>
      <c r="E14" t="s">
        <v>1342</v>
      </c>
      <c r="F14" t="s">
        <v>105</v>
      </c>
      <c r="G14" s="76">
        <v>1.84</v>
      </c>
      <c r="H14" s="76">
        <v>3016700</v>
      </c>
      <c r="I14" s="76">
        <v>55.507280000000002</v>
      </c>
      <c r="J14" s="76">
        <v>0</v>
      </c>
      <c r="K14" s="76">
        <v>2.08</v>
      </c>
      <c r="L14" s="76">
        <v>0.01</v>
      </c>
    </row>
    <row r="15" spans="2:61">
      <c r="B15" t="s">
        <v>2571</v>
      </c>
      <c r="C15" t="s">
        <v>2572</v>
      </c>
      <c r="D15" t="s">
        <v>103</v>
      </c>
      <c r="E15" t="s">
        <v>131</v>
      </c>
      <c r="F15" t="s">
        <v>105</v>
      </c>
      <c r="G15" s="76">
        <v>41.84</v>
      </c>
      <c r="H15" s="76">
        <v>1976700</v>
      </c>
      <c r="I15" s="76">
        <v>827.05128000000002</v>
      </c>
      <c r="J15" s="76">
        <v>0</v>
      </c>
      <c r="K15" s="76">
        <v>31</v>
      </c>
      <c r="L15" s="76">
        <v>0.13</v>
      </c>
    </row>
    <row r="16" spans="2:61">
      <c r="B16" t="s">
        <v>2573</v>
      </c>
      <c r="C16" t="s">
        <v>2574</v>
      </c>
      <c r="D16" t="s">
        <v>103</v>
      </c>
      <c r="E16" t="s">
        <v>131</v>
      </c>
      <c r="F16" t="s">
        <v>105</v>
      </c>
      <c r="G16" s="76">
        <v>3.62</v>
      </c>
      <c r="H16" s="76">
        <v>1762600</v>
      </c>
      <c r="I16" s="76">
        <v>63.80612</v>
      </c>
      <c r="J16" s="76">
        <v>0</v>
      </c>
      <c r="K16" s="76">
        <v>2.39</v>
      </c>
      <c r="L16" s="76">
        <v>0.01</v>
      </c>
    </row>
    <row r="17" spans="2:12">
      <c r="B17" t="s">
        <v>2575</v>
      </c>
      <c r="C17" t="s">
        <v>2576</v>
      </c>
      <c r="D17" t="s">
        <v>103</v>
      </c>
      <c r="E17" t="s">
        <v>131</v>
      </c>
      <c r="F17" t="s">
        <v>105</v>
      </c>
      <c r="G17" s="76">
        <v>9.73</v>
      </c>
      <c r="H17" s="76">
        <v>1784600</v>
      </c>
      <c r="I17" s="76">
        <v>173.64158</v>
      </c>
      <c r="J17" s="76">
        <v>0</v>
      </c>
      <c r="K17" s="76">
        <v>6.51</v>
      </c>
      <c r="L17" s="76">
        <v>0.03</v>
      </c>
    </row>
    <row r="18" spans="2:12">
      <c r="B18" t="s">
        <v>2577</v>
      </c>
      <c r="C18" t="s">
        <v>2578</v>
      </c>
      <c r="D18" t="s">
        <v>103</v>
      </c>
      <c r="E18" t="s">
        <v>131</v>
      </c>
      <c r="F18" t="s">
        <v>105</v>
      </c>
      <c r="G18" s="76">
        <v>55.55</v>
      </c>
      <c r="H18" s="76">
        <v>1740600</v>
      </c>
      <c r="I18" s="76">
        <v>966.90329999999994</v>
      </c>
      <c r="J18" s="76">
        <v>0</v>
      </c>
      <c r="K18" s="76">
        <v>36.24</v>
      </c>
      <c r="L18" s="76">
        <v>0.16</v>
      </c>
    </row>
    <row r="19" spans="2:12">
      <c r="B19" t="s">
        <v>2579</v>
      </c>
      <c r="C19" t="s">
        <v>2580</v>
      </c>
      <c r="D19" t="s">
        <v>103</v>
      </c>
      <c r="E19" t="s">
        <v>131</v>
      </c>
      <c r="F19" t="s">
        <v>105</v>
      </c>
      <c r="G19" s="76">
        <v>0.44</v>
      </c>
      <c r="H19" s="76">
        <v>18233000</v>
      </c>
      <c r="I19" s="76">
        <v>80.225200000000001</v>
      </c>
      <c r="J19" s="76">
        <v>0</v>
      </c>
      <c r="K19" s="76">
        <v>3.01</v>
      </c>
      <c r="L19" s="76">
        <v>0.01</v>
      </c>
    </row>
    <row r="20" spans="2:12">
      <c r="B20" t="s">
        <v>2581</v>
      </c>
      <c r="C20" t="s">
        <v>2582</v>
      </c>
      <c r="D20" t="s">
        <v>103</v>
      </c>
      <c r="E20" t="s">
        <v>131</v>
      </c>
      <c r="F20" t="s">
        <v>105</v>
      </c>
      <c r="G20" s="76">
        <v>12.32</v>
      </c>
      <c r="H20" s="76">
        <v>2338900</v>
      </c>
      <c r="I20" s="76">
        <v>288.15248000000003</v>
      </c>
      <c r="J20" s="76">
        <v>0</v>
      </c>
      <c r="K20" s="76">
        <v>10.8</v>
      </c>
      <c r="L20" s="76">
        <v>0.05</v>
      </c>
    </row>
    <row r="21" spans="2:12">
      <c r="B21" t="s">
        <v>2583</v>
      </c>
      <c r="C21" t="s">
        <v>2584</v>
      </c>
      <c r="D21" t="s">
        <v>103</v>
      </c>
      <c r="E21" t="s">
        <v>135</v>
      </c>
      <c r="F21" t="s">
        <v>105</v>
      </c>
      <c r="G21" s="76">
        <v>39.159999999999997</v>
      </c>
      <c r="H21" s="76">
        <v>1011900</v>
      </c>
      <c r="I21" s="76">
        <v>396.26004</v>
      </c>
      <c r="J21" s="76">
        <v>0</v>
      </c>
      <c r="K21" s="76">
        <v>14.85</v>
      </c>
      <c r="L21" s="76">
        <v>0.06</v>
      </c>
    </row>
    <row r="22" spans="2:12">
      <c r="B22" s="77" t="s">
        <v>2585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214</v>
      </c>
      <c r="C23" t="s">
        <v>214</v>
      </c>
      <c r="D23" s="15"/>
      <c r="E23" t="s">
        <v>214</v>
      </c>
      <c r="F23" t="s">
        <v>214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2586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s="15"/>
      <c r="E25" t="s">
        <v>214</v>
      </c>
      <c r="F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1281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302</v>
      </c>
      <c r="C28" s="15"/>
      <c r="D28" s="15"/>
      <c r="E28" s="15"/>
      <c r="G28" s="78">
        <v>215346.06</v>
      </c>
      <c r="I28" s="78">
        <v>-183.55378022252</v>
      </c>
      <c r="K28" s="78">
        <v>-6.88</v>
      </c>
      <c r="L28" s="78">
        <v>-0.03</v>
      </c>
    </row>
    <row r="29" spans="2:12">
      <c r="B29" s="77" t="s">
        <v>2568</v>
      </c>
      <c r="C29" s="15"/>
      <c r="D29" s="15"/>
      <c r="E29" s="15"/>
      <c r="G29" s="78">
        <v>215346.06</v>
      </c>
      <c r="I29" s="78">
        <v>-183.55378022252</v>
      </c>
      <c r="K29" s="78">
        <v>-6.88</v>
      </c>
      <c r="L29" s="78">
        <v>-0.03</v>
      </c>
    </row>
    <row r="30" spans="2:12">
      <c r="B30" t="s">
        <v>2587</v>
      </c>
      <c r="C30" t="s">
        <v>2588</v>
      </c>
      <c r="D30" t="s">
        <v>126</v>
      </c>
      <c r="E30" t="s">
        <v>1286</v>
      </c>
      <c r="F30" t="s">
        <v>109</v>
      </c>
      <c r="G30" s="76">
        <v>-4.34</v>
      </c>
      <c r="H30" s="76">
        <v>17000</v>
      </c>
      <c r="I30" s="76">
        <v>-2.6036961999999999</v>
      </c>
      <c r="J30" s="76">
        <v>0</v>
      </c>
      <c r="K30" s="76">
        <v>-0.1</v>
      </c>
      <c r="L30" s="76">
        <v>0</v>
      </c>
    </row>
    <row r="31" spans="2:12">
      <c r="B31" t="s">
        <v>2589</v>
      </c>
      <c r="C31" t="s">
        <v>2590</v>
      </c>
      <c r="D31" t="s">
        <v>126</v>
      </c>
      <c r="E31" t="s">
        <v>1286</v>
      </c>
      <c r="F31" t="s">
        <v>109</v>
      </c>
      <c r="G31" s="76">
        <v>-4.34</v>
      </c>
      <c r="H31" s="76">
        <v>6500</v>
      </c>
      <c r="I31" s="76">
        <v>-0.9955309</v>
      </c>
      <c r="J31" s="76">
        <v>0</v>
      </c>
      <c r="K31" s="76">
        <v>-0.04</v>
      </c>
      <c r="L31" s="76">
        <v>0</v>
      </c>
    </row>
    <row r="32" spans="2:12">
      <c r="B32" t="s">
        <v>2591</v>
      </c>
      <c r="C32" t="s">
        <v>2592</v>
      </c>
      <c r="D32" t="s">
        <v>1358</v>
      </c>
      <c r="E32" t="s">
        <v>1297</v>
      </c>
      <c r="F32" t="s">
        <v>109</v>
      </c>
      <c r="G32" s="76">
        <v>-4.66</v>
      </c>
      <c r="H32" s="76">
        <v>1550</v>
      </c>
      <c r="I32" s="76">
        <v>-0.25489967000000002</v>
      </c>
      <c r="J32" s="76">
        <v>0</v>
      </c>
      <c r="K32" s="76">
        <v>-0.01</v>
      </c>
      <c r="L32" s="76">
        <v>0</v>
      </c>
    </row>
    <row r="33" spans="2:12">
      <c r="B33" t="s">
        <v>2593</v>
      </c>
      <c r="C33" t="s">
        <v>2594</v>
      </c>
      <c r="D33" t="s">
        <v>107</v>
      </c>
      <c r="E33" t="s">
        <v>2595</v>
      </c>
      <c r="F33" t="s">
        <v>109</v>
      </c>
      <c r="G33" s="76">
        <v>4.82</v>
      </c>
      <c r="H33" s="76">
        <v>450</v>
      </c>
      <c r="I33" s="76">
        <v>7.6544009999999996E-2</v>
      </c>
      <c r="J33" s="76">
        <v>0</v>
      </c>
      <c r="K33" s="76">
        <v>0</v>
      </c>
      <c r="L33" s="76">
        <v>0</v>
      </c>
    </row>
    <row r="34" spans="2:12">
      <c r="B34" t="s">
        <v>2596</v>
      </c>
      <c r="C34" t="s">
        <v>2597</v>
      </c>
      <c r="D34" t="s">
        <v>107</v>
      </c>
      <c r="E34" t="s">
        <v>2595</v>
      </c>
      <c r="F34" t="s">
        <v>109</v>
      </c>
      <c r="G34" s="76">
        <v>-4.82</v>
      </c>
      <c r="H34" s="76">
        <v>250</v>
      </c>
      <c r="I34" s="76">
        <v>-4.2524449999999998E-2</v>
      </c>
      <c r="J34" s="76">
        <v>0</v>
      </c>
      <c r="K34" s="76">
        <v>0</v>
      </c>
      <c r="L34" s="76">
        <v>0</v>
      </c>
    </row>
    <row r="35" spans="2:12">
      <c r="B35" t="s">
        <v>2598</v>
      </c>
      <c r="C35" t="s">
        <v>2599</v>
      </c>
      <c r="D35" t="s">
        <v>107</v>
      </c>
      <c r="E35" t="s">
        <v>2595</v>
      </c>
      <c r="F35" t="s">
        <v>109</v>
      </c>
      <c r="G35" s="76">
        <v>-5.71</v>
      </c>
      <c r="H35" s="76">
        <v>107000</v>
      </c>
      <c r="I35" s="76">
        <v>-21.5611313</v>
      </c>
      <c r="J35" s="76">
        <v>0</v>
      </c>
      <c r="K35" s="76">
        <v>-0.81</v>
      </c>
      <c r="L35" s="76">
        <v>0</v>
      </c>
    </row>
    <row r="36" spans="2:12">
      <c r="B36" t="s">
        <v>2600</v>
      </c>
      <c r="C36" t="s">
        <v>2601</v>
      </c>
      <c r="D36" t="s">
        <v>126</v>
      </c>
      <c r="E36" t="s">
        <v>2033</v>
      </c>
      <c r="F36" t="s">
        <v>109</v>
      </c>
      <c r="G36" s="76">
        <v>-3.53</v>
      </c>
      <c r="H36" s="76">
        <v>10250</v>
      </c>
      <c r="I36" s="76">
        <v>-1.2768804250000001</v>
      </c>
      <c r="J36" s="76">
        <v>0</v>
      </c>
      <c r="K36" s="76">
        <v>-0.05</v>
      </c>
      <c r="L36" s="76">
        <v>0</v>
      </c>
    </row>
    <row r="37" spans="2:12">
      <c r="B37" t="s">
        <v>2602</v>
      </c>
      <c r="C37" t="s">
        <v>2603</v>
      </c>
      <c r="D37" t="s">
        <v>126</v>
      </c>
      <c r="E37" t="s">
        <v>2033</v>
      </c>
      <c r="F37" t="s">
        <v>109</v>
      </c>
      <c r="G37" s="76">
        <v>3.53</v>
      </c>
      <c r="H37" s="76">
        <v>42000</v>
      </c>
      <c r="I37" s="76">
        <v>5.2320954000000004</v>
      </c>
      <c r="J37" s="76">
        <v>0</v>
      </c>
      <c r="K37" s="76">
        <v>0.2</v>
      </c>
      <c r="L37" s="76">
        <v>0</v>
      </c>
    </row>
    <row r="38" spans="2:12">
      <c r="B38" t="s">
        <v>2604</v>
      </c>
      <c r="C38" t="s">
        <v>2605</v>
      </c>
      <c r="D38" t="s">
        <v>126</v>
      </c>
      <c r="E38" t="s">
        <v>2033</v>
      </c>
      <c r="F38" t="s">
        <v>208</v>
      </c>
      <c r="G38" s="76">
        <v>215567.94</v>
      </c>
      <c r="H38" s="76">
        <v>107.08999999999979</v>
      </c>
      <c r="I38" s="76">
        <v>100.12038530248</v>
      </c>
      <c r="J38" s="76">
        <v>0</v>
      </c>
      <c r="K38" s="76">
        <v>3.75</v>
      </c>
      <c r="L38" s="76">
        <v>0.02</v>
      </c>
    </row>
    <row r="39" spans="2:12">
      <c r="B39" t="s">
        <v>2606</v>
      </c>
      <c r="C39" t="s">
        <v>2607</v>
      </c>
      <c r="D39" t="s">
        <v>126</v>
      </c>
      <c r="E39" t="s">
        <v>1355</v>
      </c>
      <c r="F39" t="s">
        <v>109</v>
      </c>
      <c r="G39" s="76">
        <v>-8.68</v>
      </c>
      <c r="H39" s="76">
        <v>34000</v>
      </c>
      <c r="I39" s="76">
        <v>-10.4147848</v>
      </c>
      <c r="J39" s="76">
        <v>0</v>
      </c>
      <c r="K39" s="76">
        <v>-0.39</v>
      </c>
      <c r="L39" s="76">
        <v>0</v>
      </c>
    </row>
    <row r="40" spans="2:12">
      <c r="B40" t="s">
        <v>2608</v>
      </c>
      <c r="C40" t="s">
        <v>2609</v>
      </c>
      <c r="D40" t="s">
        <v>126</v>
      </c>
      <c r="E40" t="s">
        <v>1355</v>
      </c>
      <c r="F40" t="s">
        <v>109</v>
      </c>
      <c r="G40" s="76">
        <v>-8.68</v>
      </c>
      <c r="H40" s="76">
        <v>26300</v>
      </c>
      <c r="I40" s="76">
        <v>-8.0561423600000008</v>
      </c>
      <c r="J40" s="76">
        <v>0</v>
      </c>
      <c r="K40" s="76">
        <v>-0.3</v>
      </c>
      <c r="L40" s="76">
        <v>0</v>
      </c>
    </row>
    <row r="41" spans="2:12">
      <c r="B41" t="s">
        <v>2610</v>
      </c>
      <c r="C41" t="s">
        <v>2611</v>
      </c>
      <c r="D41" t="s">
        <v>126</v>
      </c>
      <c r="E41" t="s">
        <v>1355</v>
      </c>
      <c r="F41" t="s">
        <v>109</v>
      </c>
      <c r="G41" s="76">
        <v>-8.68</v>
      </c>
      <c r="H41" s="76">
        <v>19500</v>
      </c>
      <c r="I41" s="76">
        <v>-5.9731854000000002</v>
      </c>
      <c r="J41" s="76">
        <v>0</v>
      </c>
      <c r="K41" s="76">
        <v>-0.22</v>
      </c>
      <c r="L41" s="76">
        <v>0</v>
      </c>
    </row>
    <row r="42" spans="2:12">
      <c r="B42" t="s">
        <v>2612</v>
      </c>
      <c r="C42" t="s">
        <v>2613</v>
      </c>
      <c r="D42" t="s">
        <v>126</v>
      </c>
      <c r="E42" t="s">
        <v>1355</v>
      </c>
      <c r="F42" t="s">
        <v>109</v>
      </c>
      <c r="G42" s="76">
        <v>0.52</v>
      </c>
      <c r="H42" s="76">
        <v>137500</v>
      </c>
      <c r="I42" s="76">
        <v>2.5232350000000001</v>
      </c>
      <c r="J42" s="76">
        <v>0</v>
      </c>
      <c r="K42" s="76">
        <v>0.09</v>
      </c>
      <c r="L42" s="76">
        <v>0</v>
      </c>
    </row>
    <row r="43" spans="2:12">
      <c r="B43" t="s">
        <v>2614</v>
      </c>
      <c r="C43" t="s">
        <v>2615</v>
      </c>
      <c r="D43" t="s">
        <v>126</v>
      </c>
      <c r="E43" t="s">
        <v>1355</v>
      </c>
      <c r="F43" t="s">
        <v>109</v>
      </c>
      <c r="G43" s="76">
        <v>1.17</v>
      </c>
      <c r="H43" s="76">
        <v>158500</v>
      </c>
      <c r="I43" s="76">
        <v>6.5443540499999999</v>
      </c>
      <c r="J43" s="76">
        <v>0</v>
      </c>
      <c r="K43" s="76">
        <v>0.25</v>
      </c>
      <c r="L43" s="76">
        <v>0</v>
      </c>
    </row>
    <row r="44" spans="2:12">
      <c r="B44" t="s">
        <v>2616</v>
      </c>
      <c r="C44" t="s">
        <v>2617</v>
      </c>
      <c r="D44" t="s">
        <v>126</v>
      </c>
      <c r="E44" t="s">
        <v>1355</v>
      </c>
      <c r="F44" t="s">
        <v>109</v>
      </c>
      <c r="G44" s="76">
        <v>0.68</v>
      </c>
      <c r="H44" s="76">
        <v>104000</v>
      </c>
      <c r="I44" s="76">
        <v>2.4957088000000001</v>
      </c>
      <c r="J44" s="76">
        <v>0</v>
      </c>
      <c r="K44" s="76">
        <v>0.09</v>
      </c>
      <c r="L44" s="76">
        <v>0</v>
      </c>
    </row>
    <row r="45" spans="2:12">
      <c r="B45" t="s">
        <v>2618</v>
      </c>
      <c r="C45" t="s">
        <v>2619</v>
      </c>
      <c r="D45" t="s">
        <v>126</v>
      </c>
      <c r="E45" t="s">
        <v>1355</v>
      </c>
      <c r="F45" t="s">
        <v>109</v>
      </c>
      <c r="G45" s="76">
        <v>2.72</v>
      </c>
      <c r="H45" s="76">
        <v>129000</v>
      </c>
      <c r="I45" s="76">
        <v>12.382555200000001</v>
      </c>
      <c r="J45" s="76">
        <v>0</v>
      </c>
      <c r="K45" s="76">
        <v>0.46</v>
      </c>
      <c r="L45" s="76">
        <v>0</v>
      </c>
    </row>
    <row r="46" spans="2:12">
      <c r="B46" t="s">
        <v>2620</v>
      </c>
      <c r="C46" t="s">
        <v>2621</v>
      </c>
      <c r="D46" t="s">
        <v>126</v>
      </c>
      <c r="E46" t="s">
        <v>1355</v>
      </c>
      <c r="F46" t="s">
        <v>109</v>
      </c>
      <c r="G46" s="76">
        <v>0.76</v>
      </c>
      <c r="H46" s="76">
        <v>54500</v>
      </c>
      <c r="I46" s="76">
        <v>1.4617118</v>
      </c>
      <c r="J46" s="76">
        <v>0</v>
      </c>
      <c r="K46" s="76">
        <v>0.05</v>
      </c>
      <c r="L46" s="76">
        <v>0</v>
      </c>
    </row>
    <row r="47" spans="2:12">
      <c r="B47" t="s">
        <v>2622</v>
      </c>
      <c r="C47" t="s">
        <v>2623</v>
      </c>
      <c r="D47" t="s">
        <v>126</v>
      </c>
      <c r="E47" t="s">
        <v>1355</v>
      </c>
      <c r="F47" t="s">
        <v>109</v>
      </c>
      <c r="G47" s="76">
        <v>-0.68</v>
      </c>
      <c r="H47" s="76">
        <v>38500</v>
      </c>
      <c r="I47" s="76">
        <v>-0.92389220000000005</v>
      </c>
      <c r="J47" s="76">
        <v>0</v>
      </c>
      <c r="K47" s="76">
        <v>-0.03</v>
      </c>
      <c r="L47" s="76">
        <v>0</v>
      </c>
    </row>
    <row r="48" spans="2:12">
      <c r="B48" t="s">
        <v>2624</v>
      </c>
      <c r="C48" t="s">
        <v>2625</v>
      </c>
      <c r="D48" t="s">
        <v>126</v>
      </c>
      <c r="E48" t="s">
        <v>1355</v>
      </c>
      <c r="F48" t="s">
        <v>109</v>
      </c>
      <c r="G48" s="76">
        <v>-3.89</v>
      </c>
      <c r="H48" s="76">
        <v>61500</v>
      </c>
      <c r="I48" s="76">
        <v>-8.4426031500000001</v>
      </c>
      <c r="J48" s="76">
        <v>0</v>
      </c>
      <c r="K48" s="76">
        <v>-0.32</v>
      </c>
      <c r="L48" s="76">
        <v>0</v>
      </c>
    </row>
    <row r="49" spans="2:12">
      <c r="B49" t="s">
        <v>2626</v>
      </c>
      <c r="C49" t="s">
        <v>2627</v>
      </c>
      <c r="D49" t="s">
        <v>126</v>
      </c>
      <c r="E49" t="s">
        <v>1355</v>
      </c>
      <c r="F49" t="s">
        <v>109</v>
      </c>
      <c r="G49" s="76">
        <v>-1.28</v>
      </c>
      <c r="H49" s="76">
        <v>12250</v>
      </c>
      <c r="I49" s="76">
        <v>-0.55334720000000004</v>
      </c>
      <c r="J49" s="76">
        <v>0</v>
      </c>
      <c r="K49" s="76">
        <v>-0.02</v>
      </c>
      <c r="L49" s="76">
        <v>0</v>
      </c>
    </row>
    <row r="50" spans="2:12">
      <c r="B50" t="s">
        <v>2628</v>
      </c>
      <c r="C50" t="s">
        <v>2629</v>
      </c>
      <c r="D50" t="s">
        <v>126</v>
      </c>
      <c r="E50" t="s">
        <v>1355</v>
      </c>
      <c r="F50" t="s">
        <v>109</v>
      </c>
      <c r="G50" s="76">
        <v>-1.2</v>
      </c>
      <c r="H50" s="76">
        <v>10000</v>
      </c>
      <c r="I50" s="76">
        <v>-0.42348000000000002</v>
      </c>
      <c r="J50" s="76">
        <v>0</v>
      </c>
      <c r="K50" s="76">
        <v>-0.02</v>
      </c>
      <c r="L50" s="76">
        <v>0</v>
      </c>
    </row>
    <row r="51" spans="2:12">
      <c r="B51" t="s">
        <v>2630</v>
      </c>
      <c r="C51" t="s">
        <v>2631</v>
      </c>
      <c r="D51" t="s">
        <v>126</v>
      </c>
      <c r="E51" t="s">
        <v>1355</v>
      </c>
      <c r="F51" t="s">
        <v>109</v>
      </c>
      <c r="G51" s="76">
        <v>-3.89</v>
      </c>
      <c r="H51" s="76">
        <v>22000</v>
      </c>
      <c r="I51" s="76">
        <v>-3.0201182000000002</v>
      </c>
      <c r="J51" s="76">
        <v>0</v>
      </c>
      <c r="K51" s="76">
        <v>-0.11</v>
      </c>
      <c r="L51" s="76">
        <v>0</v>
      </c>
    </row>
    <row r="52" spans="2:12">
      <c r="B52" t="s">
        <v>2632</v>
      </c>
      <c r="C52" t="s">
        <v>2633</v>
      </c>
      <c r="D52" t="s">
        <v>126</v>
      </c>
      <c r="E52" t="s">
        <v>1355</v>
      </c>
      <c r="F52" t="s">
        <v>109</v>
      </c>
      <c r="G52" s="76">
        <v>-1.28</v>
      </c>
      <c r="H52" s="76">
        <v>29000</v>
      </c>
      <c r="I52" s="76">
        <v>-1.3099647999999999</v>
      </c>
      <c r="J52" s="76">
        <v>0</v>
      </c>
      <c r="K52" s="76">
        <v>-0.05</v>
      </c>
      <c r="L52" s="76">
        <v>0</v>
      </c>
    </row>
    <row r="53" spans="2:12">
      <c r="B53" t="s">
        <v>2634</v>
      </c>
      <c r="C53" t="s">
        <v>2635</v>
      </c>
      <c r="D53" t="s">
        <v>2044</v>
      </c>
      <c r="E53" t="s">
        <v>1355</v>
      </c>
      <c r="F53" t="s">
        <v>109</v>
      </c>
      <c r="G53" s="76">
        <v>0.39</v>
      </c>
      <c r="H53" s="76">
        <v>47500</v>
      </c>
      <c r="I53" s="76">
        <v>0.65374725</v>
      </c>
      <c r="J53" s="76">
        <v>0</v>
      </c>
      <c r="K53" s="76">
        <v>0.02</v>
      </c>
      <c r="L53" s="76">
        <v>0</v>
      </c>
    </row>
    <row r="54" spans="2:12">
      <c r="B54" t="s">
        <v>2636</v>
      </c>
      <c r="C54" t="s">
        <v>2637</v>
      </c>
      <c r="D54" t="s">
        <v>2044</v>
      </c>
      <c r="E54" t="s">
        <v>1355</v>
      </c>
      <c r="F54" t="s">
        <v>109</v>
      </c>
      <c r="G54" s="76">
        <v>3.5</v>
      </c>
      <c r="H54" s="76">
        <v>13250</v>
      </c>
      <c r="I54" s="76">
        <v>1.6365737499999999</v>
      </c>
      <c r="J54" s="76">
        <v>0</v>
      </c>
      <c r="K54" s="76">
        <v>0.06</v>
      </c>
      <c r="L54" s="76">
        <v>0</v>
      </c>
    </row>
    <row r="55" spans="2:12">
      <c r="B55" t="s">
        <v>2638</v>
      </c>
      <c r="C55" t="s">
        <v>2639</v>
      </c>
      <c r="D55" t="s">
        <v>2044</v>
      </c>
      <c r="E55" t="s">
        <v>1355</v>
      </c>
      <c r="F55" t="s">
        <v>109</v>
      </c>
      <c r="G55" s="76">
        <v>0.78</v>
      </c>
      <c r="H55" s="76">
        <v>8000</v>
      </c>
      <c r="I55" s="76">
        <v>0.22020960000000001</v>
      </c>
      <c r="J55" s="76">
        <v>0</v>
      </c>
      <c r="K55" s="76">
        <v>0.01</v>
      </c>
      <c r="L55" s="76">
        <v>0</v>
      </c>
    </row>
    <row r="56" spans="2:12">
      <c r="B56" t="s">
        <v>2640</v>
      </c>
      <c r="C56" t="s">
        <v>2641</v>
      </c>
      <c r="D56" t="s">
        <v>2044</v>
      </c>
      <c r="E56" t="s">
        <v>1355</v>
      </c>
      <c r="F56" t="s">
        <v>109</v>
      </c>
      <c r="G56" s="76">
        <v>-3.16</v>
      </c>
      <c r="H56" s="76">
        <v>2250</v>
      </c>
      <c r="I56" s="76">
        <v>-0.25091190000000002</v>
      </c>
      <c r="J56" s="76">
        <v>0</v>
      </c>
      <c r="K56" s="76">
        <v>-0.01</v>
      </c>
      <c r="L56" s="76">
        <v>0</v>
      </c>
    </row>
    <row r="57" spans="2:12">
      <c r="B57" t="s">
        <v>2642</v>
      </c>
      <c r="C57" t="s">
        <v>2643</v>
      </c>
      <c r="D57" t="s">
        <v>2044</v>
      </c>
      <c r="E57" t="s">
        <v>1355</v>
      </c>
      <c r="F57" t="s">
        <v>109</v>
      </c>
      <c r="G57" s="76">
        <v>-1.17</v>
      </c>
      <c r="H57" s="76">
        <v>1500</v>
      </c>
      <c r="I57" s="76">
        <v>-6.1933950000000002E-2</v>
      </c>
      <c r="J57" s="76">
        <v>0</v>
      </c>
      <c r="K57" s="76">
        <v>0</v>
      </c>
      <c r="L57" s="76">
        <v>0</v>
      </c>
    </row>
    <row r="58" spans="2:12">
      <c r="B58" t="s">
        <v>2644</v>
      </c>
      <c r="C58" t="s">
        <v>2645</v>
      </c>
      <c r="D58" t="s">
        <v>2044</v>
      </c>
      <c r="E58" t="s">
        <v>1355</v>
      </c>
      <c r="F58" t="s">
        <v>109</v>
      </c>
      <c r="G58" s="76">
        <v>-0.39</v>
      </c>
      <c r="H58" s="76">
        <v>8000</v>
      </c>
      <c r="I58" s="76">
        <v>-0.1101048</v>
      </c>
      <c r="J58" s="76">
        <v>0</v>
      </c>
      <c r="K58" s="76">
        <v>0</v>
      </c>
      <c r="L58" s="76">
        <v>0</v>
      </c>
    </row>
    <row r="59" spans="2:12">
      <c r="B59" t="s">
        <v>2646</v>
      </c>
      <c r="C59" t="s">
        <v>2647</v>
      </c>
      <c r="D59" t="s">
        <v>2044</v>
      </c>
      <c r="E59" t="s">
        <v>1355</v>
      </c>
      <c r="F59" t="s">
        <v>109</v>
      </c>
      <c r="G59" s="76">
        <v>-5.33</v>
      </c>
      <c r="H59" s="76">
        <v>18000</v>
      </c>
      <c r="I59" s="76">
        <v>-3.3857225999999998</v>
      </c>
      <c r="J59" s="76">
        <v>0</v>
      </c>
      <c r="K59" s="76">
        <v>-0.13</v>
      </c>
      <c r="L59" s="76">
        <v>0</v>
      </c>
    </row>
    <row r="60" spans="2:12">
      <c r="B60" t="s">
        <v>2648</v>
      </c>
      <c r="C60" t="s">
        <v>2649</v>
      </c>
      <c r="D60" t="s">
        <v>2044</v>
      </c>
      <c r="E60" t="s">
        <v>1355</v>
      </c>
      <c r="F60" t="s">
        <v>109</v>
      </c>
      <c r="G60" s="76">
        <v>-4.66</v>
      </c>
      <c r="H60" s="76">
        <v>26000</v>
      </c>
      <c r="I60" s="76">
        <v>-4.2757364000000004</v>
      </c>
      <c r="J60" s="76">
        <v>0</v>
      </c>
      <c r="K60" s="76">
        <v>-0.16</v>
      </c>
      <c r="L60" s="76">
        <v>0</v>
      </c>
    </row>
    <row r="61" spans="2:12">
      <c r="B61" t="s">
        <v>2650</v>
      </c>
      <c r="C61" t="s">
        <v>2651</v>
      </c>
      <c r="D61" t="s">
        <v>2044</v>
      </c>
      <c r="E61" t="s">
        <v>1355</v>
      </c>
      <c r="F61" t="s">
        <v>109</v>
      </c>
      <c r="G61" s="76">
        <v>-1.17</v>
      </c>
      <c r="H61" s="76">
        <v>5750</v>
      </c>
      <c r="I61" s="76">
        <v>-0.23741347500000001</v>
      </c>
      <c r="J61" s="76">
        <v>0</v>
      </c>
      <c r="K61" s="76">
        <v>-0.01</v>
      </c>
      <c r="L61" s="76">
        <v>0</v>
      </c>
    </row>
    <row r="62" spans="2:12">
      <c r="B62" t="s">
        <v>2652</v>
      </c>
      <c r="C62" t="s">
        <v>2653</v>
      </c>
      <c r="D62" t="s">
        <v>2044</v>
      </c>
      <c r="E62" t="s">
        <v>1355</v>
      </c>
      <c r="F62" t="s">
        <v>109</v>
      </c>
      <c r="G62" s="76">
        <v>-9.98</v>
      </c>
      <c r="H62" s="76">
        <v>7250</v>
      </c>
      <c r="I62" s="76">
        <v>-2.55340795</v>
      </c>
      <c r="J62" s="76">
        <v>0</v>
      </c>
      <c r="K62" s="76">
        <v>-0.1</v>
      </c>
      <c r="L62" s="76">
        <v>0</v>
      </c>
    </row>
    <row r="63" spans="2:12">
      <c r="B63" t="s">
        <v>2654</v>
      </c>
      <c r="C63" t="s">
        <v>2655</v>
      </c>
      <c r="D63" t="s">
        <v>126</v>
      </c>
      <c r="E63" t="s">
        <v>1338</v>
      </c>
      <c r="F63" t="s">
        <v>109</v>
      </c>
      <c r="G63" s="76">
        <v>-0.63</v>
      </c>
      <c r="H63" s="76">
        <v>35000</v>
      </c>
      <c r="I63" s="76">
        <v>-0.77814450000000002</v>
      </c>
      <c r="J63" s="76">
        <v>0</v>
      </c>
      <c r="K63" s="76">
        <v>-0.03</v>
      </c>
      <c r="L63" s="76">
        <v>0</v>
      </c>
    </row>
    <row r="64" spans="2:12">
      <c r="B64" t="s">
        <v>2656</v>
      </c>
      <c r="C64" t="s">
        <v>2657</v>
      </c>
      <c r="D64" t="s">
        <v>126</v>
      </c>
      <c r="E64" t="s">
        <v>1338</v>
      </c>
      <c r="F64" t="s">
        <v>109</v>
      </c>
      <c r="G64" s="76">
        <v>0.62</v>
      </c>
      <c r="H64" s="76">
        <v>5000</v>
      </c>
      <c r="I64" s="76">
        <v>0.109399</v>
      </c>
      <c r="J64" s="76">
        <v>0</v>
      </c>
      <c r="K64" s="76">
        <v>0</v>
      </c>
      <c r="L64" s="76">
        <v>0</v>
      </c>
    </row>
    <row r="65" spans="2:12">
      <c r="B65" t="s">
        <v>2658</v>
      </c>
      <c r="C65" t="s">
        <v>2659</v>
      </c>
      <c r="D65" t="s">
        <v>2044</v>
      </c>
      <c r="E65" t="s">
        <v>1338</v>
      </c>
      <c r="F65" t="s">
        <v>109</v>
      </c>
      <c r="G65" s="76">
        <v>9.2200000000000006</v>
      </c>
      <c r="H65" s="76">
        <v>21000</v>
      </c>
      <c r="I65" s="76">
        <v>6.8328498</v>
      </c>
      <c r="J65" s="76">
        <v>0</v>
      </c>
      <c r="K65" s="76">
        <v>0.26</v>
      </c>
      <c r="L65" s="76">
        <v>0</v>
      </c>
    </row>
    <row r="66" spans="2:12">
      <c r="B66" t="s">
        <v>2660</v>
      </c>
      <c r="C66" t="s">
        <v>2661</v>
      </c>
      <c r="D66" t="s">
        <v>2044</v>
      </c>
      <c r="E66" t="s">
        <v>1338</v>
      </c>
      <c r="F66" t="s">
        <v>109</v>
      </c>
      <c r="G66" s="76">
        <v>-9.2200000000000006</v>
      </c>
      <c r="H66" s="76">
        <v>6500</v>
      </c>
      <c r="I66" s="76">
        <v>-2.1149296999999998</v>
      </c>
      <c r="J66" s="76">
        <v>0</v>
      </c>
      <c r="K66" s="76">
        <v>-0.08</v>
      </c>
      <c r="L66" s="76">
        <v>0</v>
      </c>
    </row>
    <row r="67" spans="2:12">
      <c r="B67" t="s">
        <v>2662</v>
      </c>
      <c r="C67" t="s">
        <v>2663</v>
      </c>
      <c r="D67" t="s">
        <v>2044</v>
      </c>
      <c r="E67" t="s">
        <v>1338</v>
      </c>
      <c r="F67" t="s">
        <v>109</v>
      </c>
      <c r="G67" s="76">
        <v>-1.94</v>
      </c>
      <c r="H67" s="76">
        <v>10250</v>
      </c>
      <c r="I67" s="76">
        <v>-0.70174164999999999</v>
      </c>
      <c r="J67" s="76">
        <v>0</v>
      </c>
      <c r="K67" s="76">
        <v>-0.03</v>
      </c>
      <c r="L67" s="76">
        <v>0</v>
      </c>
    </row>
    <row r="68" spans="2:12">
      <c r="B68" t="s">
        <v>2664</v>
      </c>
      <c r="C68" t="s">
        <v>2665</v>
      </c>
      <c r="D68" t="s">
        <v>2044</v>
      </c>
      <c r="E68" t="s">
        <v>1338</v>
      </c>
      <c r="F68" t="s">
        <v>109</v>
      </c>
      <c r="G68" s="76">
        <v>-7.28</v>
      </c>
      <c r="H68" s="76">
        <v>20750</v>
      </c>
      <c r="I68" s="76">
        <v>-5.3309074000000001</v>
      </c>
      <c r="J68" s="76">
        <v>0</v>
      </c>
      <c r="K68" s="76">
        <v>-0.2</v>
      </c>
      <c r="L68" s="76">
        <v>0</v>
      </c>
    </row>
    <row r="69" spans="2:12">
      <c r="B69" t="s">
        <v>2666</v>
      </c>
      <c r="C69" t="s">
        <v>2667</v>
      </c>
      <c r="D69" t="s">
        <v>126</v>
      </c>
      <c r="E69" t="s">
        <v>1352</v>
      </c>
      <c r="F69" t="s">
        <v>109</v>
      </c>
      <c r="G69" s="76">
        <v>-3.47</v>
      </c>
      <c r="H69" s="76">
        <v>28500</v>
      </c>
      <c r="I69" s="76">
        <v>-3.4900045500000001</v>
      </c>
      <c r="J69" s="76">
        <v>0</v>
      </c>
      <c r="K69" s="76">
        <v>-0.13</v>
      </c>
      <c r="L69" s="76">
        <v>0</v>
      </c>
    </row>
    <row r="70" spans="2:12">
      <c r="B70" t="s">
        <v>2668</v>
      </c>
      <c r="C70" t="s">
        <v>2669</v>
      </c>
      <c r="D70" t="s">
        <v>126</v>
      </c>
      <c r="E70" t="s">
        <v>1352</v>
      </c>
      <c r="F70" t="s">
        <v>109</v>
      </c>
      <c r="G70" s="76">
        <v>-4.34</v>
      </c>
      <c r="H70" s="76">
        <v>2500</v>
      </c>
      <c r="I70" s="76">
        <v>-0.38289649999999997</v>
      </c>
      <c r="J70" s="76">
        <v>0</v>
      </c>
      <c r="K70" s="76">
        <v>-0.01</v>
      </c>
      <c r="L70" s="76">
        <v>0</v>
      </c>
    </row>
    <row r="71" spans="2:12">
      <c r="B71" t="s">
        <v>2670</v>
      </c>
      <c r="C71" t="s">
        <v>2671</v>
      </c>
      <c r="D71" t="s">
        <v>126</v>
      </c>
      <c r="E71" t="s">
        <v>1352</v>
      </c>
      <c r="F71" t="s">
        <v>109</v>
      </c>
      <c r="G71" s="76">
        <v>-4.34</v>
      </c>
      <c r="H71" s="76">
        <v>5000</v>
      </c>
      <c r="I71" s="76">
        <v>-0.76579299999999995</v>
      </c>
      <c r="J71" s="76">
        <v>0</v>
      </c>
      <c r="K71" s="76">
        <v>-0.03</v>
      </c>
      <c r="L71" s="76">
        <v>0</v>
      </c>
    </row>
    <row r="72" spans="2:12">
      <c r="B72" t="s">
        <v>2672</v>
      </c>
      <c r="C72" t="s">
        <v>2673</v>
      </c>
      <c r="D72" t="s">
        <v>2044</v>
      </c>
      <c r="E72" t="s">
        <v>126</v>
      </c>
      <c r="F72" t="s">
        <v>109</v>
      </c>
      <c r="G72" s="76">
        <v>-1.17</v>
      </c>
      <c r="H72" s="76">
        <v>500</v>
      </c>
      <c r="I72" s="76">
        <v>-2.0644650000000001E-2</v>
      </c>
      <c r="J72" s="76">
        <v>0</v>
      </c>
      <c r="K72" s="76">
        <v>0</v>
      </c>
      <c r="L72" s="76">
        <v>0</v>
      </c>
    </row>
    <row r="73" spans="2:12">
      <c r="B73" t="s">
        <v>2674</v>
      </c>
      <c r="C73" t="s">
        <v>2675</v>
      </c>
      <c r="D73" t="s">
        <v>2044</v>
      </c>
      <c r="E73" t="s">
        <v>126</v>
      </c>
      <c r="F73" t="s">
        <v>109</v>
      </c>
      <c r="G73" s="76">
        <v>-5.05</v>
      </c>
      <c r="H73" s="76">
        <v>500</v>
      </c>
      <c r="I73" s="76">
        <v>-8.9107249999999999E-2</v>
      </c>
      <c r="J73" s="76">
        <v>0</v>
      </c>
      <c r="K73" s="76">
        <v>0</v>
      </c>
      <c r="L73" s="76">
        <v>0</v>
      </c>
    </row>
    <row r="74" spans="2:12">
      <c r="B74" t="s">
        <v>2676</v>
      </c>
      <c r="C74" t="s">
        <v>2677</v>
      </c>
      <c r="D74" t="s">
        <v>2044</v>
      </c>
      <c r="E74" t="s">
        <v>126</v>
      </c>
      <c r="F74" t="s">
        <v>109</v>
      </c>
      <c r="G74" s="76">
        <v>-1.17</v>
      </c>
      <c r="H74" s="76">
        <v>38000</v>
      </c>
      <c r="I74" s="76">
        <v>-1.5689934000000001</v>
      </c>
      <c r="J74" s="76">
        <v>0</v>
      </c>
      <c r="K74" s="76">
        <v>-0.06</v>
      </c>
      <c r="L74" s="76">
        <v>0</v>
      </c>
    </row>
    <row r="75" spans="2:12">
      <c r="B75" t="s">
        <v>2678</v>
      </c>
      <c r="C75" t="s">
        <v>2679</v>
      </c>
      <c r="D75" t="s">
        <v>126</v>
      </c>
      <c r="E75" t="s">
        <v>126</v>
      </c>
      <c r="F75" t="s">
        <v>109</v>
      </c>
      <c r="G75" s="76">
        <v>2.17</v>
      </c>
      <c r="H75" s="76">
        <v>1100</v>
      </c>
      <c r="I75" s="76">
        <v>8.4237229999999996E-2</v>
      </c>
      <c r="J75" s="76">
        <v>0</v>
      </c>
      <c r="K75" s="76">
        <v>0</v>
      </c>
      <c r="L75" s="76">
        <v>0</v>
      </c>
    </row>
    <row r="76" spans="2:12">
      <c r="B76" t="s">
        <v>2680</v>
      </c>
      <c r="C76" t="s">
        <v>2681</v>
      </c>
      <c r="D76" t="s">
        <v>126</v>
      </c>
      <c r="E76" t="s">
        <v>126</v>
      </c>
      <c r="F76" t="s">
        <v>109</v>
      </c>
      <c r="G76" s="76">
        <v>-2.17</v>
      </c>
      <c r="H76" s="76">
        <v>133000</v>
      </c>
      <c r="I76" s="76">
        <v>-10.1850469</v>
      </c>
      <c r="J76" s="76">
        <v>0</v>
      </c>
      <c r="K76" s="76">
        <v>-0.38</v>
      </c>
      <c r="L76" s="76">
        <v>0</v>
      </c>
    </row>
    <row r="77" spans="2:12">
      <c r="B77" t="s">
        <v>2682</v>
      </c>
      <c r="C77" t="s">
        <v>2683</v>
      </c>
      <c r="D77" t="s">
        <v>107</v>
      </c>
      <c r="E77" t="s">
        <v>126</v>
      </c>
      <c r="F77" t="s">
        <v>109</v>
      </c>
      <c r="G77" s="76">
        <v>14.54</v>
      </c>
      <c r="H77" s="76">
        <v>1150</v>
      </c>
      <c r="I77" s="76">
        <v>0.59008408999999995</v>
      </c>
      <c r="J77" s="76">
        <v>0</v>
      </c>
      <c r="K77" s="76">
        <v>0.02</v>
      </c>
      <c r="L77" s="76">
        <v>0</v>
      </c>
    </row>
    <row r="78" spans="2:12">
      <c r="B78" t="s">
        <v>2684</v>
      </c>
      <c r="C78" t="s">
        <v>2685</v>
      </c>
      <c r="D78" t="s">
        <v>107</v>
      </c>
      <c r="E78" t="s">
        <v>126</v>
      </c>
      <c r="F78" t="s">
        <v>109</v>
      </c>
      <c r="G78" s="76">
        <v>15.82</v>
      </c>
      <c r="H78" s="76">
        <v>50</v>
      </c>
      <c r="I78" s="76">
        <v>2.7914390000000001E-2</v>
      </c>
      <c r="J78" s="76">
        <v>0</v>
      </c>
      <c r="K78" s="76">
        <v>0</v>
      </c>
      <c r="L78" s="76">
        <v>0</v>
      </c>
    </row>
    <row r="79" spans="2:12">
      <c r="B79" t="s">
        <v>2686</v>
      </c>
      <c r="C79" t="s">
        <v>2687</v>
      </c>
      <c r="D79" t="s">
        <v>107</v>
      </c>
      <c r="E79" t="s">
        <v>126</v>
      </c>
      <c r="F79" t="s">
        <v>109</v>
      </c>
      <c r="G79" s="76">
        <v>-14.54</v>
      </c>
      <c r="H79" s="76">
        <v>400</v>
      </c>
      <c r="I79" s="76">
        <v>-0.20524664000000001</v>
      </c>
      <c r="J79" s="76">
        <v>0</v>
      </c>
      <c r="K79" s="76">
        <v>-0.01</v>
      </c>
      <c r="L79" s="76">
        <v>0</v>
      </c>
    </row>
    <row r="80" spans="2:12">
      <c r="B80" t="s">
        <v>2688</v>
      </c>
      <c r="C80" t="s">
        <v>2689</v>
      </c>
      <c r="D80" t="s">
        <v>107</v>
      </c>
      <c r="E80" t="s">
        <v>126</v>
      </c>
      <c r="F80" t="s">
        <v>109</v>
      </c>
      <c r="G80" s="76">
        <v>-15.82</v>
      </c>
      <c r="H80" s="76">
        <v>250</v>
      </c>
      <c r="I80" s="76">
        <v>-0.13957195</v>
      </c>
      <c r="J80" s="76">
        <v>0</v>
      </c>
      <c r="K80" s="76">
        <v>-0.01</v>
      </c>
      <c r="L80" s="76">
        <v>0</v>
      </c>
    </row>
    <row r="81" spans="2:12">
      <c r="B81" t="s">
        <v>2690</v>
      </c>
      <c r="C81" t="s">
        <v>2691</v>
      </c>
      <c r="D81" t="s">
        <v>107</v>
      </c>
      <c r="E81" t="s">
        <v>126</v>
      </c>
      <c r="F81" t="s">
        <v>109</v>
      </c>
      <c r="G81" s="76">
        <v>-6.85</v>
      </c>
      <c r="H81" s="76">
        <v>69000</v>
      </c>
      <c r="I81" s="76">
        <v>-16.6798185</v>
      </c>
      <c r="J81" s="76">
        <v>0</v>
      </c>
      <c r="K81" s="76">
        <v>-0.63</v>
      </c>
      <c r="L81" s="76">
        <v>0</v>
      </c>
    </row>
    <row r="82" spans="2:12">
      <c r="B82" t="s">
        <v>2692</v>
      </c>
      <c r="C82" t="s">
        <v>2693</v>
      </c>
      <c r="D82" t="s">
        <v>107</v>
      </c>
      <c r="E82" t="s">
        <v>126</v>
      </c>
      <c r="F82" t="s">
        <v>109</v>
      </c>
      <c r="G82" s="76">
        <v>-25.27</v>
      </c>
      <c r="H82" s="76">
        <v>92500</v>
      </c>
      <c r="I82" s="76">
        <v>-82.489492749999997</v>
      </c>
      <c r="J82" s="76">
        <v>0</v>
      </c>
      <c r="K82" s="76">
        <v>-3.09</v>
      </c>
      <c r="L82" s="76">
        <v>-0.01</v>
      </c>
    </row>
    <row r="83" spans="2:12">
      <c r="B83" t="s">
        <v>2694</v>
      </c>
      <c r="C83" t="s">
        <v>2695</v>
      </c>
      <c r="D83" t="s">
        <v>107</v>
      </c>
      <c r="E83" t="s">
        <v>126</v>
      </c>
      <c r="F83" t="s">
        <v>109</v>
      </c>
      <c r="G83" s="76">
        <v>-5.29</v>
      </c>
      <c r="H83" s="76">
        <v>95750</v>
      </c>
      <c r="I83" s="76">
        <v>-17.875002575</v>
      </c>
      <c r="J83" s="76">
        <v>0</v>
      </c>
      <c r="K83" s="76">
        <v>-0.67</v>
      </c>
      <c r="L83" s="76">
        <v>0</v>
      </c>
    </row>
    <row r="84" spans="2:12">
      <c r="B84" t="s">
        <v>2696</v>
      </c>
      <c r="C84" t="s">
        <v>2697</v>
      </c>
      <c r="D84" t="s">
        <v>107</v>
      </c>
      <c r="E84" t="s">
        <v>126</v>
      </c>
      <c r="F84" t="s">
        <v>109</v>
      </c>
      <c r="G84" s="76">
        <v>-1.05</v>
      </c>
      <c r="H84" s="76">
        <v>118750</v>
      </c>
      <c r="I84" s="76">
        <v>-4.4002218749999997</v>
      </c>
      <c r="J84" s="76">
        <v>0</v>
      </c>
      <c r="K84" s="76">
        <v>-0.16</v>
      </c>
      <c r="L84" s="76">
        <v>0</v>
      </c>
    </row>
    <row r="85" spans="2:12">
      <c r="B85" t="s">
        <v>2698</v>
      </c>
      <c r="C85" t="s">
        <v>2699</v>
      </c>
      <c r="D85" t="s">
        <v>107</v>
      </c>
      <c r="E85" t="s">
        <v>126</v>
      </c>
      <c r="F85" t="s">
        <v>109</v>
      </c>
      <c r="G85" s="76">
        <v>-1.55</v>
      </c>
      <c r="H85" s="76">
        <v>73000</v>
      </c>
      <c r="I85" s="76">
        <v>-3.9930634999999999</v>
      </c>
      <c r="J85" s="76">
        <v>0</v>
      </c>
      <c r="K85" s="76">
        <v>-0.15</v>
      </c>
      <c r="L85" s="76">
        <v>0</v>
      </c>
    </row>
    <row r="86" spans="2:12">
      <c r="B86" t="s">
        <v>2700</v>
      </c>
      <c r="C86" t="s">
        <v>2701</v>
      </c>
      <c r="D86" t="s">
        <v>107</v>
      </c>
      <c r="E86" t="s">
        <v>126</v>
      </c>
      <c r="F86" t="s">
        <v>109</v>
      </c>
      <c r="G86" s="76">
        <v>-1.55</v>
      </c>
      <c r="H86" s="76">
        <v>500</v>
      </c>
      <c r="I86" s="76">
        <v>-2.7349749999999999E-2</v>
      </c>
      <c r="J86" s="76">
        <v>0</v>
      </c>
      <c r="K86" s="76">
        <v>0</v>
      </c>
      <c r="L86" s="76">
        <v>0</v>
      </c>
    </row>
    <row r="87" spans="2:12">
      <c r="B87" t="s">
        <v>2702</v>
      </c>
      <c r="C87" t="s">
        <v>2703</v>
      </c>
      <c r="D87" t="s">
        <v>107</v>
      </c>
      <c r="E87" t="s">
        <v>126</v>
      </c>
      <c r="F87" t="s">
        <v>109</v>
      </c>
      <c r="G87" s="76">
        <v>-3.81</v>
      </c>
      <c r="H87" s="76">
        <v>79000</v>
      </c>
      <c r="I87" s="76">
        <v>-10.6219371</v>
      </c>
      <c r="J87" s="76">
        <v>0</v>
      </c>
      <c r="K87" s="76">
        <v>-0.4</v>
      </c>
      <c r="L87" s="76">
        <v>0</v>
      </c>
    </row>
    <row r="88" spans="2:12">
      <c r="B88" t="s">
        <v>2704</v>
      </c>
      <c r="C88" t="s">
        <v>2705</v>
      </c>
      <c r="D88" t="s">
        <v>107</v>
      </c>
      <c r="E88" t="s">
        <v>126</v>
      </c>
      <c r="F88" t="s">
        <v>109</v>
      </c>
      <c r="G88" s="76">
        <v>-1.55</v>
      </c>
      <c r="H88" s="76">
        <v>36000</v>
      </c>
      <c r="I88" s="76">
        <v>-1.969182</v>
      </c>
      <c r="J88" s="76">
        <v>0</v>
      </c>
      <c r="K88" s="76">
        <v>-7.0000000000000007E-2</v>
      </c>
      <c r="L88" s="76">
        <v>0</v>
      </c>
    </row>
    <row r="89" spans="2:12">
      <c r="B89" t="s">
        <v>2706</v>
      </c>
      <c r="C89" t="s">
        <v>2707</v>
      </c>
      <c r="D89" t="s">
        <v>107</v>
      </c>
      <c r="E89" t="s">
        <v>126</v>
      </c>
      <c r="F89" t="s">
        <v>109</v>
      </c>
      <c r="G89" s="76">
        <v>-17.57</v>
      </c>
      <c r="H89" s="76">
        <v>67500</v>
      </c>
      <c r="I89" s="76">
        <v>-41.853057749999998</v>
      </c>
      <c r="J89" s="76">
        <v>0</v>
      </c>
      <c r="K89" s="76">
        <v>-1.57</v>
      </c>
      <c r="L89" s="76">
        <v>-0.01</v>
      </c>
    </row>
    <row r="90" spans="2:12">
      <c r="B90" t="s">
        <v>2708</v>
      </c>
      <c r="C90" t="s">
        <v>2709</v>
      </c>
      <c r="D90" t="s">
        <v>107</v>
      </c>
      <c r="E90" t="s">
        <v>126</v>
      </c>
      <c r="F90" t="s">
        <v>109</v>
      </c>
      <c r="G90" s="76">
        <v>-21.77</v>
      </c>
      <c r="H90" s="76">
        <v>47000</v>
      </c>
      <c r="I90" s="76">
        <v>-36.108375100000003</v>
      </c>
      <c r="J90" s="76">
        <v>0</v>
      </c>
      <c r="K90" s="76">
        <v>-1.35</v>
      </c>
      <c r="L90" s="76">
        <v>-0.01</v>
      </c>
    </row>
    <row r="91" spans="2:12">
      <c r="B91" t="s">
        <v>2710</v>
      </c>
      <c r="C91" t="s">
        <v>2711</v>
      </c>
      <c r="D91" t="s">
        <v>107</v>
      </c>
      <c r="E91" t="s">
        <v>126</v>
      </c>
      <c r="F91" t="s">
        <v>109</v>
      </c>
      <c r="G91" s="76">
        <v>-7.77</v>
      </c>
      <c r="H91" s="76">
        <v>750</v>
      </c>
      <c r="I91" s="76">
        <v>-0.205652475</v>
      </c>
      <c r="J91" s="76">
        <v>0</v>
      </c>
      <c r="K91" s="76">
        <v>-0.01</v>
      </c>
      <c r="L91" s="76">
        <v>0</v>
      </c>
    </row>
    <row r="92" spans="2:12">
      <c r="B92" t="s">
        <v>2712</v>
      </c>
      <c r="C92" t="s">
        <v>2713</v>
      </c>
      <c r="D92" t="s">
        <v>107</v>
      </c>
      <c r="E92" t="s">
        <v>126</v>
      </c>
      <c r="F92" t="s">
        <v>109</v>
      </c>
      <c r="G92" s="76">
        <v>-20.99</v>
      </c>
      <c r="H92" s="76">
        <v>1250</v>
      </c>
      <c r="I92" s="76">
        <v>-0.92592137500000005</v>
      </c>
      <c r="J92" s="76">
        <v>0</v>
      </c>
      <c r="K92" s="76">
        <v>-0.03</v>
      </c>
      <c r="L92" s="76">
        <v>0</v>
      </c>
    </row>
    <row r="93" spans="2:12">
      <c r="B93" t="s">
        <v>2714</v>
      </c>
      <c r="C93" t="s">
        <v>2715</v>
      </c>
      <c r="D93" t="s">
        <v>107</v>
      </c>
      <c r="E93" t="s">
        <v>126</v>
      </c>
      <c r="F93" t="s">
        <v>109</v>
      </c>
      <c r="G93" s="76">
        <v>-2.33</v>
      </c>
      <c r="H93" s="76">
        <v>7750</v>
      </c>
      <c r="I93" s="76">
        <v>-0.637249175</v>
      </c>
      <c r="J93" s="76">
        <v>0</v>
      </c>
      <c r="K93" s="76">
        <v>-0.02</v>
      </c>
      <c r="L93" s="76">
        <v>0</v>
      </c>
    </row>
    <row r="94" spans="2:12">
      <c r="B94" t="s">
        <v>2716</v>
      </c>
      <c r="C94" t="s">
        <v>2717</v>
      </c>
      <c r="D94" t="s">
        <v>107</v>
      </c>
      <c r="E94" t="s">
        <v>126</v>
      </c>
      <c r="F94" t="s">
        <v>109</v>
      </c>
      <c r="G94" s="76">
        <v>-2.33</v>
      </c>
      <c r="H94" s="76">
        <v>42000</v>
      </c>
      <c r="I94" s="76">
        <v>-3.4534794</v>
      </c>
      <c r="J94" s="76">
        <v>0</v>
      </c>
      <c r="K94" s="76">
        <v>-0.13</v>
      </c>
      <c r="L94" s="76">
        <v>0</v>
      </c>
    </row>
    <row r="95" spans="2:12">
      <c r="B95" t="s">
        <v>2718</v>
      </c>
      <c r="C95" t="s">
        <v>2719</v>
      </c>
      <c r="D95" t="s">
        <v>107</v>
      </c>
      <c r="E95" t="s">
        <v>126</v>
      </c>
      <c r="F95" t="s">
        <v>109</v>
      </c>
      <c r="G95" s="76">
        <v>-0.78</v>
      </c>
      <c r="H95" s="76">
        <v>29250</v>
      </c>
      <c r="I95" s="76">
        <v>-0.80514134999999998</v>
      </c>
      <c r="J95" s="76">
        <v>0</v>
      </c>
      <c r="K95" s="76">
        <v>-0.03</v>
      </c>
      <c r="L95" s="76">
        <v>0</v>
      </c>
    </row>
    <row r="96" spans="2:12">
      <c r="B96" s="77" t="s">
        <v>2720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214</v>
      </c>
      <c r="C97" t="s">
        <v>214</v>
      </c>
      <c r="D97" s="15"/>
      <c r="E97" t="s">
        <v>214</v>
      </c>
      <c r="F97" t="s">
        <v>214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2586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214</v>
      </c>
      <c r="C99" t="s">
        <v>214</v>
      </c>
      <c r="D99" s="15"/>
      <c r="E99" t="s">
        <v>214</v>
      </c>
      <c r="F99" t="s">
        <v>214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2721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214</v>
      </c>
      <c r="C101" t="s">
        <v>214</v>
      </c>
      <c r="D101" s="15"/>
      <c r="E101" t="s">
        <v>214</v>
      </c>
      <c r="F101" t="s">
        <v>214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1281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214</v>
      </c>
      <c r="C103" t="s">
        <v>214</v>
      </c>
      <c r="D103" s="15"/>
      <c r="E103" t="s">
        <v>214</v>
      </c>
      <c r="F103" t="s">
        <v>214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304</v>
      </c>
      <c r="C104" s="15"/>
      <c r="D104" s="15"/>
      <c r="E104" s="15"/>
    </row>
    <row r="105" spans="2:12">
      <c r="B105" t="s">
        <v>411</v>
      </c>
      <c r="C105" s="15"/>
      <c r="D105" s="15"/>
      <c r="E105" s="15"/>
    </row>
    <row r="106" spans="2:12">
      <c r="B106" t="s">
        <v>412</v>
      </c>
      <c r="C106" s="15"/>
      <c r="D106" s="15"/>
      <c r="E106" s="15"/>
    </row>
    <row r="107" spans="2:12">
      <c r="B107" t="s">
        <v>413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5" t="s">
        <v>3409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5" t="s">
        <v>103</v>
      </c>
      <c r="BF6" s="15" t="s">
        <v>104</v>
      </c>
      <c r="BH6" s="18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-649.21</v>
      </c>
      <c r="H11" s="24"/>
      <c r="I11" s="75">
        <v>422.51445072980164</v>
      </c>
      <c r="J11" s="75">
        <v>100</v>
      </c>
      <c r="K11" s="75">
        <v>7.0000000000000007E-2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209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214</v>
      </c>
      <c r="C13" t="s">
        <v>214</v>
      </c>
      <c r="D13" s="18"/>
      <c r="E13" t="s">
        <v>214</v>
      </c>
      <c r="F13" t="s">
        <v>214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302</v>
      </c>
      <c r="C14" s="18"/>
      <c r="D14" s="18"/>
      <c r="E14" s="18"/>
      <c r="F14" s="18"/>
      <c r="G14" s="78">
        <v>-649.21</v>
      </c>
      <c r="H14" s="18"/>
      <c r="I14" s="78">
        <v>422.51445072980164</v>
      </c>
      <c r="J14" s="78">
        <v>100</v>
      </c>
      <c r="K14" s="78">
        <v>7.0000000000000007E-2</v>
      </c>
      <c r="BF14" s="15" t="s">
        <v>129</v>
      </c>
    </row>
    <row r="15" spans="1:60">
      <c r="B15" t="s">
        <v>2722</v>
      </c>
      <c r="C15" t="s">
        <v>2723</v>
      </c>
      <c r="D15" t="s">
        <v>126</v>
      </c>
      <c r="E15" t="s">
        <v>126</v>
      </c>
      <c r="F15" t="s">
        <v>113</v>
      </c>
      <c r="G15" s="76">
        <v>0.93</v>
      </c>
      <c r="H15" s="76">
        <v>650000</v>
      </c>
      <c r="I15" s="76">
        <v>25.128460499999999</v>
      </c>
      <c r="J15" s="76">
        <v>5.95</v>
      </c>
      <c r="K15" s="76">
        <v>0</v>
      </c>
      <c r="BF15" s="15" t="s">
        <v>130</v>
      </c>
    </row>
    <row r="16" spans="1:60">
      <c r="B16" t="s">
        <v>2724</v>
      </c>
      <c r="C16" t="s">
        <v>2725</v>
      </c>
      <c r="D16" t="s">
        <v>126</v>
      </c>
      <c r="E16" t="s">
        <v>126</v>
      </c>
      <c r="F16" t="s">
        <v>116</v>
      </c>
      <c r="G16" s="76">
        <v>3.73</v>
      </c>
      <c r="H16" s="76">
        <v>-101000</v>
      </c>
      <c r="I16" s="76">
        <v>-17.840802610000001</v>
      </c>
      <c r="J16" s="76">
        <v>-4.22</v>
      </c>
      <c r="K16" s="76">
        <v>0</v>
      </c>
      <c r="BF16" s="15" t="s">
        <v>131</v>
      </c>
    </row>
    <row r="17" spans="2:58">
      <c r="B17" t="s">
        <v>2726</v>
      </c>
      <c r="C17" t="s">
        <v>2727</v>
      </c>
      <c r="D17" t="s">
        <v>126</v>
      </c>
      <c r="E17" t="s">
        <v>126</v>
      </c>
      <c r="F17" t="s">
        <v>113</v>
      </c>
      <c r="G17" s="76">
        <v>0.82</v>
      </c>
      <c r="H17" s="76">
        <v>43600.000100000056</v>
      </c>
      <c r="I17" s="76">
        <v>1.4861748914086601</v>
      </c>
      <c r="J17" s="76">
        <v>0.35</v>
      </c>
      <c r="K17" s="76">
        <v>0</v>
      </c>
      <c r="BF17" s="15" t="s">
        <v>132</v>
      </c>
    </row>
    <row r="18" spans="2:58">
      <c r="B18" t="s">
        <v>2728</v>
      </c>
      <c r="C18" t="s">
        <v>2729</v>
      </c>
      <c r="D18" t="s">
        <v>126</v>
      </c>
      <c r="E18" t="s">
        <v>126</v>
      </c>
      <c r="F18" t="s">
        <v>109</v>
      </c>
      <c r="G18" s="76">
        <v>1.3</v>
      </c>
      <c r="H18" s="76">
        <v>104000</v>
      </c>
      <c r="I18" s="76">
        <v>4.7712079999999997</v>
      </c>
      <c r="J18" s="76">
        <v>1.1299999999999999</v>
      </c>
      <c r="K18" s="76">
        <v>0</v>
      </c>
      <c r="BF18" s="15" t="s">
        <v>133</v>
      </c>
    </row>
    <row r="19" spans="2:58">
      <c r="B19" t="s">
        <v>2730</v>
      </c>
      <c r="C19" t="s">
        <v>2731</v>
      </c>
      <c r="D19" t="s">
        <v>126</v>
      </c>
      <c r="E19" t="s">
        <v>126</v>
      </c>
      <c r="F19" t="s">
        <v>109</v>
      </c>
      <c r="G19" s="76">
        <v>2.56</v>
      </c>
      <c r="H19" s="76">
        <v>28800</v>
      </c>
      <c r="I19" s="76">
        <v>2.6018611200000001</v>
      </c>
      <c r="J19" s="76">
        <v>0.62</v>
      </c>
      <c r="K19" s="76">
        <v>0</v>
      </c>
      <c r="BF19" s="15" t="s">
        <v>134</v>
      </c>
    </row>
    <row r="20" spans="2:58">
      <c r="B20" t="s">
        <v>2732</v>
      </c>
      <c r="C20" t="s">
        <v>2733</v>
      </c>
      <c r="D20" t="s">
        <v>126</v>
      </c>
      <c r="E20" t="s">
        <v>126</v>
      </c>
      <c r="F20" t="s">
        <v>204</v>
      </c>
      <c r="G20" s="76">
        <v>3.68</v>
      </c>
      <c r="H20" s="76">
        <v>105036843.30000018</v>
      </c>
      <c r="I20" s="76">
        <v>121.062944703341</v>
      </c>
      <c r="J20" s="76">
        <v>28.65</v>
      </c>
      <c r="K20" s="76">
        <v>0.02</v>
      </c>
      <c r="BF20" s="15" t="s">
        <v>135</v>
      </c>
    </row>
    <row r="21" spans="2:58">
      <c r="B21" t="s">
        <v>2734</v>
      </c>
      <c r="C21" t="s">
        <v>2735</v>
      </c>
      <c r="D21" t="s">
        <v>126</v>
      </c>
      <c r="E21" t="s">
        <v>126</v>
      </c>
      <c r="F21" t="s">
        <v>109</v>
      </c>
      <c r="G21" s="76">
        <v>5.25</v>
      </c>
      <c r="H21" s="76">
        <v>831249.99990000133</v>
      </c>
      <c r="I21" s="76">
        <v>154.00776560647299</v>
      </c>
      <c r="J21" s="76">
        <v>36.450000000000003</v>
      </c>
      <c r="K21" s="76">
        <v>0.03</v>
      </c>
      <c r="BF21" s="15" t="s">
        <v>126</v>
      </c>
    </row>
    <row r="22" spans="2:58">
      <c r="B22" t="s">
        <v>2736</v>
      </c>
      <c r="C22" t="s">
        <v>2737</v>
      </c>
      <c r="D22" t="s">
        <v>126</v>
      </c>
      <c r="E22" t="s">
        <v>126</v>
      </c>
      <c r="F22" t="s">
        <v>204</v>
      </c>
      <c r="G22" s="76">
        <v>4.5599999999999996</v>
      </c>
      <c r="H22" s="76">
        <v>91558466.44999972</v>
      </c>
      <c r="I22" s="76">
        <v>130.76306931615801</v>
      </c>
      <c r="J22" s="76">
        <v>30.95</v>
      </c>
      <c r="K22" s="76">
        <v>0.02</v>
      </c>
    </row>
    <row r="23" spans="2:58">
      <c r="B23" t="s">
        <v>2738</v>
      </c>
      <c r="C23" t="s">
        <v>2739</v>
      </c>
      <c r="D23" t="s">
        <v>126</v>
      </c>
      <c r="E23" t="s">
        <v>2462</v>
      </c>
      <c r="F23" t="s">
        <v>105</v>
      </c>
      <c r="G23" s="76">
        <v>-672.47</v>
      </c>
      <c r="H23" s="76">
        <v>100</v>
      </c>
      <c r="I23" s="76">
        <v>-0.67247000000000001</v>
      </c>
      <c r="J23" s="76">
        <v>-0.16</v>
      </c>
      <c r="K23" s="76">
        <v>0</v>
      </c>
    </row>
    <row r="24" spans="2:58">
      <c r="B24" t="s">
        <v>2740</v>
      </c>
      <c r="C24" t="s">
        <v>2741</v>
      </c>
      <c r="D24" t="s">
        <v>126</v>
      </c>
      <c r="E24" t="s">
        <v>2462</v>
      </c>
      <c r="F24" t="s">
        <v>126</v>
      </c>
      <c r="G24" s="76">
        <v>0.43</v>
      </c>
      <c r="H24" s="76">
        <v>91374835.42314598</v>
      </c>
      <c r="I24" s="76">
        <v>1.2062392024209501</v>
      </c>
      <c r="J24" s="76">
        <v>0.28999999999999998</v>
      </c>
      <c r="K24" s="76">
        <v>0</v>
      </c>
    </row>
    <row r="25" spans="2:58">
      <c r="B25" t="s">
        <v>304</v>
      </c>
      <c r="C25" s="18"/>
      <c r="D25" s="18"/>
      <c r="E25" s="18"/>
      <c r="F25" s="18"/>
      <c r="G25" s="18"/>
      <c r="H25" s="18"/>
    </row>
    <row r="26" spans="2:58">
      <c r="B26" t="s">
        <v>411</v>
      </c>
      <c r="C26" s="18"/>
      <c r="D26" s="18"/>
      <c r="E26" s="18"/>
      <c r="F26" s="18"/>
      <c r="G26" s="18"/>
      <c r="H26" s="18"/>
    </row>
    <row r="27" spans="2:58">
      <c r="B27" t="s">
        <v>412</v>
      </c>
      <c r="C27" s="18"/>
      <c r="D27" s="18"/>
      <c r="E27" s="18"/>
      <c r="F27" s="18"/>
      <c r="G27" s="18"/>
      <c r="H27" s="18"/>
    </row>
    <row r="28" spans="2:58">
      <c r="B28" t="s">
        <v>413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3409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209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2742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214</v>
      </c>
      <c r="C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2743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214</v>
      </c>
      <c r="C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2744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2745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214</v>
      </c>
      <c r="C19" t="s">
        <v>214</v>
      </c>
      <c r="E19" t="s">
        <v>214</v>
      </c>
      <c r="H19" s="76">
        <v>0</v>
      </c>
      <c r="I19" t="s">
        <v>214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2746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214</v>
      </c>
      <c r="C21" t="s">
        <v>214</v>
      </c>
      <c r="E21" t="s">
        <v>214</v>
      </c>
      <c r="H21" s="76">
        <v>0</v>
      </c>
      <c r="I21" t="s">
        <v>214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2747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214</v>
      </c>
      <c r="C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2748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214</v>
      </c>
      <c r="C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302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2742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214</v>
      </c>
      <c r="C28" t="s">
        <v>214</v>
      </c>
      <c r="E28" t="s">
        <v>214</v>
      </c>
      <c r="H28" s="76">
        <v>0</v>
      </c>
      <c r="I28" t="s">
        <v>214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2743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214</v>
      </c>
      <c r="C30" t="s">
        <v>214</v>
      </c>
      <c r="E30" t="s">
        <v>214</v>
      </c>
      <c r="H30" s="76">
        <v>0</v>
      </c>
      <c r="I30" t="s">
        <v>214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2744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2745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214</v>
      </c>
      <c r="C33" t="s">
        <v>214</v>
      </c>
      <c r="E33" t="s">
        <v>214</v>
      </c>
      <c r="H33" s="76">
        <v>0</v>
      </c>
      <c r="I33" t="s">
        <v>214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2746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214</v>
      </c>
      <c r="C35" t="s">
        <v>214</v>
      </c>
      <c r="E35" t="s">
        <v>214</v>
      </c>
      <c r="H35" s="76">
        <v>0</v>
      </c>
      <c r="I35" t="s">
        <v>214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2747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2748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214</v>
      </c>
      <c r="C39" t="s">
        <v>214</v>
      </c>
      <c r="E39" t="s">
        <v>214</v>
      </c>
      <c r="H39" s="76">
        <v>0</v>
      </c>
      <c r="I39" t="s">
        <v>214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304</v>
      </c>
    </row>
    <row r="41" spans="2:17">
      <c r="B41" t="s">
        <v>411</v>
      </c>
    </row>
    <row r="42" spans="2:17">
      <c r="B42" t="s">
        <v>412</v>
      </c>
    </row>
    <row r="43" spans="2:17">
      <c r="B43" t="s">
        <v>413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5" t="s">
        <v>3409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209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2749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214</v>
      </c>
      <c r="C14" t="s">
        <v>214</v>
      </c>
      <c r="D14" t="s">
        <v>214</v>
      </c>
      <c r="G14" s="76">
        <v>0</v>
      </c>
      <c r="H14" t="s">
        <v>214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2750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214</v>
      </c>
      <c r="C16" t="s">
        <v>214</v>
      </c>
      <c r="D16" t="s">
        <v>214</v>
      </c>
      <c r="G16" s="76">
        <v>0</v>
      </c>
      <c r="H16" t="s">
        <v>214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2751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G18" s="76">
        <v>0</v>
      </c>
      <c r="H18" t="s">
        <v>214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2752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G20" s="76">
        <v>0</v>
      </c>
      <c r="H20" t="s">
        <v>214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1281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214</v>
      </c>
      <c r="C22" t="s">
        <v>214</v>
      </c>
      <c r="D22" t="s">
        <v>214</v>
      </c>
      <c r="G22" s="76">
        <v>0</v>
      </c>
      <c r="H22" t="s">
        <v>214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302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2753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214</v>
      </c>
      <c r="C27" t="s">
        <v>214</v>
      </c>
      <c r="D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411</v>
      </c>
    </row>
    <row r="29" spans="2:16">
      <c r="B29" t="s">
        <v>412</v>
      </c>
    </row>
    <row r="30" spans="2:16">
      <c r="B30" t="s">
        <v>413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3409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1.76</v>
      </c>
      <c r="K11" s="7"/>
      <c r="L11" s="7"/>
      <c r="M11" s="75">
        <v>-0.76</v>
      </c>
      <c r="N11" s="75">
        <v>373832.6</v>
      </c>
      <c r="O11" s="7"/>
      <c r="P11" s="75">
        <v>379.62700530000001</v>
      </c>
      <c r="Q11" s="7"/>
      <c r="R11" s="75">
        <v>100</v>
      </c>
      <c r="S11" s="75">
        <v>0.06</v>
      </c>
      <c r="T11" s="34"/>
      <c r="BJ11" s="15"/>
      <c r="BM11" s="15"/>
    </row>
    <row r="12" spans="2:65">
      <c r="B12" s="77" t="s">
        <v>209</v>
      </c>
      <c r="D12" s="15"/>
      <c r="E12" s="15"/>
      <c r="F12" s="15"/>
      <c r="J12" s="78">
        <v>1.76</v>
      </c>
      <c r="M12" s="78">
        <v>-0.76</v>
      </c>
      <c r="N12" s="78">
        <v>373832.6</v>
      </c>
      <c r="P12" s="78">
        <v>379.62700530000001</v>
      </c>
      <c r="R12" s="78">
        <v>100</v>
      </c>
      <c r="S12" s="78">
        <v>0.06</v>
      </c>
    </row>
    <row r="13" spans="2:65">
      <c r="B13" s="77" t="s">
        <v>2754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J14" s="76">
        <v>0</v>
      </c>
      <c r="K14" t="s">
        <v>214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2755</v>
      </c>
      <c r="D15" s="15"/>
      <c r="E15" s="15"/>
      <c r="F15" s="15"/>
      <c r="J15" s="78">
        <v>1.76</v>
      </c>
      <c r="M15" s="78">
        <v>-0.76</v>
      </c>
      <c r="N15" s="78">
        <v>373832.6</v>
      </c>
      <c r="P15" s="78">
        <v>379.62700530000001</v>
      </c>
      <c r="R15" s="78">
        <v>100</v>
      </c>
      <c r="S15" s="78">
        <v>0.06</v>
      </c>
    </row>
    <row r="16" spans="2:65">
      <c r="B16" t="s">
        <v>2756</v>
      </c>
      <c r="C16" t="s">
        <v>2757</v>
      </c>
      <c r="D16" s="15"/>
      <c r="E16" t="s">
        <v>460</v>
      </c>
      <c r="F16" t="s">
        <v>461</v>
      </c>
      <c r="G16" t="s">
        <v>219</v>
      </c>
      <c r="H16" t="s">
        <v>154</v>
      </c>
      <c r="I16" t="s">
        <v>981</v>
      </c>
      <c r="J16" s="76">
        <v>1.76</v>
      </c>
      <c r="K16" t="s">
        <v>105</v>
      </c>
      <c r="L16" s="76">
        <v>0.4</v>
      </c>
      <c r="M16" s="76">
        <v>-0.76</v>
      </c>
      <c r="N16" s="76">
        <v>373832.6</v>
      </c>
      <c r="O16" s="76">
        <v>101.55</v>
      </c>
      <c r="P16" s="76">
        <v>379.62700530000001</v>
      </c>
      <c r="Q16" s="76">
        <v>0</v>
      </c>
      <c r="R16" s="76">
        <v>100</v>
      </c>
      <c r="S16" s="76">
        <v>0.06</v>
      </c>
    </row>
    <row r="17" spans="2:19">
      <c r="B17" s="77" t="s">
        <v>415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214</v>
      </c>
      <c r="C18" t="s">
        <v>214</v>
      </c>
      <c r="D18" s="15"/>
      <c r="E18" s="15"/>
      <c r="F18" t="s">
        <v>214</v>
      </c>
      <c r="G18" t="s">
        <v>214</v>
      </c>
      <c r="J18" s="76">
        <v>0</v>
      </c>
      <c r="K18" t="s">
        <v>214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1281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214</v>
      </c>
      <c r="C20" t="s">
        <v>214</v>
      </c>
      <c r="D20" s="15"/>
      <c r="E20" s="15"/>
      <c r="F20" t="s">
        <v>214</v>
      </c>
      <c r="G20" t="s">
        <v>214</v>
      </c>
      <c r="J20" s="76">
        <v>0</v>
      </c>
      <c r="K20" t="s">
        <v>214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302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2758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214</v>
      </c>
      <c r="C23" t="s">
        <v>214</v>
      </c>
      <c r="D23" s="15"/>
      <c r="E23" s="15"/>
      <c r="F23" t="s">
        <v>214</v>
      </c>
      <c r="G23" t="s">
        <v>214</v>
      </c>
      <c r="J23" s="76">
        <v>0</v>
      </c>
      <c r="K23" t="s">
        <v>214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2759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214</v>
      </c>
      <c r="C25" t="s">
        <v>214</v>
      </c>
      <c r="D25" s="15"/>
      <c r="E25" s="15"/>
      <c r="F25" t="s">
        <v>214</v>
      </c>
      <c r="G25" t="s">
        <v>214</v>
      </c>
      <c r="J25" s="76">
        <v>0</v>
      </c>
      <c r="K25" t="s">
        <v>214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304</v>
      </c>
      <c r="D26" s="15"/>
      <c r="E26" s="15"/>
      <c r="F26" s="15"/>
    </row>
    <row r="27" spans="2:19">
      <c r="B27" t="s">
        <v>411</v>
      </c>
      <c r="D27" s="15"/>
      <c r="E27" s="15"/>
      <c r="F27" s="15"/>
    </row>
    <row r="28" spans="2:19">
      <c r="B28" t="s">
        <v>412</v>
      </c>
      <c r="D28" s="15"/>
      <c r="E28" s="15"/>
      <c r="F28" s="15"/>
    </row>
    <row r="29" spans="2:19">
      <c r="B29" t="s">
        <v>413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5" t="s">
        <v>3409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6.34</v>
      </c>
      <c r="K11" s="7"/>
      <c r="L11" s="7"/>
      <c r="M11" s="75">
        <v>7.73</v>
      </c>
      <c r="N11" s="75">
        <f>+N12</f>
        <v>28569376.580000006</v>
      </c>
      <c r="O11" s="7"/>
      <c r="P11" s="75">
        <f>+P12</f>
        <v>33891.086415830221</v>
      </c>
      <c r="Q11" s="7"/>
      <c r="R11" s="75">
        <f>+R12</f>
        <v>100.00000000000004</v>
      </c>
      <c r="S11" s="75">
        <f>+S12</f>
        <v>5.5051153529611154</v>
      </c>
      <c r="T11" s="34"/>
      <c r="BZ11" s="15"/>
      <c r="CC11" s="15"/>
    </row>
    <row r="12" spans="2:81">
      <c r="B12" s="77" t="s">
        <v>209</v>
      </c>
      <c r="C12" s="15"/>
      <c r="D12" s="15"/>
      <c r="E12" s="15"/>
      <c r="J12" s="78">
        <v>6.34</v>
      </c>
      <c r="M12" s="78">
        <v>7.73</v>
      </c>
      <c r="N12" s="78">
        <f>+N13+N88+N93+N102</f>
        <v>28569376.580000006</v>
      </c>
      <c r="P12" s="78">
        <f>+P13+P88+P93+P102</f>
        <v>33891.086415830221</v>
      </c>
      <c r="R12" s="78">
        <f>+R13+R88+R93+R102</f>
        <v>100.00000000000004</v>
      </c>
      <c r="S12" s="78">
        <f>+S13+S88+S93+S102</f>
        <v>5.5051153529611154</v>
      </c>
    </row>
    <row r="13" spans="2:81">
      <c r="B13" s="77" t="s">
        <v>2754</v>
      </c>
      <c r="C13" s="15"/>
      <c r="D13" s="15"/>
      <c r="E13" s="15"/>
      <c r="J13" s="78">
        <v>6.21</v>
      </c>
      <c r="M13" s="78">
        <v>-0.36</v>
      </c>
      <c r="N13" s="78">
        <f>SUM(N14:N87)</f>
        <v>23383812.030000005</v>
      </c>
      <c r="P13" s="78">
        <f>SUM(P14:P87)</f>
        <v>28063.559976657642</v>
      </c>
      <c r="R13" s="78">
        <f>SUM(R14:R87)</f>
        <v>82.805135345408743</v>
      </c>
      <c r="S13" s="78">
        <f>SUM(S14:S87)</f>
        <v>4.5585182189403257</v>
      </c>
    </row>
    <row r="14" spans="2:81">
      <c r="B14" t="s">
        <v>2760</v>
      </c>
      <c r="C14" t="s">
        <v>2761</v>
      </c>
      <c r="D14" s="15"/>
      <c r="E14" t="s">
        <v>2762</v>
      </c>
      <c r="F14" t="s">
        <v>130</v>
      </c>
      <c r="G14" t="s">
        <v>397</v>
      </c>
      <c r="H14" t="s">
        <v>152</v>
      </c>
      <c r="I14" t="s">
        <v>981</v>
      </c>
      <c r="J14" s="76">
        <v>2.54</v>
      </c>
      <c r="K14" t="s">
        <v>105</v>
      </c>
      <c r="L14" s="76">
        <v>5</v>
      </c>
      <c r="M14" s="76">
        <v>-1.01</v>
      </c>
      <c r="N14" s="76">
        <v>1181.1099999999999</v>
      </c>
      <c r="O14" s="76">
        <v>128.58000000000001</v>
      </c>
      <c r="P14" s="76">
        <v>1.518671238</v>
      </c>
      <c r="Q14" s="76">
        <v>0</v>
      </c>
      <c r="R14" s="76">
        <f>+P14/$P$11*100</f>
        <v>4.4810343916583395E-3</v>
      </c>
      <c r="S14" s="76">
        <f>+P14/'סכום נכסי הקרן'!$C$42*100</f>
        <v>2.4668611226665092E-4</v>
      </c>
    </row>
    <row r="15" spans="2:81">
      <c r="B15" t="s">
        <v>2763</v>
      </c>
      <c r="C15" t="s">
        <v>2764</v>
      </c>
      <c r="D15" s="15"/>
      <c r="E15" t="s">
        <v>440</v>
      </c>
      <c r="F15" t="s">
        <v>421</v>
      </c>
      <c r="G15" t="s">
        <v>219</v>
      </c>
      <c r="H15" t="s">
        <v>152</v>
      </c>
      <c r="I15" t="s">
        <v>827</v>
      </c>
      <c r="J15" s="76">
        <v>7.35</v>
      </c>
      <c r="K15" t="s">
        <v>105</v>
      </c>
      <c r="L15" s="76">
        <v>5</v>
      </c>
      <c r="M15" s="76">
        <v>-1.82</v>
      </c>
      <c r="N15" s="76">
        <v>3113403.51</v>
      </c>
      <c r="O15" s="76">
        <v>147</v>
      </c>
      <c r="P15" s="76">
        <v>4576.7031596999996</v>
      </c>
      <c r="Q15" s="76">
        <v>0</v>
      </c>
      <c r="R15" s="76">
        <f t="shared" ref="R15:R78" si="0">+P15/$P$11*100</f>
        <v>13.504150039764623</v>
      </c>
      <c r="S15" s="76">
        <f>+P15/'סכום נכסי הקרן'!$C$42*100</f>
        <v>0.74341903712598667</v>
      </c>
    </row>
    <row r="16" spans="2:81">
      <c r="B16" t="s">
        <v>2765</v>
      </c>
      <c r="C16" t="s">
        <v>2766</v>
      </c>
      <c r="D16" s="15"/>
      <c r="E16" t="s">
        <v>420</v>
      </c>
      <c r="F16" t="s">
        <v>421</v>
      </c>
      <c r="G16" t="s">
        <v>219</v>
      </c>
      <c r="H16" t="s">
        <v>152</v>
      </c>
      <c r="I16" t="s">
        <v>827</v>
      </c>
      <c r="J16" s="76">
        <v>0.93</v>
      </c>
      <c r="K16" t="s">
        <v>105</v>
      </c>
      <c r="L16" s="76">
        <v>5.0999999999999996</v>
      </c>
      <c r="M16" s="76">
        <v>-0.36</v>
      </c>
      <c r="N16" s="76">
        <v>50000</v>
      </c>
      <c r="O16" s="76">
        <v>144.38999999999999</v>
      </c>
      <c r="P16" s="76">
        <v>72.194999999999993</v>
      </c>
      <c r="Q16" s="76">
        <v>0</v>
      </c>
      <c r="R16" s="76">
        <f t="shared" si="0"/>
        <v>0.21302061289566201</v>
      </c>
      <c r="S16" s="76">
        <f>+P16/'סכום נכסי הקרן'!$C$42*100</f>
        <v>1.1727030465490952E-2</v>
      </c>
    </row>
    <row r="17" spans="2:19">
      <c r="B17" t="s">
        <v>2767</v>
      </c>
      <c r="C17" t="s">
        <v>2768</v>
      </c>
      <c r="D17" s="15"/>
      <c r="E17" t="s">
        <v>2769</v>
      </c>
      <c r="F17" t="s">
        <v>126</v>
      </c>
      <c r="G17" t="s">
        <v>219</v>
      </c>
      <c r="H17" t="s">
        <v>152</v>
      </c>
      <c r="I17" t="s">
        <v>2770</v>
      </c>
      <c r="J17" s="76">
        <v>2.15</v>
      </c>
      <c r="K17" t="s">
        <v>105</v>
      </c>
      <c r="L17" s="76">
        <v>4.95</v>
      </c>
      <c r="M17" s="76">
        <v>-1.22</v>
      </c>
      <c r="N17" s="76">
        <v>5234.7</v>
      </c>
      <c r="O17" s="76">
        <v>130.72999999999999</v>
      </c>
      <c r="P17" s="76">
        <v>6.8433233099999997</v>
      </c>
      <c r="Q17" s="76">
        <v>0</v>
      </c>
      <c r="R17" s="76">
        <f t="shared" si="0"/>
        <v>2.0192103687781297E-2</v>
      </c>
      <c r="S17" s="76">
        <f>+P17/'סכום נכסי הקרן'!$C$42*100</f>
        <v>1.1115986002018755E-3</v>
      </c>
    </row>
    <row r="18" spans="2:19">
      <c r="B18" t="s">
        <v>2771</v>
      </c>
      <c r="C18" t="s">
        <v>2772</v>
      </c>
      <c r="D18" s="15"/>
      <c r="E18" t="s">
        <v>2773</v>
      </c>
      <c r="F18" t="s">
        <v>135</v>
      </c>
      <c r="G18" t="s">
        <v>219</v>
      </c>
      <c r="H18" t="s">
        <v>152</v>
      </c>
      <c r="I18" t="s">
        <v>981</v>
      </c>
      <c r="J18" s="76">
        <v>0</v>
      </c>
      <c r="K18" t="s">
        <v>105</v>
      </c>
      <c r="L18" s="76">
        <v>8.4</v>
      </c>
      <c r="M18" s="76">
        <v>0</v>
      </c>
      <c r="N18" s="76">
        <v>0.01</v>
      </c>
      <c r="O18" s="76">
        <v>124.04</v>
      </c>
      <c r="P18" s="76">
        <v>1.2404E-5</v>
      </c>
      <c r="Q18" s="76">
        <v>0</v>
      </c>
      <c r="R18" s="76">
        <f t="shared" si="0"/>
        <v>3.6599593910351019E-8</v>
      </c>
      <c r="S18" s="76">
        <f>+P18/'סכום נכסי הקרן'!$C$42*100</f>
        <v>2.0148498634801553E-9</v>
      </c>
    </row>
    <row r="19" spans="2:19">
      <c r="B19" t="s">
        <v>2774</v>
      </c>
      <c r="C19" t="s">
        <v>2775</v>
      </c>
      <c r="D19" s="15"/>
      <c r="E19" t="s">
        <v>542</v>
      </c>
      <c r="F19" t="s">
        <v>529</v>
      </c>
      <c r="G19" t="s">
        <v>219</v>
      </c>
      <c r="H19" t="s">
        <v>154</v>
      </c>
      <c r="I19" t="s">
        <v>981</v>
      </c>
      <c r="J19" s="76">
        <v>0</v>
      </c>
      <c r="K19" t="s">
        <v>105</v>
      </c>
      <c r="L19" s="76">
        <v>5.55</v>
      </c>
      <c r="M19" s="76">
        <v>0</v>
      </c>
      <c r="N19" s="76">
        <v>18837.150000000001</v>
      </c>
      <c r="O19" s="76">
        <v>132.79</v>
      </c>
      <c r="P19" s="76">
        <v>25.013851485</v>
      </c>
      <c r="Q19" s="76">
        <v>0.03</v>
      </c>
      <c r="R19" s="76">
        <f t="shared" si="0"/>
        <v>7.3806579045858661E-2</v>
      </c>
      <c r="S19" s="76">
        <f>+P19/'סכום נכסי הקרן'!$C$42*100</f>
        <v>4.0631373145489464E-3</v>
      </c>
    </row>
    <row r="20" spans="2:19">
      <c r="B20" t="s">
        <v>2776</v>
      </c>
      <c r="C20" t="s">
        <v>2777</v>
      </c>
      <c r="D20" s="15"/>
      <c r="E20" t="s">
        <v>528</v>
      </c>
      <c r="F20" t="s">
        <v>529</v>
      </c>
      <c r="G20" t="s">
        <v>219</v>
      </c>
      <c r="H20" t="s">
        <v>152</v>
      </c>
      <c r="I20" t="s">
        <v>981</v>
      </c>
      <c r="J20" s="76">
        <v>0</v>
      </c>
      <c r="K20" t="s">
        <v>105</v>
      </c>
      <c r="L20" s="76">
        <v>7</v>
      </c>
      <c r="M20" s="76">
        <v>0</v>
      </c>
      <c r="N20" s="76">
        <v>236.81</v>
      </c>
      <c r="O20" s="76">
        <v>128.96</v>
      </c>
      <c r="P20" s="76">
        <v>0.30539017600000001</v>
      </c>
      <c r="Q20" s="76">
        <v>0</v>
      </c>
      <c r="R20" s="76">
        <f t="shared" si="0"/>
        <v>9.0109290759518112E-4</v>
      </c>
      <c r="S20" s="76">
        <f>+P20/'סכום נכסי הקרן'!$C$42*100</f>
        <v>4.9606204000466021E-5</v>
      </c>
    </row>
    <row r="21" spans="2:19">
      <c r="B21" t="s">
        <v>2778</v>
      </c>
      <c r="C21" t="s">
        <v>2777</v>
      </c>
      <c r="D21" s="15"/>
      <c r="E21" t="s">
        <v>528</v>
      </c>
      <c r="F21" t="s">
        <v>529</v>
      </c>
      <c r="G21" t="s">
        <v>487</v>
      </c>
      <c r="H21" t="s">
        <v>153</v>
      </c>
      <c r="I21" t="s">
        <v>981</v>
      </c>
      <c r="J21" s="76">
        <v>0</v>
      </c>
      <c r="K21" t="s">
        <v>105</v>
      </c>
      <c r="L21" s="76">
        <v>7</v>
      </c>
      <c r="M21" s="76">
        <v>0</v>
      </c>
      <c r="N21" s="76">
        <v>1539.26</v>
      </c>
      <c r="O21" s="76">
        <v>128.96</v>
      </c>
      <c r="P21" s="76">
        <v>1.985029696</v>
      </c>
      <c r="Q21" s="76">
        <v>0</v>
      </c>
      <c r="R21" s="76">
        <f t="shared" si="0"/>
        <v>5.857084873717151E-3</v>
      </c>
      <c r="S21" s="76">
        <f>+P21/'סכום נכסי הקרן'!$C$42*100</f>
        <v>3.2243927861896595E-4</v>
      </c>
    </row>
    <row r="22" spans="2:19">
      <c r="B22" t="s">
        <v>2779</v>
      </c>
      <c r="C22" t="s">
        <v>2777</v>
      </c>
      <c r="D22" s="15"/>
      <c r="E22" t="s">
        <v>528</v>
      </c>
      <c r="F22" t="s">
        <v>529</v>
      </c>
      <c r="G22" t="s">
        <v>219</v>
      </c>
      <c r="H22" t="s">
        <v>152</v>
      </c>
      <c r="I22" t="s">
        <v>981</v>
      </c>
      <c r="J22" s="76">
        <v>0</v>
      </c>
      <c r="K22" t="s">
        <v>105</v>
      </c>
      <c r="L22" s="76">
        <v>7</v>
      </c>
      <c r="M22" s="76">
        <v>0</v>
      </c>
      <c r="N22" s="76">
        <v>236.81</v>
      </c>
      <c r="O22" s="76">
        <v>128.96</v>
      </c>
      <c r="P22" s="76">
        <v>0.30539017600000001</v>
      </c>
      <c r="Q22" s="76">
        <v>0</v>
      </c>
      <c r="R22" s="76">
        <f t="shared" si="0"/>
        <v>9.0109290759518112E-4</v>
      </c>
      <c r="S22" s="76">
        <f>+P22/'סכום נכסי הקרן'!$C$42*100</f>
        <v>4.9606204000466021E-5</v>
      </c>
    </row>
    <row r="23" spans="2:19">
      <c r="B23" t="s">
        <v>2780</v>
      </c>
      <c r="C23" t="s">
        <v>2777</v>
      </c>
      <c r="D23" s="15"/>
      <c r="E23" t="s">
        <v>528</v>
      </c>
      <c r="F23" t="s">
        <v>529</v>
      </c>
      <c r="G23" t="s">
        <v>219</v>
      </c>
      <c r="H23" t="s">
        <v>152</v>
      </c>
      <c r="I23" t="s">
        <v>981</v>
      </c>
      <c r="J23" s="76">
        <v>0.34</v>
      </c>
      <c r="K23" t="s">
        <v>105</v>
      </c>
      <c r="L23" s="76">
        <v>7</v>
      </c>
      <c r="M23" s="76">
        <v>2.36</v>
      </c>
      <c r="N23" s="76">
        <v>31283.46</v>
      </c>
      <c r="O23" s="76">
        <v>128.96</v>
      </c>
      <c r="P23" s="76">
        <v>40.343150016000003</v>
      </c>
      <c r="Q23" s="76">
        <v>0</v>
      </c>
      <c r="R23" s="76">
        <f t="shared" si="0"/>
        <v>0.11903764170025567</v>
      </c>
      <c r="S23" s="76">
        <f>+P23/'סכום נכסי הקרן'!$C$42*100</f>
        <v>6.5531594890436166E-3</v>
      </c>
    </row>
    <row r="24" spans="2:19">
      <c r="B24" t="s">
        <v>2781</v>
      </c>
      <c r="C24" t="s">
        <v>2782</v>
      </c>
      <c r="D24" s="15"/>
      <c r="E24" t="s">
        <v>2783</v>
      </c>
      <c r="F24" t="s">
        <v>130</v>
      </c>
      <c r="G24" t="s">
        <v>219</v>
      </c>
      <c r="H24" t="s">
        <v>154</v>
      </c>
      <c r="I24" t="s">
        <v>981</v>
      </c>
      <c r="J24" s="76">
        <v>0.73</v>
      </c>
      <c r="K24" t="s">
        <v>105</v>
      </c>
      <c r="L24" s="76">
        <v>4.9000000000000004</v>
      </c>
      <c r="M24" s="76">
        <v>1.42</v>
      </c>
      <c r="N24" s="76">
        <v>137062.04</v>
      </c>
      <c r="O24" s="76">
        <v>126.71</v>
      </c>
      <c r="P24" s="76">
        <v>173.67131088400001</v>
      </c>
      <c r="Q24" s="76">
        <v>0.05</v>
      </c>
      <c r="R24" s="76">
        <f t="shared" si="0"/>
        <v>0.51243949147313173</v>
      </c>
      <c r="S24" s="76">
        <f>+P24/'סכום נכסי הקרן'!$C$42*100</f>
        <v>2.8210385119723236E-2</v>
      </c>
    </row>
    <row r="25" spans="2:19">
      <c r="B25" t="s">
        <v>2784</v>
      </c>
      <c r="C25" t="s">
        <v>2785</v>
      </c>
      <c r="D25" s="15"/>
      <c r="E25" t="s">
        <v>2783</v>
      </c>
      <c r="F25" t="s">
        <v>130</v>
      </c>
      <c r="G25" t="s">
        <v>219</v>
      </c>
      <c r="H25" t="s">
        <v>154</v>
      </c>
      <c r="I25" t="s">
        <v>981</v>
      </c>
      <c r="J25" s="76">
        <v>26.37</v>
      </c>
      <c r="K25" t="s">
        <v>105</v>
      </c>
      <c r="L25" s="76">
        <v>4.0999999999999996</v>
      </c>
      <c r="M25" s="76">
        <v>-0.25</v>
      </c>
      <c r="N25" s="76">
        <v>327666.52</v>
      </c>
      <c r="O25" s="76">
        <v>129.03</v>
      </c>
      <c r="P25" s="76">
        <v>422.78811075599998</v>
      </c>
      <c r="Q25" s="76">
        <v>0.01</v>
      </c>
      <c r="R25" s="76">
        <f t="shared" si="0"/>
        <v>1.2474905807637948</v>
      </c>
      <c r="S25" s="76">
        <f>+P25/'סכום נכסי הקרן'!$C$42*100</f>
        <v>6.8675795488371424E-2</v>
      </c>
    </row>
    <row r="26" spans="2:19">
      <c r="B26" t="s">
        <v>2786</v>
      </c>
      <c r="C26" t="s">
        <v>2787</v>
      </c>
      <c r="D26" s="15"/>
      <c r="E26" t="s">
        <v>2788</v>
      </c>
      <c r="F26" t="s">
        <v>960</v>
      </c>
      <c r="G26" t="s">
        <v>219</v>
      </c>
      <c r="H26" t="s">
        <v>152</v>
      </c>
      <c r="I26" t="s">
        <v>981</v>
      </c>
      <c r="J26" s="76">
        <v>7.41</v>
      </c>
      <c r="K26" t="s">
        <v>105</v>
      </c>
      <c r="L26" s="76">
        <v>5.6</v>
      </c>
      <c r="M26" s="76">
        <v>-1.56</v>
      </c>
      <c r="N26" s="76">
        <v>504978.95</v>
      </c>
      <c r="O26" s="76">
        <v>151.51</v>
      </c>
      <c r="P26" s="76">
        <v>765.09360714499996</v>
      </c>
      <c r="Q26" s="76">
        <v>0.05</v>
      </c>
      <c r="R26" s="76">
        <f t="shared" si="0"/>
        <v>2.2575068788223667</v>
      </c>
      <c r="S26" s="76">
        <f>+P26/'סכום נכסי הקרן'!$C$42*100</f>
        <v>0.12427835778020338</v>
      </c>
    </row>
    <row r="27" spans="2:19">
      <c r="B27" t="s">
        <v>2789</v>
      </c>
      <c r="C27" t="s">
        <v>2790</v>
      </c>
      <c r="D27" s="15"/>
      <c r="E27" t="s">
        <v>2788</v>
      </c>
      <c r="F27" t="s">
        <v>960</v>
      </c>
      <c r="G27" t="s">
        <v>219</v>
      </c>
      <c r="H27" t="s">
        <v>152</v>
      </c>
      <c r="I27" t="s">
        <v>981</v>
      </c>
      <c r="J27" s="76">
        <v>12.99</v>
      </c>
      <c r="K27" t="s">
        <v>105</v>
      </c>
      <c r="L27" s="76">
        <v>4.8</v>
      </c>
      <c r="M27" s="76">
        <v>-1.63</v>
      </c>
      <c r="N27" s="76">
        <v>199662.94</v>
      </c>
      <c r="O27" s="76">
        <v>135.32</v>
      </c>
      <c r="P27" s="76">
        <v>270.18389040800002</v>
      </c>
      <c r="Q27" s="76">
        <v>0.02</v>
      </c>
      <c r="R27" s="76">
        <f t="shared" si="0"/>
        <v>0.79721224363524557</v>
      </c>
      <c r="S27" s="76">
        <f>+P27/'סכום נכסי הקרן'!$C$42*100</f>
        <v>4.3887453620049664E-2</v>
      </c>
    </row>
    <row r="28" spans="2:19">
      <c r="B28" t="s">
        <v>2791</v>
      </c>
      <c r="C28" t="s">
        <v>2792</v>
      </c>
      <c r="D28" s="15"/>
      <c r="E28" t="s">
        <v>2788</v>
      </c>
      <c r="F28" t="s">
        <v>960</v>
      </c>
      <c r="G28" t="s">
        <v>219</v>
      </c>
      <c r="H28" t="s">
        <v>152</v>
      </c>
      <c r="I28" t="s">
        <v>981</v>
      </c>
      <c r="J28" s="76">
        <v>12.51</v>
      </c>
      <c r="K28" t="s">
        <v>105</v>
      </c>
      <c r="L28" s="76">
        <v>2.95</v>
      </c>
      <c r="M28" s="76">
        <v>-0.45</v>
      </c>
      <c r="N28" s="76">
        <v>211710.92</v>
      </c>
      <c r="O28" s="76">
        <v>116.86</v>
      </c>
      <c r="P28" s="76">
        <v>247.40538111199999</v>
      </c>
      <c r="Q28" s="76">
        <v>0.02</v>
      </c>
      <c r="R28" s="76">
        <f t="shared" si="0"/>
        <v>0.73000132859842215</v>
      </c>
      <c r="S28" s="76">
        <f>+P28/'סכום נכסי הקרן'!$C$42*100</f>
        <v>4.0187415217491848E-2</v>
      </c>
    </row>
    <row r="29" spans="2:19">
      <c r="B29" t="s">
        <v>2793</v>
      </c>
      <c r="C29" t="s">
        <v>2794</v>
      </c>
      <c r="D29" s="15"/>
      <c r="E29" t="s">
        <v>460</v>
      </c>
      <c r="F29" t="s">
        <v>461</v>
      </c>
      <c r="G29" t="s">
        <v>219</v>
      </c>
      <c r="H29" t="s">
        <v>154</v>
      </c>
      <c r="I29" t="s">
        <v>981</v>
      </c>
      <c r="J29" s="76">
        <v>0</v>
      </c>
      <c r="K29" t="s">
        <v>105</v>
      </c>
      <c r="L29" s="76">
        <v>4.8</v>
      </c>
      <c r="M29" s="76">
        <v>0</v>
      </c>
      <c r="N29" s="76">
        <v>-0.26</v>
      </c>
      <c r="O29" s="76">
        <v>121.09</v>
      </c>
      <c r="P29" s="76">
        <v>-3.14834E-4</v>
      </c>
      <c r="Q29" s="76">
        <v>0</v>
      </c>
      <c r="R29" s="76">
        <f t="shared" si="0"/>
        <v>-9.2895812231308068E-7</v>
      </c>
      <c r="S29" s="76">
        <f>+P29/'סכום נכסי הקרן'!$C$42*100</f>
        <v>-5.1140216214036699E-8</v>
      </c>
    </row>
    <row r="30" spans="2:19">
      <c r="B30" t="s">
        <v>2795</v>
      </c>
      <c r="C30" t="s">
        <v>2796</v>
      </c>
      <c r="D30" s="15"/>
      <c r="E30" t="s">
        <v>440</v>
      </c>
      <c r="F30" t="s">
        <v>421</v>
      </c>
      <c r="G30" t="s">
        <v>219</v>
      </c>
      <c r="H30" t="s">
        <v>152</v>
      </c>
      <c r="I30" t="s">
        <v>827</v>
      </c>
      <c r="J30" s="76">
        <v>0.24</v>
      </c>
      <c r="K30" t="s">
        <v>105</v>
      </c>
      <c r="L30" s="76">
        <v>6.5</v>
      </c>
      <c r="M30" s="76">
        <v>2.4</v>
      </c>
      <c r="N30" s="76">
        <v>26000</v>
      </c>
      <c r="O30" s="76">
        <v>128.30000000000001</v>
      </c>
      <c r="P30" s="76">
        <v>33.357999999999997</v>
      </c>
      <c r="Q30" s="76">
        <v>0</v>
      </c>
      <c r="R30" s="76">
        <f t="shared" si="0"/>
        <v>9.8427060114599257E-2</v>
      </c>
      <c r="S30" s="76">
        <f>+P30/'סכום נכסי הקרן'!$C$42*100</f>
        <v>5.4185231978370694E-3</v>
      </c>
    </row>
    <row r="31" spans="2:19">
      <c r="B31" t="s">
        <v>2779</v>
      </c>
      <c r="C31" t="s">
        <v>2777</v>
      </c>
      <c r="D31" s="15"/>
      <c r="E31" t="s">
        <v>528</v>
      </c>
      <c r="F31" t="s">
        <v>529</v>
      </c>
      <c r="G31" t="s">
        <v>487</v>
      </c>
      <c r="H31" t="s">
        <v>153</v>
      </c>
      <c r="I31" t="s">
        <v>981</v>
      </c>
      <c r="J31" s="76">
        <v>0</v>
      </c>
      <c r="K31" t="s">
        <v>105</v>
      </c>
      <c r="L31" s="76">
        <v>7</v>
      </c>
      <c r="M31" s="76">
        <v>0</v>
      </c>
      <c r="N31" s="76">
        <v>1539.26</v>
      </c>
      <c r="O31" s="76">
        <v>128.96</v>
      </c>
      <c r="P31" s="76">
        <v>1.985029696</v>
      </c>
      <c r="Q31" s="76">
        <v>0</v>
      </c>
      <c r="R31" s="76">
        <f t="shared" si="0"/>
        <v>5.857084873717151E-3</v>
      </c>
      <c r="S31" s="76">
        <f>+P31/'סכום נכסי הקרן'!$C$42*100</f>
        <v>3.2243927861896595E-4</v>
      </c>
    </row>
    <row r="32" spans="2:19">
      <c r="B32" t="s">
        <v>2797</v>
      </c>
      <c r="C32" t="s">
        <v>2798</v>
      </c>
      <c r="D32" s="15"/>
      <c r="E32" t="s">
        <v>449</v>
      </c>
      <c r="F32" t="s">
        <v>421</v>
      </c>
      <c r="G32" t="s">
        <v>543</v>
      </c>
      <c r="H32" t="s">
        <v>152</v>
      </c>
      <c r="I32" t="s">
        <v>827</v>
      </c>
      <c r="J32" s="76">
        <v>0.28000000000000003</v>
      </c>
      <c r="K32" t="s">
        <v>105</v>
      </c>
      <c r="L32" s="76">
        <v>6.8</v>
      </c>
      <c r="M32" s="76">
        <v>9.19</v>
      </c>
      <c r="N32" s="76">
        <v>300000</v>
      </c>
      <c r="O32" s="76">
        <v>126.22</v>
      </c>
      <c r="P32" s="76">
        <v>378.66</v>
      </c>
      <c r="Q32" s="76">
        <v>0</v>
      </c>
      <c r="R32" s="76">
        <f t="shared" si="0"/>
        <v>1.1172849266441083</v>
      </c>
      <c r="S32" s="76">
        <f>+P32/'סכום נכסי הקרן'!$C$42*100</f>
        <v>6.1507824033005122E-2</v>
      </c>
    </row>
    <row r="33" spans="2:19">
      <c r="B33" t="s">
        <v>2799</v>
      </c>
      <c r="C33" t="s">
        <v>2800</v>
      </c>
      <c r="D33" s="15"/>
      <c r="E33" t="s">
        <v>525</v>
      </c>
      <c r="F33" t="s">
        <v>130</v>
      </c>
      <c r="G33" t="s">
        <v>543</v>
      </c>
      <c r="H33" t="s">
        <v>152</v>
      </c>
      <c r="I33" t="s">
        <v>981</v>
      </c>
      <c r="J33" s="76">
        <v>5.0599999999999996</v>
      </c>
      <c r="K33" t="s">
        <v>105</v>
      </c>
      <c r="L33" s="76">
        <v>6</v>
      </c>
      <c r="M33" s="76">
        <v>-2.94</v>
      </c>
      <c r="N33" s="76">
        <v>1808949.61</v>
      </c>
      <c r="O33" s="76">
        <v>126.92</v>
      </c>
      <c r="P33" s="76">
        <v>2295.918845012</v>
      </c>
      <c r="Q33" s="76">
        <v>0.05</v>
      </c>
      <c r="R33" s="76">
        <f t="shared" si="0"/>
        <v>6.7744032069140081</v>
      </c>
      <c r="S33" s="76">
        <f>+P33/'סכום נכסי הקרן'!$C$42*100</f>
        <v>0.37293871101531306</v>
      </c>
    </row>
    <row r="34" spans="2:19">
      <c r="B34" t="s">
        <v>2801</v>
      </c>
      <c r="C34" t="s">
        <v>2802</v>
      </c>
      <c r="D34" s="15"/>
      <c r="E34" t="s">
        <v>525</v>
      </c>
      <c r="F34" t="s">
        <v>130</v>
      </c>
      <c r="G34" t="s">
        <v>543</v>
      </c>
      <c r="H34" t="s">
        <v>154</v>
      </c>
      <c r="I34" t="s">
        <v>981</v>
      </c>
      <c r="J34" s="76">
        <v>10.46</v>
      </c>
      <c r="K34" t="s">
        <v>105</v>
      </c>
      <c r="L34" s="76">
        <v>6</v>
      </c>
      <c r="M34" s="76">
        <v>-1.28</v>
      </c>
      <c r="N34" s="76">
        <v>706718.8</v>
      </c>
      <c r="O34" s="76">
        <v>131.5</v>
      </c>
      <c r="P34" s="76">
        <v>929.33522200000004</v>
      </c>
      <c r="Q34" s="76">
        <v>0.09</v>
      </c>
      <c r="R34" s="76">
        <f t="shared" si="0"/>
        <v>2.7421228419691968</v>
      </c>
      <c r="S34" s="76">
        <f>+P34/'סכום נכסי הקרן'!$C$42*100</f>
        <v>0.15095702557029989</v>
      </c>
    </row>
    <row r="35" spans="2:19">
      <c r="B35" t="s">
        <v>2803</v>
      </c>
      <c r="C35" t="s">
        <v>2804</v>
      </c>
      <c r="D35" s="15"/>
      <c r="E35" t="s">
        <v>965</v>
      </c>
      <c r="F35" t="s">
        <v>529</v>
      </c>
      <c r="G35" t="s">
        <v>547</v>
      </c>
      <c r="H35" t="s">
        <v>153</v>
      </c>
      <c r="I35" t="s">
        <v>981</v>
      </c>
      <c r="J35" s="76">
        <v>1.24</v>
      </c>
      <c r="K35" t="s">
        <v>105</v>
      </c>
      <c r="L35" s="76">
        <v>3.5</v>
      </c>
      <c r="M35" s="76">
        <v>0.23</v>
      </c>
      <c r="N35" s="76">
        <v>204476.72</v>
      </c>
      <c r="O35" s="76">
        <v>105.52</v>
      </c>
      <c r="P35" s="76">
        <v>215.763834944</v>
      </c>
      <c r="Q35" s="76">
        <v>0.04</v>
      </c>
      <c r="R35" s="76">
        <f t="shared" si="0"/>
        <v>0.6366388858021933</v>
      </c>
      <c r="S35" s="76">
        <f>+P35/'סכום נכסי הקרן'!$C$42*100</f>
        <v>3.504770504521712E-2</v>
      </c>
    </row>
    <row r="36" spans="2:19">
      <c r="B36" t="s">
        <v>2805</v>
      </c>
      <c r="C36" t="s">
        <v>2806</v>
      </c>
      <c r="D36" s="15"/>
      <c r="E36" t="s">
        <v>965</v>
      </c>
      <c r="F36" t="s">
        <v>529</v>
      </c>
      <c r="G36" t="s">
        <v>547</v>
      </c>
      <c r="H36" t="s">
        <v>153</v>
      </c>
      <c r="I36" t="s">
        <v>981</v>
      </c>
      <c r="J36" s="76">
        <v>7.26</v>
      </c>
      <c r="K36" t="s">
        <v>105</v>
      </c>
      <c r="L36" s="76">
        <v>2.35</v>
      </c>
      <c r="M36" s="76">
        <v>0.02</v>
      </c>
      <c r="N36" s="76">
        <v>166932.73000000001</v>
      </c>
      <c r="O36" s="76">
        <v>101.86</v>
      </c>
      <c r="P36" s="76">
        <v>170.03767877799999</v>
      </c>
      <c r="Q36" s="76">
        <v>0.05</v>
      </c>
      <c r="R36" s="76">
        <f t="shared" si="0"/>
        <v>0.50171799360960267</v>
      </c>
      <c r="S36" s="76">
        <f>+P36/'סכום נכסי הקרן'!$C$42*100</f>
        <v>2.7620154294770698E-2</v>
      </c>
    </row>
    <row r="37" spans="2:19">
      <c r="B37" t="s">
        <v>2807</v>
      </c>
      <c r="C37" t="s">
        <v>2808</v>
      </c>
      <c r="D37" s="15"/>
      <c r="E37" t="s">
        <v>621</v>
      </c>
      <c r="F37" t="s">
        <v>529</v>
      </c>
      <c r="G37" t="s">
        <v>547</v>
      </c>
      <c r="H37" t="s">
        <v>153</v>
      </c>
      <c r="I37" t="s">
        <v>981</v>
      </c>
      <c r="J37" s="76">
        <v>4.0599999999999996</v>
      </c>
      <c r="K37" t="s">
        <v>105</v>
      </c>
      <c r="L37" s="76">
        <v>4.5</v>
      </c>
      <c r="M37" s="76">
        <v>-0.82</v>
      </c>
      <c r="N37" s="76">
        <v>501964.52</v>
      </c>
      <c r="O37" s="76">
        <v>118.77</v>
      </c>
      <c r="P37" s="76">
        <v>596.18326040399995</v>
      </c>
      <c r="Q37" s="76">
        <v>0.2</v>
      </c>
      <c r="R37" s="76">
        <f t="shared" si="0"/>
        <v>1.7591152230679985</v>
      </c>
      <c r="S37" s="76">
        <f>+P37/'סכום נכסי הקרן'!$C$42*100</f>
        <v>9.6841322221392537E-2</v>
      </c>
    </row>
    <row r="38" spans="2:19">
      <c r="B38" t="s">
        <v>2809</v>
      </c>
      <c r="C38" t="s">
        <v>2810</v>
      </c>
      <c r="D38" s="15"/>
      <c r="E38" t="s">
        <v>440</v>
      </c>
      <c r="F38" t="s">
        <v>421</v>
      </c>
      <c r="G38" t="s">
        <v>640</v>
      </c>
      <c r="H38" t="s">
        <v>152</v>
      </c>
      <c r="I38" t="s">
        <v>981</v>
      </c>
      <c r="J38" s="76">
        <v>1.3</v>
      </c>
      <c r="K38" t="s">
        <v>105</v>
      </c>
      <c r="L38" s="76">
        <v>5.75</v>
      </c>
      <c r="M38" s="76">
        <v>-0.69</v>
      </c>
      <c r="N38" s="76">
        <v>132872.95999999999</v>
      </c>
      <c r="O38" s="76">
        <v>132.13999999999999</v>
      </c>
      <c r="P38" s="76">
        <v>175.578329344</v>
      </c>
      <c r="Q38" s="76">
        <v>0</v>
      </c>
      <c r="R38" s="76">
        <f t="shared" si="0"/>
        <v>0.51806639418318834</v>
      </c>
      <c r="S38" s="76">
        <f>+P38/'סכום נכסי הקרן'!$C$42*100</f>
        <v>2.8520152604710747E-2</v>
      </c>
    </row>
    <row r="39" spans="2:19">
      <c r="B39" t="s">
        <v>2811</v>
      </c>
      <c r="C39" t="s">
        <v>2812</v>
      </c>
      <c r="D39" s="15"/>
      <c r="E39" s="15"/>
      <c r="F39" t="s">
        <v>461</v>
      </c>
      <c r="G39" t="s">
        <v>640</v>
      </c>
      <c r="H39" t="s">
        <v>152</v>
      </c>
      <c r="I39" t="s">
        <v>981</v>
      </c>
      <c r="J39" s="76">
        <v>2.67</v>
      </c>
      <c r="K39" t="s">
        <v>105</v>
      </c>
      <c r="L39" s="76">
        <v>5.3</v>
      </c>
      <c r="M39" s="76">
        <v>-9.77</v>
      </c>
      <c r="N39" s="76">
        <v>14721.06</v>
      </c>
      <c r="O39" s="76">
        <v>135.94999999999999</v>
      </c>
      <c r="P39" s="76">
        <v>20.013281070000001</v>
      </c>
      <c r="Q39" s="76">
        <v>0.03</v>
      </c>
      <c r="R39" s="76">
        <f t="shared" si="0"/>
        <v>5.9051754270857418E-2</v>
      </c>
      <c r="S39" s="76">
        <f>+P39/'סכום נכסי הקרן'!$C$42*100</f>
        <v>3.2508671905578422E-3</v>
      </c>
    </row>
    <row r="40" spans="2:19">
      <c r="B40" t="s">
        <v>2813</v>
      </c>
      <c r="C40" t="s">
        <v>2814</v>
      </c>
      <c r="D40" s="15"/>
      <c r="E40" t="s">
        <v>440</v>
      </c>
      <c r="F40" t="s">
        <v>421</v>
      </c>
      <c r="G40" t="s">
        <v>640</v>
      </c>
      <c r="H40" t="s">
        <v>152</v>
      </c>
      <c r="I40" t="s">
        <v>981</v>
      </c>
      <c r="J40" s="76">
        <v>4.92</v>
      </c>
      <c r="K40" t="s">
        <v>105</v>
      </c>
      <c r="L40" s="76">
        <v>5.75</v>
      </c>
      <c r="M40" s="76">
        <v>-2.61</v>
      </c>
      <c r="N40" s="76">
        <v>8941.77</v>
      </c>
      <c r="O40" s="76">
        <v>148.51</v>
      </c>
      <c r="P40" s="76">
        <v>13.279422627000001</v>
      </c>
      <c r="Q40" s="76">
        <v>0</v>
      </c>
      <c r="R40" s="76">
        <f t="shared" si="0"/>
        <v>3.9182640721712902E-2</v>
      </c>
      <c r="S40" s="76">
        <f>+P40/'סכום נכסי הקרן'!$C$42*100</f>
        <v>2.1570495700666105E-3</v>
      </c>
    </row>
    <row r="41" spans="2:19">
      <c r="B41" t="s">
        <v>2815</v>
      </c>
      <c r="C41" t="s">
        <v>2816</v>
      </c>
      <c r="D41" s="15"/>
      <c r="E41" t="s">
        <v>665</v>
      </c>
      <c r="F41" t="s">
        <v>131</v>
      </c>
      <c r="G41" t="s">
        <v>631</v>
      </c>
      <c r="H41" t="s">
        <v>153</v>
      </c>
      <c r="I41" t="s">
        <v>827</v>
      </c>
      <c r="J41" s="76">
        <v>0</v>
      </c>
      <c r="K41" t="s">
        <v>105</v>
      </c>
      <c r="L41" s="76">
        <v>17.690000000000001</v>
      </c>
      <c r="M41" s="76">
        <v>0</v>
      </c>
      <c r="N41" s="76">
        <v>588.94000000000005</v>
      </c>
      <c r="O41" s="76">
        <v>117.44</v>
      </c>
      <c r="P41" s="76">
        <v>0.69165113600000006</v>
      </c>
      <c r="Q41" s="76">
        <v>0</v>
      </c>
      <c r="R41" s="76">
        <f t="shared" si="0"/>
        <v>2.0408054422148473E-3</v>
      </c>
      <c r="S41" s="76">
        <f>+P41/'סכום נכסי הקרן'!$C$42*100</f>
        <v>1.1234869372343552E-4</v>
      </c>
    </row>
    <row r="42" spans="2:19">
      <c r="B42" t="s">
        <v>2817</v>
      </c>
      <c r="C42" t="s">
        <v>2818</v>
      </c>
      <c r="D42" s="15"/>
      <c r="E42" t="s">
        <v>2819</v>
      </c>
      <c r="F42" t="s">
        <v>1157</v>
      </c>
      <c r="G42" t="s">
        <v>631</v>
      </c>
      <c r="H42" t="s">
        <v>153</v>
      </c>
      <c r="I42" t="s">
        <v>981</v>
      </c>
      <c r="J42" s="76">
        <v>6.28</v>
      </c>
      <c r="K42" t="s">
        <v>105</v>
      </c>
      <c r="L42" s="76">
        <v>3.9</v>
      </c>
      <c r="M42" s="76">
        <v>-1.01</v>
      </c>
      <c r="N42" s="76">
        <v>77509.23</v>
      </c>
      <c r="O42" s="76">
        <v>109.71</v>
      </c>
      <c r="P42" s="76">
        <v>85.035376232999994</v>
      </c>
      <c r="Q42" s="76">
        <v>7.0000000000000007E-2</v>
      </c>
      <c r="R42" s="76">
        <f t="shared" si="0"/>
        <v>0.25090779088533655</v>
      </c>
      <c r="S42" s="76">
        <f>+P42/'סכום נכסי הקרן'!$C$42*100</f>
        <v>1.381276331780423E-2</v>
      </c>
    </row>
    <row r="43" spans="2:19">
      <c r="B43" t="s">
        <v>2820</v>
      </c>
      <c r="C43" t="s">
        <v>2821</v>
      </c>
      <c r="D43" s="15"/>
      <c r="E43" t="s">
        <v>2822</v>
      </c>
      <c r="F43" t="s">
        <v>421</v>
      </c>
      <c r="G43" t="s">
        <v>640</v>
      </c>
      <c r="H43" t="s">
        <v>152</v>
      </c>
      <c r="I43" t="s">
        <v>2823</v>
      </c>
      <c r="J43" s="76">
        <v>9.11</v>
      </c>
      <c r="K43" t="s">
        <v>105</v>
      </c>
      <c r="L43" s="76">
        <v>3.36</v>
      </c>
      <c r="M43" s="76">
        <v>1.58</v>
      </c>
      <c r="N43" s="76">
        <v>1984365.78</v>
      </c>
      <c r="O43" s="76">
        <v>99.94</v>
      </c>
      <c r="P43" s="76">
        <v>1983.1751605320001</v>
      </c>
      <c r="Q43" s="76">
        <v>0</v>
      </c>
      <c r="R43" s="76">
        <f t="shared" si="0"/>
        <v>5.8516128288105769</v>
      </c>
      <c r="S43" s="76">
        <f>+P43/'סכום נכסי הקרן'!$C$42*100</f>
        <v>0.32213803623469323</v>
      </c>
    </row>
    <row r="44" spans="2:19">
      <c r="B44" t="s">
        <v>2824</v>
      </c>
      <c r="C44" t="s">
        <v>2810</v>
      </c>
      <c r="D44" s="15"/>
      <c r="E44" t="s">
        <v>440</v>
      </c>
      <c r="F44" t="s">
        <v>421</v>
      </c>
      <c r="G44" t="s">
        <v>640</v>
      </c>
      <c r="H44" t="s">
        <v>152</v>
      </c>
      <c r="I44" t="s">
        <v>981</v>
      </c>
      <c r="J44" s="76">
        <v>0</v>
      </c>
      <c r="K44" t="s">
        <v>105</v>
      </c>
      <c r="L44" s="76">
        <v>5.75</v>
      </c>
      <c r="M44" s="76">
        <v>0</v>
      </c>
      <c r="N44" s="76">
        <v>51672.82</v>
      </c>
      <c r="O44" s="76">
        <v>132.13999999999999</v>
      </c>
      <c r="P44" s="76">
        <v>68.280464347999995</v>
      </c>
      <c r="Q44" s="76">
        <v>0</v>
      </c>
      <c r="R44" s="76">
        <f t="shared" si="0"/>
        <v>0.20147027306892945</v>
      </c>
      <c r="S44" s="76">
        <f>+P44/'סכום נכסי הקרן'!$C$42*100</f>
        <v>1.1091170934370315E-2</v>
      </c>
    </row>
    <row r="45" spans="2:19">
      <c r="B45" t="s">
        <v>2825</v>
      </c>
      <c r="C45" t="s">
        <v>2814</v>
      </c>
      <c r="D45" s="15"/>
      <c r="E45" t="s">
        <v>440</v>
      </c>
      <c r="F45" t="s">
        <v>421</v>
      </c>
      <c r="G45" t="s">
        <v>640</v>
      </c>
      <c r="H45" t="s">
        <v>152</v>
      </c>
      <c r="I45" t="s">
        <v>981</v>
      </c>
      <c r="J45" s="76">
        <v>5.0999999999999996</v>
      </c>
      <c r="K45" t="s">
        <v>105</v>
      </c>
      <c r="L45" s="76">
        <v>5.75</v>
      </c>
      <c r="M45" s="76">
        <v>-4.3099999999999996</v>
      </c>
      <c r="N45" s="76">
        <v>22354.400000000001</v>
      </c>
      <c r="O45" s="76">
        <v>148.51</v>
      </c>
      <c r="P45" s="76">
        <v>33.198519439999998</v>
      </c>
      <c r="Q45" s="76">
        <v>0</v>
      </c>
      <c r="R45" s="76">
        <f t="shared" si="0"/>
        <v>9.7956492254828609E-2</v>
      </c>
      <c r="S45" s="76">
        <f>+P45/'סכום נכסי הקרן'!$C$42*100</f>
        <v>5.3926178943427341E-3</v>
      </c>
    </row>
    <row r="46" spans="2:19">
      <c r="B46" t="s">
        <v>2826</v>
      </c>
      <c r="C46" t="s">
        <v>2810</v>
      </c>
      <c r="D46" s="15"/>
      <c r="E46" t="s">
        <v>440</v>
      </c>
      <c r="F46" t="s">
        <v>421</v>
      </c>
      <c r="G46" t="s">
        <v>640</v>
      </c>
      <c r="H46" t="s">
        <v>152</v>
      </c>
      <c r="I46" t="s">
        <v>981</v>
      </c>
      <c r="J46" s="76">
        <v>0</v>
      </c>
      <c r="K46" t="s">
        <v>105</v>
      </c>
      <c r="L46" s="76">
        <v>5.75</v>
      </c>
      <c r="M46" s="76">
        <v>0</v>
      </c>
      <c r="N46" s="76">
        <v>59054.65</v>
      </c>
      <c r="O46" s="76">
        <v>132.13999999999999</v>
      </c>
      <c r="P46" s="76">
        <v>78.034814510000004</v>
      </c>
      <c r="Q46" s="76">
        <v>0</v>
      </c>
      <c r="R46" s="76">
        <f t="shared" si="0"/>
        <v>0.23025173508026184</v>
      </c>
      <c r="S46" s="76">
        <f>+P46/'סכום נכסי הקרן'!$C$42*100</f>
        <v>1.2675623618362846E-2</v>
      </c>
    </row>
    <row r="47" spans="2:19">
      <c r="B47" t="s">
        <v>2827</v>
      </c>
      <c r="C47" t="s">
        <v>2810</v>
      </c>
      <c r="D47" s="15"/>
      <c r="E47" t="s">
        <v>440</v>
      </c>
      <c r="F47" t="s">
        <v>421</v>
      </c>
      <c r="G47" t="s">
        <v>640</v>
      </c>
      <c r="H47" t="s">
        <v>152</v>
      </c>
      <c r="I47" t="s">
        <v>981</v>
      </c>
      <c r="J47" s="76">
        <v>1.35</v>
      </c>
      <c r="K47" t="s">
        <v>105</v>
      </c>
      <c r="L47" s="76">
        <v>5.75</v>
      </c>
      <c r="M47" s="76">
        <v>-3.7</v>
      </c>
      <c r="N47" s="76">
        <v>73818.31</v>
      </c>
      <c r="O47" s="76">
        <v>132.13999999999999</v>
      </c>
      <c r="P47" s="76">
        <v>97.543514834000007</v>
      </c>
      <c r="Q47" s="76">
        <v>0</v>
      </c>
      <c r="R47" s="76">
        <f t="shared" si="0"/>
        <v>0.28781465910292658</v>
      </c>
      <c r="S47" s="76">
        <f>+P47/'סכום נכסי הקרן'!$C$42*100</f>
        <v>1.5844528986347903E-2</v>
      </c>
    </row>
    <row r="48" spans="2:19">
      <c r="B48" t="s">
        <v>2828</v>
      </c>
      <c r="C48" t="s">
        <v>2814</v>
      </c>
      <c r="D48" s="15"/>
      <c r="E48" t="s">
        <v>440</v>
      </c>
      <c r="F48" t="s">
        <v>421</v>
      </c>
      <c r="G48" t="s">
        <v>640</v>
      </c>
      <c r="H48" t="s">
        <v>152</v>
      </c>
      <c r="I48" t="s">
        <v>981</v>
      </c>
      <c r="J48" s="76">
        <v>5.01</v>
      </c>
      <c r="K48" t="s">
        <v>105</v>
      </c>
      <c r="L48" s="76">
        <v>5.75</v>
      </c>
      <c r="M48" s="76">
        <v>-3.88</v>
      </c>
      <c r="N48" s="76">
        <v>104083.82</v>
      </c>
      <c r="O48" s="76">
        <v>148.51</v>
      </c>
      <c r="P48" s="76">
        <v>154.57488108199999</v>
      </c>
      <c r="Q48" s="76">
        <v>0.01</v>
      </c>
      <c r="R48" s="76">
        <f t="shared" si="0"/>
        <v>0.45609302453579498</v>
      </c>
      <c r="S48" s="76">
        <f>+P48/'סכום נכסי הקרן'!$C$42*100</f>
        <v>2.5108447117504748E-2</v>
      </c>
    </row>
    <row r="49" spans="2:19">
      <c r="B49" t="s">
        <v>2829</v>
      </c>
      <c r="C49" t="s">
        <v>2814</v>
      </c>
      <c r="D49" s="15"/>
      <c r="E49" t="s">
        <v>440</v>
      </c>
      <c r="F49" t="s">
        <v>421</v>
      </c>
      <c r="G49" t="s">
        <v>640</v>
      </c>
      <c r="H49" t="s">
        <v>152</v>
      </c>
      <c r="I49" t="s">
        <v>981</v>
      </c>
      <c r="J49" s="76">
        <v>4.9800000000000004</v>
      </c>
      <c r="K49" t="s">
        <v>105</v>
      </c>
      <c r="L49" s="76">
        <v>5.75</v>
      </c>
      <c r="M49" s="76">
        <v>-3.62</v>
      </c>
      <c r="N49" s="76">
        <v>111772.06</v>
      </c>
      <c r="O49" s="76">
        <v>148.51</v>
      </c>
      <c r="P49" s="76">
        <v>165.992686306</v>
      </c>
      <c r="Q49" s="76">
        <v>0</v>
      </c>
      <c r="R49" s="76">
        <f t="shared" si="0"/>
        <v>0.4897827241928317</v>
      </c>
      <c r="S49" s="76">
        <f>+P49/'סכום נכסי הקרן'!$C$42*100</f>
        <v>2.6963103945690767E-2</v>
      </c>
    </row>
    <row r="50" spans="2:19">
      <c r="B50" t="s">
        <v>2829</v>
      </c>
      <c r="C50" t="s">
        <v>2814</v>
      </c>
      <c r="D50" s="15"/>
      <c r="E50" t="s">
        <v>440</v>
      </c>
      <c r="F50" t="s">
        <v>421</v>
      </c>
      <c r="G50" t="s">
        <v>640</v>
      </c>
      <c r="H50" t="s">
        <v>152</v>
      </c>
      <c r="I50" t="s">
        <v>981</v>
      </c>
      <c r="J50" s="76">
        <v>4.51</v>
      </c>
      <c r="K50" t="s">
        <v>105</v>
      </c>
      <c r="L50" s="76">
        <v>5.75</v>
      </c>
      <c r="M50" s="76">
        <v>0.55000000000000004</v>
      </c>
      <c r="N50" s="76">
        <v>14902.94</v>
      </c>
      <c r="O50" s="76">
        <v>148.51</v>
      </c>
      <c r="P50" s="76">
        <v>22.132356194</v>
      </c>
      <c r="Q50" s="76">
        <v>0</v>
      </c>
      <c r="R50" s="76">
        <f t="shared" si="0"/>
        <v>6.5304357383073372E-2</v>
      </c>
      <c r="S50" s="76">
        <f>+P50/'סכום נכסי הקרן'!$C$42*100</f>
        <v>3.5950802044481672E-3</v>
      </c>
    </row>
    <row r="51" spans="2:19">
      <c r="B51" t="s">
        <v>2830</v>
      </c>
      <c r="C51" t="s">
        <v>2831</v>
      </c>
      <c r="D51" s="15"/>
      <c r="E51" t="s">
        <v>2832</v>
      </c>
      <c r="F51" t="s">
        <v>131</v>
      </c>
      <c r="G51" t="s">
        <v>698</v>
      </c>
      <c r="H51" t="s">
        <v>153</v>
      </c>
      <c r="I51" t="s">
        <v>981</v>
      </c>
      <c r="J51" s="76">
        <v>4</v>
      </c>
      <c r="K51" t="s">
        <v>105</v>
      </c>
      <c r="L51" s="76">
        <v>3.15</v>
      </c>
      <c r="M51" s="76">
        <v>1.6</v>
      </c>
      <c r="N51" s="76">
        <v>397902.08000000002</v>
      </c>
      <c r="O51" s="76">
        <v>100.25</v>
      </c>
      <c r="P51" s="76">
        <v>398.8968352</v>
      </c>
      <c r="Q51" s="76">
        <v>0.13</v>
      </c>
      <c r="R51" s="76">
        <f t="shared" si="0"/>
        <v>1.176996306066125</v>
      </c>
      <c r="S51" s="76">
        <f>+P51/'סכום נכסי הקרן'!$C$42*100</f>
        <v>6.4795004349031432E-2</v>
      </c>
    </row>
    <row r="52" spans="2:19">
      <c r="B52" t="s">
        <v>2833</v>
      </c>
      <c r="C52" t="s">
        <v>2834</v>
      </c>
      <c r="D52" s="15"/>
      <c r="E52" t="s">
        <v>2835</v>
      </c>
      <c r="F52" t="s">
        <v>126</v>
      </c>
      <c r="G52" t="s">
        <v>705</v>
      </c>
      <c r="H52" t="s">
        <v>154</v>
      </c>
      <c r="I52" t="s">
        <v>981</v>
      </c>
      <c r="J52" s="76">
        <v>6.19</v>
      </c>
      <c r="K52" t="s">
        <v>105</v>
      </c>
      <c r="L52" s="76">
        <v>4.9000000000000004</v>
      </c>
      <c r="M52" s="76">
        <v>-1.33</v>
      </c>
      <c r="N52" s="76">
        <v>206016.28</v>
      </c>
      <c r="O52" s="76">
        <v>140.56</v>
      </c>
      <c r="P52" s="76">
        <v>289.57648316799998</v>
      </c>
      <c r="Q52" s="76">
        <v>0</v>
      </c>
      <c r="R52" s="76">
        <f t="shared" si="0"/>
        <v>0.85443257738926137</v>
      </c>
      <c r="S52" s="76">
        <f>+P52/'סכום נכסי הקרן'!$C$42*100</f>
        <v>4.7037498998557581E-2</v>
      </c>
    </row>
    <row r="53" spans="2:19">
      <c r="B53" t="s">
        <v>2836</v>
      </c>
      <c r="C53" t="s">
        <v>2837</v>
      </c>
      <c r="D53" s="15"/>
      <c r="E53" s="15"/>
      <c r="F53" t="s">
        <v>131</v>
      </c>
      <c r="G53" t="s">
        <v>705</v>
      </c>
      <c r="H53" t="s">
        <v>152</v>
      </c>
      <c r="J53" s="76">
        <v>0</v>
      </c>
      <c r="K53" t="s">
        <v>109</v>
      </c>
      <c r="L53" s="76">
        <v>0</v>
      </c>
      <c r="M53" s="76">
        <v>0</v>
      </c>
      <c r="N53" s="76">
        <v>250000</v>
      </c>
      <c r="O53" s="76">
        <v>0</v>
      </c>
      <c r="P53" s="76">
        <v>0</v>
      </c>
      <c r="Q53" s="76">
        <v>0</v>
      </c>
      <c r="R53" s="76">
        <f t="shared" si="0"/>
        <v>0</v>
      </c>
      <c r="S53" s="76">
        <f>+P53/'סכום נכסי הקרן'!$C$42*100</f>
        <v>0</v>
      </c>
    </row>
    <row r="54" spans="2:19">
      <c r="B54" t="s">
        <v>2838</v>
      </c>
      <c r="C54" t="s">
        <v>2839</v>
      </c>
      <c r="D54" s="15"/>
      <c r="E54" t="s">
        <v>2840</v>
      </c>
      <c r="F54" t="s">
        <v>126</v>
      </c>
      <c r="G54" t="s">
        <v>401</v>
      </c>
      <c r="H54" t="s">
        <v>153</v>
      </c>
      <c r="I54" t="s">
        <v>981</v>
      </c>
      <c r="J54" s="76">
        <v>2.06</v>
      </c>
      <c r="K54" t="s">
        <v>105</v>
      </c>
      <c r="L54" s="76">
        <v>6.45</v>
      </c>
      <c r="M54" s="76">
        <v>-4.63</v>
      </c>
      <c r="N54" s="76">
        <v>13502.74</v>
      </c>
      <c r="O54" s="76">
        <v>138.27000000000001</v>
      </c>
      <c r="P54" s="76">
        <v>18.670238598000001</v>
      </c>
      <c r="Q54" s="76">
        <v>0</v>
      </c>
      <c r="R54" s="76">
        <f t="shared" si="0"/>
        <v>5.5088935093208759E-2</v>
      </c>
      <c r="S54" s="76">
        <f>+P54/'סכום נכסי הקרן'!$C$42*100</f>
        <v>3.0327094235990185E-3</v>
      </c>
    </row>
    <row r="55" spans="2:19">
      <c r="B55" t="s">
        <v>2841</v>
      </c>
      <c r="C55" t="s">
        <v>2839</v>
      </c>
      <c r="D55" s="15"/>
      <c r="E55" t="s">
        <v>2840</v>
      </c>
      <c r="F55" t="s">
        <v>126</v>
      </c>
      <c r="G55" t="s">
        <v>401</v>
      </c>
      <c r="H55" t="s">
        <v>153</v>
      </c>
      <c r="I55" t="s">
        <v>981</v>
      </c>
      <c r="J55" s="76">
        <v>1.92</v>
      </c>
      <c r="K55" t="s">
        <v>105</v>
      </c>
      <c r="L55" s="76">
        <v>6.45</v>
      </c>
      <c r="M55" s="76">
        <v>0.94</v>
      </c>
      <c r="N55" s="76">
        <v>6975.83</v>
      </c>
      <c r="O55" s="76">
        <v>139.57</v>
      </c>
      <c r="P55" s="76">
        <v>9.7361659310000004</v>
      </c>
      <c r="Q55" s="76">
        <v>0</v>
      </c>
      <c r="R55" s="76">
        <f t="shared" si="0"/>
        <v>2.8727807104030528E-2</v>
      </c>
      <c r="S55" s="76">
        <f>+P55/'סכום נכסי הקרן'!$C$42*100</f>
        <v>1.5814989194530382E-3</v>
      </c>
    </row>
    <row r="56" spans="2:19">
      <c r="B56" t="s">
        <v>2842</v>
      </c>
      <c r="C56" t="s">
        <v>2839</v>
      </c>
      <c r="D56" s="15"/>
      <c r="E56" t="s">
        <v>2840</v>
      </c>
      <c r="F56" t="s">
        <v>126</v>
      </c>
      <c r="G56" t="s">
        <v>773</v>
      </c>
      <c r="H56" t="s">
        <v>152</v>
      </c>
      <c r="I56" t="s">
        <v>981</v>
      </c>
      <c r="J56" s="76">
        <v>2.0299999999999998</v>
      </c>
      <c r="K56" t="s">
        <v>105</v>
      </c>
      <c r="L56" s="76">
        <v>6.45</v>
      </c>
      <c r="M56" s="76">
        <v>-3.34</v>
      </c>
      <c r="N56" s="76">
        <v>10334.56</v>
      </c>
      <c r="O56" s="76">
        <v>139.57</v>
      </c>
      <c r="P56" s="76">
        <v>14.423945392</v>
      </c>
      <c r="Q56" s="76">
        <v>0</v>
      </c>
      <c r="R56" s="76">
        <f t="shared" si="0"/>
        <v>4.2559702026143086E-2</v>
      </c>
      <c r="S56" s="76">
        <f>+P56/'סכום נכסי הקרן'!$C$42*100</f>
        <v>2.3429606904157058E-3</v>
      </c>
    </row>
    <row r="57" spans="2:19">
      <c r="B57" t="s">
        <v>2843</v>
      </c>
      <c r="C57" t="s">
        <v>2839</v>
      </c>
      <c r="D57" s="15"/>
      <c r="E57" t="s">
        <v>2840</v>
      </c>
      <c r="F57" t="s">
        <v>126</v>
      </c>
      <c r="G57" t="s">
        <v>773</v>
      </c>
      <c r="H57" t="s">
        <v>152</v>
      </c>
      <c r="I57" t="s">
        <v>981</v>
      </c>
      <c r="J57" s="76">
        <v>0</v>
      </c>
      <c r="K57" t="s">
        <v>105</v>
      </c>
      <c r="L57" s="76">
        <v>6.45</v>
      </c>
      <c r="M57" s="76">
        <v>0</v>
      </c>
      <c r="N57" s="76">
        <v>4512.12</v>
      </c>
      <c r="O57" s="76">
        <v>133.83000000000001</v>
      </c>
      <c r="P57" s="76">
        <v>6.0385701960000002</v>
      </c>
      <c r="Q57" s="76">
        <v>0</v>
      </c>
      <c r="R57" s="76">
        <f t="shared" si="0"/>
        <v>1.7817576344142921E-2</v>
      </c>
      <c r="S57" s="76">
        <f>+P57/'סכום נכסי הקרן'!$C$42*100</f>
        <v>9.8087813084697943E-4</v>
      </c>
    </row>
    <row r="58" spans="2:19">
      <c r="B58" t="s">
        <v>2844</v>
      </c>
      <c r="C58" t="s">
        <v>2839</v>
      </c>
      <c r="D58" s="15"/>
      <c r="E58" t="s">
        <v>2840</v>
      </c>
      <c r="F58" t="s">
        <v>126</v>
      </c>
      <c r="G58" t="s">
        <v>773</v>
      </c>
      <c r="H58" t="s">
        <v>152</v>
      </c>
      <c r="I58" t="s">
        <v>981</v>
      </c>
      <c r="J58" s="76">
        <v>2.06</v>
      </c>
      <c r="K58" t="s">
        <v>105</v>
      </c>
      <c r="L58" s="76">
        <v>6.45</v>
      </c>
      <c r="M58" s="76">
        <v>-4.74</v>
      </c>
      <c r="N58" s="76">
        <v>24027.86</v>
      </c>
      <c r="O58" s="76">
        <v>139.57</v>
      </c>
      <c r="P58" s="76">
        <v>33.535684201999999</v>
      </c>
      <c r="Q58" s="76">
        <v>0</v>
      </c>
      <c r="R58" s="76">
        <f t="shared" si="0"/>
        <v>9.8951340156318457E-2</v>
      </c>
      <c r="S58" s="76">
        <f>+P58/'סכום נכסי הקרן'!$C$42*100</f>
        <v>5.4473854189062637E-3</v>
      </c>
    </row>
    <row r="59" spans="2:19">
      <c r="B59" t="s">
        <v>2844</v>
      </c>
      <c r="C59" t="s">
        <v>2845</v>
      </c>
      <c r="D59" s="15"/>
      <c r="E59" t="s">
        <v>2840</v>
      </c>
      <c r="F59" t="s">
        <v>126</v>
      </c>
      <c r="G59" t="s">
        <v>773</v>
      </c>
      <c r="H59" t="s">
        <v>152</v>
      </c>
      <c r="I59" t="s">
        <v>981</v>
      </c>
      <c r="J59" s="76">
        <v>2.06</v>
      </c>
      <c r="K59" t="s">
        <v>105</v>
      </c>
      <c r="L59" s="76">
        <v>6.45</v>
      </c>
      <c r="M59" s="76">
        <v>-4.7300000000000004</v>
      </c>
      <c r="N59" s="76">
        <v>27644.959999999999</v>
      </c>
      <c r="O59" s="76">
        <v>139.57</v>
      </c>
      <c r="P59" s="76">
        <v>38.584070672000003</v>
      </c>
      <c r="Q59" s="76">
        <v>0</v>
      </c>
      <c r="R59" s="76">
        <f t="shared" si="0"/>
        <v>0.11384725233823643</v>
      </c>
      <c r="S59" s="76">
        <f>+P59/'סכום נכסי הקרן'!$C$42*100</f>
        <v>6.2674225673966348E-3</v>
      </c>
    </row>
    <row r="60" spans="2:19">
      <c r="B60" t="s">
        <v>2844</v>
      </c>
      <c r="C60" t="s">
        <v>2839</v>
      </c>
      <c r="D60" s="15"/>
      <c r="E60" t="s">
        <v>2840</v>
      </c>
      <c r="F60" t="s">
        <v>126</v>
      </c>
      <c r="G60" t="s">
        <v>773</v>
      </c>
      <c r="H60" t="s">
        <v>152</v>
      </c>
      <c r="I60" t="s">
        <v>981</v>
      </c>
      <c r="J60" s="76">
        <v>0</v>
      </c>
      <c r="K60" t="s">
        <v>105</v>
      </c>
      <c r="L60" s="76">
        <v>6.45</v>
      </c>
      <c r="M60" s="76">
        <v>0</v>
      </c>
      <c r="N60" s="76">
        <v>5191.6099999999997</v>
      </c>
      <c r="O60" s="76">
        <v>133.83000000000001</v>
      </c>
      <c r="P60" s="76">
        <v>6.9479316630000003</v>
      </c>
      <c r="Q60" s="76">
        <v>0</v>
      </c>
      <c r="R60" s="76">
        <f t="shared" si="0"/>
        <v>2.0500764058583511E-2</v>
      </c>
      <c r="S60" s="76">
        <f>+P60/'סכום נכסי הקרן'!$C$42*100</f>
        <v>1.1285907096634147E-3</v>
      </c>
    </row>
    <row r="61" spans="2:19">
      <c r="B61" t="s">
        <v>2844</v>
      </c>
      <c r="C61" t="s">
        <v>2839</v>
      </c>
      <c r="D61" s="15"/>
      <c r="E61" t="s">
        <v>2840</v>
      </c>
      <c r="F61" t="s">
        <v>126</v>
      </c>
      <c r="G61" t="s">
        <v>773</v>
      </c>
      <c r="H61" t="s">
        <v>152</v>
      </c>
      <c r="I61" t="s">
        <v>981</v>
      </c>
      <c r="J61" s="76">
        <v>0</v>
      </c>
      <c r="K61" t="s">
        <v>105</v>
      </c>
      <c r="L61" s="76">
        <v>6.45</v>
      </c>
      <c r="M61" s="76">
        <v>0</v>
      </c>
      <c r="N61" s="76">
        <v>1309.48</v>
      </c>
      <c r="O61" s="76">
        <v>133.83000000000001</v>
      </c>
      <c r="P61" s="76">
        <v>1.7524770839999999</v>
      </c>
      <c r="Q61" s="76">
        <v>0</v>
      </c>
      <c r="R61" s="76">
        <f t="shared" si="0"/>
        <v>5.1709085465653105E-3</v>
      </c>
      <c r="S61" s="76">
        <f>+P61/'סכום נכסי הקרן'!$C$42*100</f>
        <v>2.8466448028454533E-4</v>
      </c>
    </row>
    <row r="62" spans="2:19">
      <c r="B62" t="s">
        <v>2846</v>
      </c>
      <c r="C62" t="s">
        <v>2839</v>
      </c>
      <c r="D62" s="15"/>
      <c r="E62" t="s">
        <v>2840</v>
      </c>
      <c r="F62" t="s">
        <v>126</v>
      </c>
      <c r="G62" t="s">
        <v>401</v>
      </c>
      <c r="H62" t="s">
        <v>153</v>
      </c>
      <c r="I62" t="s">
        <v>981</v>
      </c>
      <c r="J62" s="76">
        <v>0</v>
      </c>
      <c r="K62" t="s">
        <v>105</v>
      </c>
      <c r="L62" s="76">
        <v>6.45</v>
      </c>
      <c r="M62" s="76">
        <v>0</v>
      </c>
      <c r="N62" s="76">
        <v>1940.71</v>
      </c>
      <c r="O62" s="76">
        <v>133.83000000000001</v>
      </c>
      <c r="P62" s="76">
        <v>2.5972521930000001</v>
      </c>
      <c r="Q62" s="76">
        <v>0</v>
      </c>
      <c r="R62" s="76">
        <f t="shared" si="0"/>
        <v>7.6635259228126917E-3</v>
      </c>
      <c r="S62" s="76">
        <f>+P62/'סכום נכסי הקרן'!$C$42*100</f>
        <v>4.2188594215491641E-4</v>
      </c>
    </row>
    <row r="63" spans="2:19">
      <c r="B63" t="s">
        <v>2847</v>
      </c>
      <c r="C63" t="s">
        <v>2848</v>
      </c>
      <c r="D63" s="15"/>
      <c r="E63" t="s">
        <v>2849</v>
      </c>
      <c r="F63" t="s">
        <v>461</v>
      </c>
      <c r="G63" t="s">
        <v>773</v>
      </c>
      <c r="H63" t="s">
        <v>154</v>
      </c>
      <c r="I63" t="s">
        <v>981</v>
      </c>
      <c r="J63" s="76">
        <v>0.17</v>
      </c>
      <c r="K63" t="s">
        <v>105</v>
      </c>
      <c r="L63" s="76">
        <v>8.25</v>
      </c>
      <c r="M63" s="76">
        <v>2.44</v>
      </c>
      <c r="N63" s="76">
        <v>68584.59</v>
      </c>
      <c r="O63" s="76">
        <v>105.92</v>
      </c>
      <c r="P63" s="76">
        <v>72.644797728</v>
      </c>
      <c r="Q63" s="76">
        <v>0.13</v>
      </c>
      <c r="R63" s="76">
        <f t="shared" si="0"/>
        <v>0.21434779881847715</v>
      </c>
      <c r="S63" s="76">
        <f>+P63/'סכום נכסי הקרן'!$C$42*100</f>
        <v>1.1800093581490187E-2</v>
      </c>
    </row>
    <row r="64" spans="2:19">
      <c r="B64" t="s">
        <v>2850</v>
      </c>
      <c r="C64" t="s">
        <v>2851</v>
      </c>
      <c r="D64" s="15"/>
      <c r="E64" t="s">
        <v>2852</v>
      </c>
      <c r="F64" t="s">
        <v>130</v>
      </c>
      <c r="G64" t="s">
        <v>773</v>
      </c>
      <c r="H64" t="s">
        <v>152</v>
      </c>
      <c r="I64" t="s">
        <v>827</v>
      </c>
      <c r="J64" s="76">
        <v>5.96</v>
      </c>
      <c r="K64" t="s">
        <v>105</v>
      </c>
      <c r="L64" s="76">
        <v>7.15</v>
      </c>
      <c r="M64" s="76">
        <v>-1.77</v>
      </c>
      <c r="N64" s="76">
        <v>6404538.0999999996</v>
      </c>
      <c r="O64" s="76">
        <v>140.13999999999999</v>
      </c>
      <c r="P64" s="76">
        <v>8975.3196933399995</v>
      </c>
      <c r="Q64" s="76">
        <v>0</v>
      </c>
      <c r="R64" s="76">
        <f t="shared" si="0"/>
        <v>26.482832633974546</v>
      </c>
      <c r="S64" s="76">
        <f>+P64/'סכום נכסי הקרן'!$C$42*100</f>
        <v>1.4579104852319289</v>
      </c>
    </row>
    <row r="65" spans="2:19">
      <c r="B65" t="s">
        <v>2853</v>
      </c>
      <c r="C65" t="s">
        <v>2854</v>
      </c>
      <c r="D65" s="15"/>
      <c r="E65" t="s">
        <v>2852</v>
      </c>
      <c r="F65" t="s">
        <v>130</v>
      </c>
      <c r="G65" t="s">
        <v>773</v>
      </c>
      <c r="H65" t="s">
        <v>152</v>
      </c>
      <c r="I65" t="s">
        <v>827</v>
      </c>
      <c r="J65" s="76">
        <v>3.15</v>
      </c>
      <c r="K65" t="s">
        <v>105</v>
      </c>
      <c r="L65" s="76">
        <v>0.82</v>
      </c>
      <c r="M65" s="76">
        <v>-4.2699999999999996</v>
      </c>
      <c r="N65" s="76">
        <v>505241.73</v>
      </c>
      <c r="O65" s="76">
        <v>137.86000000000001</v>
      </c>
      <c r="P65" s="76">
        <v>696.52624897800001</v>
      </c>
      <c r="Q65" s="76">
        <v>0</v>
      </c>
      <c r="R65" s="76">
        <f t="shared" si="0"/>
        <v>2.0551900887209653</v>
      </c>
      <c r="S65" s="76">
        <f>+P65/'סכום נכסי הקרן'!$C$42*100</f>
        <v>0.11314058510671297</v>
      </c>
    </row>
    <row r="66" spans="2:19">
      <c r="B66" t="s">
        <v>2855</v>
      </c>
      <c r="C66" t="s">
        <v>2856</v>
      </c>
      <c r="D66" s="15"/>
      <c r="E66" t="s">
        <v>2849</v>
      </c>
      <c r="F66" t="s">
        <v>461</v>
      </c>
      <c r="G66" t="s">
        <v>773</v>
      </c>
      <c r="H66" t="s">
        <v>154</v>
      </c>
      <c r="I66" t="s">
        <v>981</v>
      </c>
      <c r="J66" s="76">
        <v>1.31</v>
      </c>
      <c r="K66" t="s">
        <v>105</v>
      </c>
      <c r="L66" s="76">
        <v>5.25</v>
      </c>
      <c r="M66" s="76">
        <v>2.96</v>
      </c>
      <c r="N66" s="76">
        <v>77509.23</v>
      </c>
      <c r="O66" s="76">
        <v>105.47</v>
      </c>
      <c r="P66" s="76">
        <v>81.748984880999998</v>
      </c>
      <c r="Q66" s="76">
        <v>0.09</v>
      </c>
      <c r="R66" s="76">
        <f t="shared" si="0"/>
        <v>0.24121087143083078</v>
      </c>
      <c r="S66" s="76">
        <f>+P66/'סכום נכסי הקרן'!$C$42*100</f>
        <v>1.327893671614996E-2</v>
      </c>
    </row>
    <row r="67" spans="2:19">
      <c r="B67" t="s">
        <v>2857</v>
      </c>
      <c r="C67" t="s">
        <v>2858</v>
      </c>
      <c r="D67" s="15"/>
      <c r="E67" t="s">
        <v>2849</v>
      </c>
      <c r="F67" t="s">
        <v>461</v>
      </c>
      <c r="G67" t="s">
        <v>773</v>
      </c>
      <c r="H67" t="s">
        <v>154</v>
      </c>
      <c r="I67" t="s">
        <v>981</v>
      </c>
      <c r="J67" s="76">
        <v>3.1</v>
      </c>
      <c r="K67" t="s">
        <v>105</v>
      </c>
      <c r="L67" s="76">
        <v>5.25</v>
      </c>
      <c r="M67" s="76">
        <v>0.32</v>
      </c>
      <c r="N67" s="76">
        <v>155018.45000000001</v>
      </c>
      <c r="O67" s="76">
        <v>106.81</v>
      </c>
      <c r="P67" s="76">
        <v>165.57520644499999</v>
      </c>
      <c r="Q67" s="76">
        <v>0.24</v>
      </c>
      <c r="R67" s="76">
        <f t="shared" si="0"/>
        <v>0.48855089628422566</v>
      </c>
      <c r="S67" s="76">
        <f>+P67/'סכום נכסי הקרן'!$C$42*100</f>
        <v>2.6895290398372032E-2</v>
      </c>
    </row>
    <row r="68" spans="2:19">
      <c r="B68" t="s">
        <v>2859</v>
      </c>
      <c r="C68" t="s">
        <v>2860</v>
      </c>
      <c r="D68" s="15"/>
      <c r="E68" t="s">
        <v>791</v>
      </c>
      <c r="F68" t="s">
        <v>130</v>
      </c>
      <c r="G68" t="s">
        <v>826</v>
      </c>
      <c r="H68" t="s">
        <v>152</v>
      </c>
      <c r="I68" t="s">
        <v>981</v>
      </c>
      <c r="J68" s="76">
        <v>1.04</v>
      </c>
      <c r="K68" t="s">
        <v>105</v>
      </c>
      <c r="L68" s="76">
        <v>5.7</v>
      </c>
      <c r="M68" s="76">
        <v>0.04</v>
      </c>
      <c r="N68" s="76">
        <v>10300.27</v>
      </c>
      <c r="O68" s="76">
        <v>128.78</v>
      </c>
      <c r="P68" s="76">
        <v>13.264687706</v>
      </c>
      <c r="Q68" s="76">
        <v>0</v>
      </c>
      <c r="R68" s="76">
        <f t="shared" si="0"/>
        <v>3.9139163446245219E-2</v>
      </c>
      <c r="S68" s="76">
        <f>+P68/'סכום נכסי הקרן'!$C$42*100</f>
        <v>2.1546560958997899E-3</v>
      </c>
    </row>
    <row r="69" spans="2:19">
      <c r="B69" t="s">
        <v>2861</v>
      </c>
      <c r="C69" t="s">
        <v>2862</v>
      </c>
      <c r="D69" s="15"/>
      <c r="E69" t="s">
        <v>796</v>
      </c>
      <c r="F69" t="s">
        <v>461</v>
      </c>
      <c r="G69" t="s">
        <v>826</v>
      </c>
      <c r="H69" t="s">
        <v>152</v>
      </c>
      <c r="I69" t="s">
        <v>981</v>
      </c>
      <c r="J69" s="76">
        <v>1.22</v>
      </c>
      <c r="K69" t="s">
        <v>105</v>
      </c>
      <c r="L69" s="76">
        <v>6.5</v>
      </c>
      <c r="M69" s="76">
        <v>-0.28000000000000003</v>
      </c>
      <c r="N69" s="76">
        <v>283.04000000000002</v>
      </c>
      <c r="O69" s="76">
        <v>125.63</v>
      </c>
      <c r="P69" s="76">
        <v>0.35558315200000001</v>
      </c>
      <c r="Q69" s="76">
        <v>0</v>
      </c>
      <c r="R69" s="76">
        <f t="shared" si="0"/>
        <v>1.0491937249728009E-3</v>
      </c>
      <c r="S69" s="76">
        <f>+P69/'סכום נכסי הקרן'!$C$42*100</f>
        <v>5.7759324835782269E-5</v>
      </c>
    </row>
    <row r="70" spans="2:19">
      <c r="B70" t="s">
        <v>2863</v>
      </c>
      <c r="C70" t="s">
        <v>2864</v>
      </c>
      <c r="D70" s="15"/>
      <c r="E70" t="s">
        <v>2865</v>
      </c>
      <c r="F70" t="s">
        <v>692</v>
      </c>
      <c r="G70" t="s">
        <v>820</v>
      </c>
      <c r="H70" t="s">
        <v>153</v>
      </c>
      <c r="I70" t="s">
        <v>981</v>
      </c>
      <c r="J70" s="76">
        <v>2.19</v>
      </c>
      <c r="K70" t="s">
        <v>105</v>
      </c>
      <c r="L70" s="76">
        <v>4.63</v>
      </c>
      <c r="M70" s="76">
        <v>0.98</v>
      </c>
      <c r="N70" s="76">
        <v>149482.09</v>
      </c>
      <c r="O70" s="76">
        <v>116.92</v>
      </c>
      <c r="P70" s="76">
        <v>174.77445962799999</v>
      </c>
      <c r="Q70" s="76">
        <v>7.0000000000000007E-2</v>
      </c>
      <c r="R70" s="76">
        <f t="shared" si="0"/>
        <v>0.51569447341872299</v>
      </c>
      <c r="S70" s="76">
        <f>+P70/'סכום נכסי הקרן'!$C$42*100</f>
        <v>2.8389575630546084E-2</v>
      </c>
    </row>
    <row r="71" spans="2:19">
      <c r="B71" t="s">
        <v>2866</v>
      </c>
      <c r="C71" t="s">
        <v>2867</v>
      </c>
      <c r="D71" s="15"/>
      <c r="E71" t="s">
        <v>2868</v>
      </c>
      <c r="F71" t="s">
        <v>461</v>
      </c>
      <c r="G71" t="s">
        <v>853</v>
      </c>
      <c r="H71" t="s">
        <v>154</v>
      </c>
      <c r="I71" t="s">
        <v>981</v>
      </c>
      <c r="J71" s="76">
        <v>2.76</v>
      </c>
      <c r="K71" t="s">
        <v>105</v>
      </c>
      <c r="L71" s="76">
        <v>6.7</v>
      </c>
      <c r="M71" s="76">
        <v>0.1</v>
      </c>
      <c r="N71" s="76">
        <v>60398.02</v>
      </c>
      <c r="O71" s="76">
        <v>131.12</v>
      </c>
      <c r="P71" s="76">
        <v>79.193883823999997</v>
      </c>
      <c r="Q71" s="76">
        <v>7.0000000000000007E-2</v>
      </c>
      <c r="R71" s="76">
        <f t="shared" si="0"/>
        <v>0.2336717178443983</v>
      </c>
      <c r="S71" s="76">
        <f>+P71/'סכום נכסי הקרן'!$C$42*100</f>
        <v>1.2863897614579945E-2</v>
      </c>
    </row>
    <row r="72" spans="2:19">
      <c r="B72" t="s">
        <v>2869</v>
      </c>
      <c r="C72" t="s">
        <v>2870</v>
      </c>
      <c r="D72" s="15"/>
      <c r="E72" t="s">
        <v>2868</v>
      </c>
      <c r="F72" t="s">
        <v>461</v>
      </c>
      <c r="G72" t="s">
        <v>853</v>
      </c>
      <c r="H72" t="s">
        <v>154</v>
      </c>
      <c r="I72" t="s">
        <v>981</v>
      </c>
      <c r="J72" s="76">
        <v>2.73</v>
      </c>
      <c r="K72" t="s">
        <v>105</v>
      </c>
      <c r="L72" s="76">
        <v>6.7</v>
      </c>
      <c r="M72" s="76">
        <v>0.03</v>
      </c>
      <c r="N72" s="76">
        <v>682492.46</v>
      </c>
      <c r="O72" s="76">
        <v>130.88999999999999</v>
      </c>
      <c r="P72" s="76">
        <v>893.31438089400001</v>
      </c>
      <c r="Q72" s="76">
        <v>0.34</v>
      </c>
      <c r="R72" s="76">
        <f t="shared" si="0"/>
        <v>2.6358387274263975</v>
      </c>
      <c r="S72" s="76">
        <f>+P72/'סכום נכסי הקרן'!$C$42*100</f>
        <v>0.14510596246284546</v>
      </c>
    </row>
    <row r="73" spans="2:19">
      <c r="B73" t="s">
        <v>2871</v>
      </c>
      <c r="C73" t="s">
        <v>2872</v>
      </c>
      <c r="D73" s="15"/>
      <c r="E73" t="s">
        <v>856</v>
      </c>
      <c r="F73" t="s">
        <v>461</v>
      </c>
      <c r="G73" t="s">
        <v>876</v>
      </c>
      <c r="H73" t="s">
        <v>152</v>
      </c>
      <c r="I73" t="s">
        <v>981</v>
      </c>
      <c r="J73" s="76">
        <v>0.32</v>
      </c>
      <c r="K73" t="s">
        <v>105</v>
      </c>
      <c r="L73" s="76">
        <v>5.6</v>
      </c>
      <c r="M73" s="76">
        <v>175</v>
      </c>
      <c r="N73" s="76">
        <v>40194.47</v>
      </c>
      <c r="O73" s="76">
        <v>124.34</v>
      </c>
      <c r="P73" s="76">
        <v>49.977803997999999</v>
      </c>
      <c r="Q73" s="76">
        <v>0.14000000000000001</v>
      </c>
      <c r="R73" s="76">
        <f t="shared" si="0"/>
        <v>0.14746592477087372</v>
      </c>
      <c r="S73" s="76">
        <f>+P73/'סכום נכסי הקרן'!$C$42*100</f>
        <v>8.1181692649474561E-3</v>
      </c>
    </row>
    <row r="74" spans="2:19">
      <c r="B74" t="s">
        <v>2873</v>
      </c>
      <c r="C74" t="s">
        <v>2874</v>
      </c>
      <c r="D74" s="15"/>
      <c r="E74" t="s">
        <v>2875</v>
      </c>
      <c r="F74" t="s">
        <v>692</v>
      </c>
      <c r="G74" t="s">
        <v>897</v>
      </c>
      <c r="H74" t="s">
        <v>154</v>
      </c>
      <c r="J74" s="76">
        <v>2.0299999999999998</v>
      </c>
      <c r="K74" t="s">
        <v>105</v>
      </c>
      <c r="L74" s="76">
        <v>6.6</v>
      </c>
      <c r="M74" s="76">
        <v>99.27</v>
      </c>
      <c r="N74" s="76">
        <v>389522.62</v>
      </c>
      <c r="O74" s="76">
        <v>25.6</v>
      </c>
      <c r="P74" s="76">
        <v>99.717790719999996</v>
      </c>
      <c r="Q74" s="76">
        <v>0.8</v>
      </c>
      <c r="R74" s="76">
        <f t="shared" si="0"/>
        <v>0.29423013914780471</v>
      </c>
      <c r="S74" s="76">
        <f>+P74/'סכום נכסי הקרן'!$C$42*100</f>
        <v>1.6197708563264645E-2</v>
      </c>
    </row>
    <row r="75" spans="2:19">
      <c r="B75" t="s">
        <v>2876</v>
      </c>
      <c r="C75" t="s">
        <v>2874</v>
      </c>
      <c r="D75" s="15"/>
      <c r="E75" t="s">
        <v>2875</v>
      </c>
      <c r="F75" t="s">
        <v>692</v>
      </c>
      <c r="G75" t="s">
        <v>897</v>
      </c>
      <c r="H75" t="s">
        <v>154</v>
      </c>
      <c r="I75" t="s">
        <v>2877</v>
      </c>
      <c r="K75" t="s">
        <v>105</v>
      </c>
      <c r="L75" s="76">
        <v>0</v>
      </c>
      <c r="M75" s="76">
        <v>0</v>
      </c>
      <c r="N75" s="76">
        <v>136440.04999999999</v>
      </c>
      <c r="O75" s="76">
        <v>100</v>
      </c>
      <c r="P75" s="76">
        <v>136.44005000000001</v>
      </c>
      <c r="Q75" s="76">
        <v>0</v>
      </c>
      <c r="R75" s="76">
        <f t="shared" si="0"/>
        <v>0.40258387803192436</v>
      </c>
      <c r="S75" s="76">
        <f>+P75/'סכום נכסי הקרן'!$C$42*100</f>
        <v>2.2162706878081712E-2</v>
      </c>
    </row>
    <row r="76" spans="2:19">
      <c r="B76" t="s">
        <v>2878</v>
      </c>
      <c r="C76" t="s">
        <v>2879</v>
      </c>
      <c r="D76" s="15"/>
      <c r="E76" t="s">
        <v>2880</v>
      </c>
      <c r="F76" t="s">
        <v>539</v>
      </c>
      <c r="G76" t="s">
        <v>914</v>
      </c>
      <c r="H76" t="s">
        <v>154</v>
      </c>
      <c r="J76" s="76">
        <v>0</v>
      </c>
      <c r="K76" t="s">
        <v>105</v>
      </c>
      <c r="L76" s="76">
        <v>9.9</v>
      </c>
      <c r="M76" s="76">
        <v>0</v>
      </c>
      <c r="N76" s="76">
        <v>1066651.98</v>
      </c>
      <c r="O76" s="76">
        <v>1.0000000000000001E-5</v>
      </c>
      <c r="P76" s="76">
        <v>1.06665198E-4</v>
      </c>
      <c r="Q76" s="76">
        <v>1.07</v>
      </c>
      <c r="R76" s="76">
        <f t="shared" si="0"/>
        <v>3.1472935594704822E-7</v>
      </c>
      <c r="S76" s="76">
        <f>+P76/'סכום נכסי הקרן'!$C$42*100</f>
        <v>1.7326214094516586E-8</v>
      </c>
    </row>
    <row r="77" spans="2:19">
      <c r="B77" t="s">
        <v>2881</v>
      </c>
      <c r="C77" t="s">
        <v>2882</v>
      </c>
      <c r="D77" s="15"/>
      <c r="E77" t="s">
        <v>2880</v>
      </c>
      <c r="F77" t="s">
        <v>692</v>
      </c>
      <c r="G77" t="s">
        <v>914</v>
      </c>
      <c r="H77" t="s">
        <v>154</v>
      </c>
      <c r="I77" t="s">
        <v>981</v>
      </c>
      <c r="J77" s="76">
        <v>0</v>
      </c>
      <c r="K77" t="s">
        <v>105</v>
      </c>
      <c r="L77" s="76">
        <v>6.15</v>
      </c>
      <c r="M77" s="76">
        <v>0</v>
      </c>
      <c r="N77" s="76">
        <v>213699.4</v>
      </c>
      <c r="O77" s="76">
        <v>1E-4</v>
      </c>
      <c r="P77" s="76">
        <v>2.136994E-4</v>
      </c>
      <c r="Q77" s="76">
        <v>0</v>
      </c>
      <c r="R77" s="76">
        <f t="shared" si="0"/>
        <v>6.3054750555350426E-7</v>
      </c>
      <c r="S77" s="76">
        <f>+P77/'סכום נכסי הקרן'!$C$42*100</f>
        <v>3.47123675359393E-8</v>
      </c>
    </row>
    <row r="78" spans="2:19">
      <c r="B78" t="s">
        <v>2883</v>
      </c>
      <c r="C78" t="s">
        <v>2884</v>
      </c>
      <c r="D78" s="15"/>
      <c r="E78" t="s">
        <v>1647</v>
      </c>
      <c r="F78" t="s">
        <v>115</v>
      </c>
      <c r="G78" t="s">
        <v>914</v>
      </c>
      <c r="H78" t="s">
        <v>154</v>
      </c>
      <c r="I78" t="s">
        <v>2885</v>
      </c>
      <c r="J78" s="76">
        <v>0.8</v>
      </c>
      <c r="K78" t="s">
        <v>105</v>
      </c>
      <c r="L78" s="76">
        <v>5.6</v>
      </c>
      <c r="M78" s="76">
        <v>5.53</v>
      </c>
      <c r="N78" s="76">
        <v>66253.679999999993</v>
      </c>
      <c r="O78" s="76">
        <v>120.99</v>
      </c>
      <c r="P78" s="76">
        <v>80.160327432000003</v>
      </c>
      <c r="Q78" s="76">
        <v>0</v>
      </c>
      <c r="R78" s="76">
        <f t="shared" si="0"/>
        <v>0.2365233337416939</v>
      </c>
      <c r="S78" s="76">
        <f>+P78/'סכום נכסי הקרן'!$C$42*100</f>
        <v>1.3020882359149447E-2</v>
      </c>
    </row>
    <row r="79" spans="2:19">
      <c r="B79" t="s">
        <v>2886</v>
      </c>
      <c r="C79" t="s">
        <v>2884</v>
      </c>
      <c r="D79" s="15"/>
      <c r="E79" t="s">
        <v>1647</v>
      </c>
      <c r="F79" t="s">
        <v>115</v>
      </c>
      <c r="G79" t="s">
        <v>914</v>
      </c>
      <c r="H79" t="s">
        <v>154</v>
      </c>
      <c r="I79" t="s">
        <v>2885</v>
      </c>
      <c r="J79" s="76">
        <v>4.18</v>
      </c>
      <c r="K79" t="s">
        <v>105</v>
      </c>
      <c r="L79" s="76">
        <v>5.6</v>
      </c>
      <c r="M79" s="76">
        <v>1.57</v>
      </c>
      <c r="N79" s="76">
        <v>1427626.77</v>
      </c>
      <c r="O79" s="76">
        <v>120.99</v>
      </c>
      <c r="P79" s="76">
        <v>1727.285629023</v>
      </c>
      <c r="Q79" s="76">
        <v>0</v>
      </c>
      <c r="R79" s="76">
        <f t="shared" ref="R79:R87" si="1">+P79/$P$11*100</f>
        <v>5.0965779256229462</v>
      </c>
      <c r="S79" s="76">
        <f>+P79/'סכום נכסי הקרן'!$C$42*100</f>
        <v>0.28057249385909588</v>
      </c>
    </row>
    <row r="80" spans="2:19">
      <c r="B80" t="s">
        <v>2887</v>
      </c>
      <c r="C80" t="s">
        <v>2888</v>
      </c>
      <c r="D80" s="15"/>
      <c r="E80" t="s">
        <v>1647</v>
      </c>
      <c r="F80" t="s">
        <v>115</v>
      </c>
      <c r="G80" t="s">
        <v>914</v>
      </c>
      <c r="H80" t="s">
        <v>154</v>
      </c>
      <c r="I80" t="s">
        <v>310</v>
      </c>
      <c r="K80" t="s">
        <v>105</v>
      </c>
      <c r="L80" s="76">
        <v>0</v>
      </c>
      <c r="M80" s="76">
        <v>0</v>
      </c>
      <c r="N80" s="76">
        <v>-131938.32999999999</v>
      </c>
      <c r="O80" s="76">
        <v>100</v>
      </c>
      <c r="P80" s="76">
        <v>-131.93833000000001</v>
      </c>
      <c r="Q80" s="76">
        <v>0</v>
      </c>
      <c r="R80" s="76">
        <f t="shared" si="1"/>
        <v>-0.38930097542807834</v>
      </c>
      <c r="S80" s="76">
        <f>+P80/'סכום נכסי הקרן'!$C$42*100</f>
        <v>-2.1431467767518517E-2</v>
      </c>
    </row>
    <row r="81" spans="2:21">
      <c r="B81" t="s">
        <v>2889</v>
      </c>
      <c r="C81" t="s">
        <v>2890</v>
      </c>
      <c r="D81" s="15"/>
      <c r="E81" s="15"/>
      <c r="F81" t="s">
        <v>130</v>
      </c>
      <c r="G81" t="s">
        <v>914</v>
      </c>
      <c r="H81" t="s">
        <v>152</v>
      </c>
      <c r="J81" s="76">
        <v>0</v>
      </c>
      <c r="K81" t="s">
        <v>105</v>
      </c>
      <c r="L81" s="76">
        <v>3.35</v>
      </c>
      <c r="M81" s="76">
        <v>0</v>
      </c>
      <c r="N81" s="76">
        <v>47116.33</v>
      </c>
      <c r="O81" s="76">
        <v>0</v>
      </c>
      <c r="P81" s="76">
        <v>0</v>
      </c>
      <c r="Q81" s="76">
        <v>0.63</v>
      </c>
      <c r="R81" s="76">
        <f t="shared" si="1"/>
        <v>0</v>
      </c>
      <c r="S81" s="76">
        <f>+P81/'סכום נכסי הקרן'!$C$42*100</f>
        <v>0</v>
      </c>
    </row>
    <row r="82" spans="2:21">
      <c r="B82" t="s">
        <v>2891</v>
      </c>
      <c r="C82" t="s">
        <v>2892</v>
      </c>
      <c r="D82" s="15"/>
      <c r="E82" t="s">
        <v>2893</v>
      </c>
      <c r="F82" t="s">
        <v>461</v>
      </c>
      <c r="G82" t="s">
        <v>254</v>
      </c>
      <c r="H82" t="s">
        <v>154</v>
      </c>
      <c r="I82" t="s">
        <v>2877</v>
      </c>
      <c r="K82" t="s">
        <v>105</v>
      </c>
      <c r="L82" s="76">
        <v>0</v>
      </c>
      <c r="M82" s="76">
        <v>0</v>
      </c>
      <c r="N82" s="76">
        <v>-3000000</v>
      </c>
      <c r="O82" s="76">
        <v>122.32</v>
      </c>
      <c r="P82" s="76">
        <v>-3669.6</v>
      </c>
      <c r="Q82" s="76">
        <v>0</v>
      </c>
      <c r="R82" s="76">
        <f t="shared" si="1"/>
        <v>-10.827625750840381</v>
      </c>
      <c r="S82" s="76">
        <f>+P82/'סכום נכסי הקרן'!$C$42*100</f>
        <v>-0.59607328757068501</v>
      </c>
    </row>
    <row r="83" spans="2:21">
      <c r="B83" t="s">
        <v>2894</v>
      </c>
      <c r="C83" t="s">
        <v>2895</v>
      </c>
      <c r="D83" s="15"/>
      <c r="E83" t="s">
        <v>2893</v>
      </c>
      <c r="F83" t="s">
        <v>461</v>
      </c>
      <c r="G83" t="s">
        <v>254</v>
      </c>
      <c r="H83" t="s">
        <v>154</v>
      </c>
      <c r="J83" s="76">
        <v>0</v>
      </c>
      <c r="K83" t="s">
        <v>105</v>
      </c>
      <c r="L83" s="76">
        <v>6.4</v>
      </c>
      <c r="M83" s="76">
        <v>0</v>
      </c>
      <c r="N83" s="76">
        <v>3000000</v>
      </c>
      <c r="O83" s="76">
        <v>122.32</v>
      </c>
      <c r="P83" s="76">
        <v>3669.6</v>
      </c>
      <c r="Q83" s="76">
        <v>2</v>
      </c>
      <c r="R83" s="76">
        <f t="shared" si="1"/>
        <v>10.827625750840381</v>
      </c>
      <c r="S83" s="76">
        <f>+P83/'סכום נכסי הקרן'!$C$42*100</f>
        <v>0.59607328757068501</v>
      </c>
    </row>
    <row r="84" spans="2:21">
      <c r="B84" t="s">
        <v>2896</v>
      </c>
      <c r="C84" t="s">
        <v>2897</v>
      </c>
      <c r="D84" s="15"/>
      <c r="E84" s="15"/>
      <c r="F84" t="s">
        <v>131</v>
      </c>
      <c r="G84" t="s">
        <v>214</v>
      </c>
      <c r="H84" t="s">
        <v>215</v>
      </c>
      <c r="I84" t="s">
        <v>827</v>
      </c>
      <c r="J84" s="76">
        <v>0</v>
      </c>
      <c r="K84" t="s">
        <v>109</v>
      </c>
      <c r="L84" s="76">
        <v>0</v>
      </c>
      <c r="M84" s="76">
        <v>0</v>
      </c>
      <c r="N84" s="76">
        <v>45000</v>
      </c>
      <c r="O84" s="76">
        <v>9.9999999999999995E-7</v>
      </c>
      <c r="P84" s="76">
        <v>1.58805E-6</v>
      </c>
      <c r="Q84" s="76">
        <v>0</v>
      </c>
      <c r="R84" s="76">
        <f t="shared" si="1"/>
        <v>4.6857453329033328E-9</v>
      </c>
      <c r="S84" s="76">
        <f>+P84/'סכום נכסי הקרן'!$C$42*100</f>
        <v>2.5795568572232024E-10</v>
      </c>
    </row>
    <row r="85" spans="2:21">
      <c r="B85" t="s">
        <v>823</v>
      </c>
      <c r="C85" t="s">
        <v>824</v>
      </c>
      <c r="D85" s="15"/>
      <c r="E85" t="s">
        <v>825</v>
      </c>
      <c r="F85" t="s">
        <v>461</v>
      </c>
      <c r="G85" t="s">
        <v>826</v>
      </c>
      <c r="H85" t="s">
        <v>154</v>
      </c>
      <c r="I85" t="s">
        <v>827</v>
      </c>
      <c r="J85" s="76">
        <v>0</v>
      </c>
      <c r="K85" t="s">
        <v>105</v>
      </c>
      <c r="L85" s="76">
        <v>5</v>
      </c>
      <c r="M85" s="76">
        <v>0</v>
      </c>
      <c r="N85" s="76">
        <v>17720.55</v>
      </c>
      <c r="O85" s="76">
        <v>17.100000000000001</v>
      </c>
      <c r="P85" s="76">
        <v>3.0302140500000001</v>
      </c>
      <c r="Q85" s="76">
        <v>0</v>
      </c>
      <c r="R85" s="76">
        <f t="shared" si="1"/>
        <v>8.9410354475524118E-3</v>
      </c>
      <c r="S85" s="76">
        <f>+P85/'סכום נכסי הקרן'!$C$42*100</f>
        <v>4.9221431513690327E-4</v>
      </c>
      <c r="T85" s="82"/>
      <c r="U85" s="83"/>
    </row>
    <row r="86" spans="2:21">
      <c r="B86" t="s">
        <v>828</v>
      </c>
      <c r="C86" t="s">
        <v>829</v>
      </c>
      <c r="D86" s="15"/>
      <c r="E86" t="s">
        <v>825</v>
      </c>
      <c r="F86" t="s">
        <v>461</v>
      </c>
      <c r="G86" t="s">
        <v>826</v>
      </c>
      <c r="H86" t="s">
        <v>154</v>
      </c>
      <c r="I86" t="s">
        <v>827</v>
      </c>
      <c r="J86" s="76">
        <v>0</v>
      </c>
      <c r="K86" t="s">
        <v>105</v>
      </c>
      <c r="L86" s="76">
        <v>5.5</v>
      </c>
      <c r="M86" s="76">
        <v>0</v>
      </c>
      <c r="N86" s="76">
        <v>19875.259999999998</v>
      </c>
      <c r="O86" s="76">
        <v>6</v>
      </c>
      <c r="P86" s="76">
        <v>1.1925155999999999</v>
      </c>
      <c r="Q86" s="76">
        <v>0</v>
      </c>
      <c r="R86" s="76">
        <f t="shared" si="1"/>
        <v>3.5186703234245877E-3</v>
      </c>
      <c r="S86" s="76">
        <f>+P86/'סכום נכסי הקרן'!$C$42*100</f>
        <v>1.9370686019493349E-4</v>
      </c>
      <c r="T86" s="82"/>
      <c r="U86" s="83"/>
    </row>
    <row r="87" spans="2:21">
      <c r="B87" t="s">
        <v>850</v>
      </c>
      <c r="C87" t="s">
        <v>851</v>
      </c>
      <c r="D87" s="15"/>
      <c r="E87" t="s">
        <v>852</v>
      </c>
      <c r="F87" t="s">
        <v>461</v>
      </c>
      <c r="G87" t="s">
        <v>853</v>
      </c>
      <c r="H87" t="s">
        <v>152</v>
      </c>
      <c r="I87" t="s">
        <v>827</v>
      </c>
      <c r="J87" s="76">
        <v>0</v>
      </c>
      <c r="K87" t="s">
        <v>105</v>
      </c>
      <c r="L87" s="76">
        <v>0</v>
      </c>
      <c r="M87" s="76">
        <v>0</v>
      </c>
      <c r="N87" s="76">
        <v>6168.73</v>
      </c>
      <c r="O87" s="76">
        <v>17.649999999999999</v>
      </c>
      <c r="P87" s="76">
        <v>1.0887808450000001</v>
      </c>
      <c r="Q87" s="76">
        <v>0</v>
      </c>
      <c r="R87" s="76">
        <f t="shared" si="1"/>
        <v>3.2125876156376041E-3</v>
      </c>
      <c r="S87" s="76">
        <f>+P87/'סכום נכסי הקרן'!$C$42*100</f>
        <v>1.7685665405579314E-4</v>
      </c>
      <c r="T87" s="82"/>
      <c r="U87" s="83"/>
    </row>
    <row r="88" spans="2:21">
      <c r="B88" s="77" t="s">
        <v>2755</v>
      </c>
      <c r="C88" s="15"/>
      <c r="D88" s="15"/>
      <c r="E88" s="15"/>
      <c r="J88" s="78">
        <v>6.94</v>
      </c>
      <c r="M88" s="78">
        <v>57.27</v>
      </c>
      <c r="N88" s="78">
        <v>4864702.0199999996</v>
      </c>
      <c r="P88" s="78">
        <v>4744.2955909780003</v>
      </c>
      <c r="R88" s="78">
        <f>SUM(R89:R92)</f>
        <v>13.998653016806161</v>
      </c>
      <c r="S88" s="78">
        <f>SUM(S89:S92)</f>
        <v>0.77064199643595011</v>
      </c>
    </row>
    <row r="89" spans="2:21">
      <c r="B89" t="s">
        <v>2898</v>
      </c>
      <c r="C89" t="s">
        <v>2899</v>
      </c>
      <c r="D89" s="15"/>
      <c r="E89" t="s">
        <v>2900</v>
      </c>
      <c r="F89" t="s">
        <v>126</v>
      </c>
      <c r="G89" t="s">
        <v>227</v>
      </c>
      <c r="H89" t="s">
        <v>154</v>
      </c>
      <c r="I89" t="s">
        <v>2901</v>
      </c>
      <c r="J89" s="76">
        <v>0</v>
      </c>
      <c r="K89" t="s">
        <v>105</v>
      </c>
      <c r="L89" s="76">
        <v>3.74</v>
      </c>
      <c r="M89" s="76">
        <v>1000</v>
      </c>
      <c r="N89" s="76">
        <v>251045.99</v>
      </c>
      <c r="O89" s="76">
        <v>106.37</v>
      </c>
      <c r="P89" s="76">
        <v>267.03761956300002</v>
      </c>
      <c r="Q89" s="76">
        <v>0</v>
      </c>
      <c r="R89" s="76">
        <f t="shared" ref="R89:R92" si="2">+P89/$P$11*100</f>
        <v>0.78792876771949449</v>
      </c>
      <c r="S89" s="76">
        <f>+P89/'סכום נכסי הקרן'!$C$42*100</f>
        <v>4.3376387562123205E-2</v>
      </c>
    </row>
    <row r="90" spans="2:21">
      <c r="B90" t="s">
        <v>2902</v>
      </c>
      <c r="C90" t="s">
        <v>2903</v>
      </c>
      <c r="D90" s="15"/>
      <c r="E90" t="s">
        <v>2904</v>
      </c>
      <c r="F90" t="s">
        <v>126</v>
      </c>
      <c r="G90" t="s">
        <v>631</v>
      </c>
      <c r="H90" t="s">
        <v>153</v>
      </c>
      <c r="I90" t="s">
        <v>2905</v>
      </c>
      <c r="J90" s="76">
        <v>7.24</v>
      </c>
      <c r="K90" t="s">
        <v>105</v>
      </c>
      <c r="L90" s="76">
        <v>3.85</v>
      </c>
      <c r="M90" s="76">
        <v>1.1200000000000001</v>
      </c>
      <c r="N90" s="76">
        <v>4176000</v>
      </c>
      <c r="O90" s="76">
        <v>95.71</v>
      </c>
      <c r="P90" s="76">
        <v>3996.8496</v>
      </c>
      <c r="Q90" s="76">
        <v>0</v>
      </c>
      <c r="R90" s="76">
        <f t="shared" si="2"/>
        <v>11.79321769435254</v>
      </c>
      <c r="S90" s="76">
        <f>+P90/'סכום נכסי הקרן'!$C$42*100</f>
        <v>0.6492302378999284</v>
      </c>
    </row>
    <row r="91" spans="2:21">
      <c r="B91" t="s">
        <v>2906</v>
      </c>
      <c r="C91" t="s">
        <v>2907</v>
      </c>
      <c r="D91" s="15"/>
      <c r="E91" t="s">
        <v>1666</v>
      </c>
      <c r="F91" t="s">
        <v>115</v>
      </c>
      <c r="G91" t="s">
        <v>698</v>
      </c>
      <c r="H91" t="s">
        <v>153</v>
      </c>
      <c r="I91" t="s">
        <v>981</v>
      </c>
      <c r="J91" s="76">
        <v>9.81</v>
      </c>
      <c r="K91" t="s">
        <v>105</v>
      </c>
      <c r="L91" s="76">
        <v>4.5999999999999996</v>
      </c>
      <c r="M91" s="76">
        <v>0.32</v>
      </c>
      <c r="N91" s="76">
        <v>343476.6</v>
      </c>
      <c r="O91" s="76">
        <v>110.13</v>
      </c>
      <c r="P91" s="76">
        <v>378.27077958000001</v>
      </c>
      <c r="Q91" s="76">
        <v>0.05</v>
      </c>
      <c r="R91" s="76">
        <f t="shared" si="2"/>
        <v>1.116136481842946</v>
      </c>
      <c r="S91" s="76">
        <f>+P91/'סכום נכסי הקרן'!$C$42*100</f>
        <v>6.1444600821936056E-2</v>
      </c>
    </row>
    <row r="92" spans="2:21">
      <c r="B92" t="s">
        <v>2908</v>
      </c>
      <c r="C92" t="s">
        <v>2909</v>
      </c>
      <c r="D92" s="15"/>
      <c r="E92" t="s">
        <v>2910</v>
      </c>
      <c r="F92" t="s">
        <v>461</v>
      </c>
      <c r="G92" t="s">
        <v>401</v>
      </c>
      <c r="H92" t="s">
        <v>153</v>
      </c>
      <c r="I92" t="s">
        <v>981</v>
      </c>
      <c r="J92" s="76">
        <v>2.82</v>
      </c>
      <c r="K92" t="s">
        <v>105</v>
      </c>
      <c r="L92" s="76">
        <v>5.15</v>
      </c>
      <c r="M92" s="76">
        <v>0.44</v>
      </c>
      <c r="N92" s="76">
        <v>94179.43</v>
      </c>
      <c r="O92" s="76">
        <v>108.45</v>
      </c>
      <c r="P92" s="76">
        <v>102.13759183499999</v>
      </c>
      <c r="Q92" s="76">
        <v>7.0000000000000007E-2</v>
      </c>
      <c r="R92" s="76">
        <f t="shared" si="2"/>
        <v>0.30137007289117895</v>
      </c>
      <c r="S92" s="76">
        <f>+P92/'סכום נכסי הקרן'!$C$42*100</f>
        <v>1.6590770151962392E-2</v>
      </c>
    </row>
    <row r="93" spans="2:21">
      <c r="B93" s="77" t="s">
        <v>415</v>
      </c>
      <c r="C93" s="15"/>
      <c r="D93" s="15"/>
      <c r="E93" s="15"/>
      <c r="J93" s="78">
        <v>7.16</v>
      </c>
      <c r="M93" s="78">
        <v>0.43</v>
      </c>
      <c r="N93" s="78">
        <v>281375.03000000003</v>
      </c>
      <c r="P93" s="78">
        <v>1083.230847799708</v>
      </c>
      <c r="R93" s="78">
        <f>SUM(R94:R101)</f>
        <v>3.1962116366200068</v>
      </c>
      <c r="S93" s="78">
        <f>SUM(S94:S101)</f>
        <v>0.17595513752069769</v>
      </c>
    </row>
    <row r="94" spans="2:21">
      <c r="B94" t="s">
        <v>2911</v>
      </c>
      <c r="C94" t="s">
        <v>2912</v>
      </c>
      <c r="D94" s="15"/>
      <c r="E94" t="s">
        <v>2913</v>
      </c>
      <c r="F94" t="s">
        <v>130</v>
      </c>
      <c r="G94" t="s">
        <v>487</v>
      </c>
      <c r="H94" t="s">
        <v>153</v>
      </c>
      <c r="I94" t="s">
        <v>981</v>
      </c>
      <c r="J94" s="76">
        <v>9.1199999999999992</v>
      </c>
      <c r="K94" t="s">
        <v>109</v>
      </c>
      <c r="L94" s="76">
        <v>7.97</v>
      </c>
      <c r="M94" s="76">
        <v>-1.62</v>
      </c>
      <c r="N94" s="76">
        <v>83719.66</v>
      </c>
      <c r="O94" s="76">
        <v>124.94</v>
      </c>
      <c r="P94" s="76">
        <v>369.13108216691597</v>
      </c>
      <c r="Q94" s="76">
        <v>0</v>
      </c>
      <c r="R94" s="76">
        <f t="shared" ref="R94:R101" si="3">+P94/$P$11*100</f>
        <v>1.089168631650882</v>
      </c>
      <c r="S94" s="76">
        <f>+P94/'סכום נכסי הקרן'!$C$42*100</f>
        <v>5.9959989560649185E-2</v>
      </c>
    </row>
    <row r="95" spans="2:21">
      <c r="B95" t="s">
        <v>2911</v>
      </c>
      <c r="C95" t="s">
        <v>2912</v>
      </c>
      <c r="D95" s="15"/>
      <c r="E95" t="s">
        <v>2913</v>
      </c>
      <c r="F95" t="s">
        <v>130</v>
      </c>
      <c r="G95" t="s">
        <v>219</v>
      </c>
      <c r="H95" t="s">
        <v>152</v>
      </c>
      <c r="I95" t="s">
        <v>981</v>
      </c>
      <c r="J95" s="76">
        <v>7.38</v>
      </c>
      <c r="K95" t="s">
        <v>109</v>
      </c>
      <c r="L95" s="76">
        <v>7.97</v>
      </c>
      <c r="M95" s="76">
        <v>-0.53</v>
      </c>
      <c r="N95" s="76">
        <v>242.76</v>
      </c>
      <c r="O95" s="76">
        <v>124.94</v>
      </c>
      <c r="P95" s="76">
        <v>1.070361029976</v>
      </c>
      <c r="Q95" s="76">
        <v>0</v>
      </c>
      <c r="R95" s="76">
        <f t="shared" si="3"/>
        <v>3.1582375874384598E-3</v>
      </c>
      <c r="S95" s="76">
        <f>+P95/'סכום נכסי הקרן'!$C$42*100</f>
        <v>1.7386462230906336E-4</v>
      </c>
    </row>
    <row r="96" spans="2:21">
      <c r="B96" t="s">
        <v>2911</v>
      </c>
      <c r="C96" t="s">
        <v>2912</v>
      </c>
      <c r="D96" s="15"/>
      <c r="E96" t="s">
        <v>2913</v>
      </c>
      <c r="F96" t="s">
        <v>130</v>
      </c>
      <c r="G96" t="s">
        <v>487</v>
      </c>
      <c r="H96" t="s">
        <v>153</v>
      </c>
      <c r="I96" t="s">
        <v>981</v>
      </c>
      <c r="J96" s="76">
        <v>7.67</v>
      </c>
      <c r="K96" t="s">
        <v>109</v>
      </c>
      <c r="L96" s="76">
        <v>7.97</v>
      </c>
      <c r="M96" s="76">
        <v>-0.74</v>
      </c>
      <c r="N96" s="76">
        <v>45818.6</v>
      </c>
      <c r="O96" s="76">
        <v>124.94</v>
      </c>
      <c r="P96" s="76">
        <v>202.02028294636</v>
      </c>
      <c r="Q96" s="76">
        <v>0</v>
      </c>
      <c r="R96" s="76">
        <f t="shared" si="3"/>
        <v>0.59608677180675484</v>
      </c>
      <c r="S96" s="76">
        <f>+P96/'סכום נכסי הקרן'!$C$42*100</f>
        <v>3.2815264391703944E-2</v>
      </c>
    </row>
    <row r="97" spans="2:19">
      <c r="B97" t="s">
        <v>2911</v>
      </c>
      <c r="C97" t="s">
        <v>2912</v>
      </c>
      <c r="D97" s="15"/>
      <c r="E97" t="s">
        <v>2913</v>
      </c>
      <c r="F97" t="s">
        <v>130</v>
      </c>
      <c r="G97" t="s">
        <v>219</v>
      </c>
      <c r="H97" t="s">
        <v>152</v>
      </c>
      <c r="I97" t="s">
        <v>981</v>
      </c>
      <c r="J97" s="76">
        <v>6.87</v>
      </c>
      <c r="K97" t="s">
        <v>109</v>
      </c>
      <c r="L97" s="76">
        <v>7.97</v>
      </c>
      <c r="M97" s="76">
        <v>-0.16</v>
      </c>
      <c r="N97" s="76">
        <v>5219.2700000000004</v>
      </c>
      <c r="O97" s="76">
        <v>124.94</v>
      </c>
      <c r="P97" s="76">
        <v>23.012453505202</v>
      </c>
      <c r="Q97" s="76">
        <v>0</v>
      </c>
      <c r="R97" s="76">
        <f t="shared" si="3"/>
        <v>6.7901197450115053E-2</v>
      </c>
      <c r="S97" s="76">
        <f>+P97/'סכום נכסי הקרן'!$C$42*100</f>
        <v>3.7380392456707245E-3</v>
      </c>
    </row>
    <row r="98" spans="2:19">
      <c r="B98" t="s">
        <v>2914</v>
      </c>
      <c r="C98" t="s">
        <v>2915</v>
      </c>
      <c r="D98" s="15"/>
      <c r="E98" t="s">
        <v>1586</v>
      </c>
      <c r="F98" t="s">
        <v>126</v>
      </c>
      <c r="G98" t="s">
        <v>543</v>
      </c>
      <c r="H98" t="s">
        <v>152</v>
      </c>
      <c r="I98" t="s">
        <v>827</v>
      </c>
      <c r="J98" s="76">
        <v>2.94</v>
      </c>
      <c r="K98" t="s">
        <v>109</v>
      </c>
      <c r="L98" s="76">
        <v>3.7</v>
      </c>
      <c r="M98" s="76">
        <v>1.04</v>
      </c>
      <c r="N98" s="76">
        <v>39684.720000000001</v>
      </c>
      <c r="O98" s="76">
        <v>102.38</v>
      </c>
      <c r="P98" s="76">
        <v>143.380504449744</v>
      </c>
      <c r="Q98" s="76">
        <v>0.06</v>
      </c>
      <c r="R98" s="76">
        <f t="shared" si="3"/>
        <v>0.42306257961318183</v>
      </c>
      <c r="S98" s="76">
        <f>+P98/'סכום נכסי הקרן'!$C$42*100</f>
        <v>2.3290083022918611E-2</v>
      </c>
    </row>
    <row r="99" spans="2:19">
      <c r="B99" t="s">
        <v>2916</v>
      </c>
      <c r="C99" t="s">
        <v>2917</v>
      </c>
      <c r="D99" s="15"/>
      <c r="E99" t="s">
        <v>2918</v>
      </c>
      <c r="F99" t="s">
        <v>692</v>
      </c>
      <c r="G99" t="s">
        <v>1515</v>
      </c>
      <c r="H99" t="s">
        <v>154</v>
      </c>
      <c r="J99" s="76">
        <v>5.68</v>
      </c>
      <c r="K99" t="s">
        <v>109</v>
      </c>
      <c r="L99" s="76">
        <v>3</v>
      </c>
      <c r="M99" s="76">
        <v>2.78</v>
      </c>
      <c r="N99" s="76">
        <v>109000.65</v>
      </c>
      <c r="O99" s="76">
        <v>90.54</v>
      </c>
      <c r="P99" s="76">
        <v>348.27414625179</v>
      </c>
      <c r="Q99" s="76">
        <v>0.03</v>
      </c>
      <c r="R99" s="76">
        <f t="shared" si="3"/>
        <v>1.0276275654861105</v>
      </c>
      <c r="S99" s="76">
        <f>+P99/'סכום נכסי הקרן'!$C$42*100</f>
        <v>5.6572082878836388E-2</v>
      </c>
    </row>
    <row r="100" spans="2:19">
      <c r="B100" t="s">
        <v>2919</v>
      </c>
      <c r="C100" t="s">
        <v>2920</v>
      </c>
      <c r="D100" s="15"/>
      <c r="E100" t="s">
        <v>2918</v>
      </c>
      <c r="F100" t="s">
        <v>692</v>
      </c>
      <c r="G100" t="s">
        <v>1515</v>
      </c>
      <c r="H100" t="s">
        <v>154</v>
      </c>
      <c r="J100" s="76">
        <v>2.61</v>
      </c>
      <c r="K100" t="s">
        <v>109</v>
      </c>
      <c r="L100" s="76">
        <v>3.65</v>
      </c>
      <c r="M100" s="76">
        <v>0.89</v>
      </c>
      <c r="N100" s="76">
        <v>29088.6</v>
      </c>
      <c r="O100" s="76">
        <v>104.38</v>
      </c>
      <c r="P100" s="76">
        <v>107.14990011972</v>
      </c>
      <c r="Q100" s="76">
        <v>0.08</v>
      </c>
      <c r="R100" s="76">
        <f t="shared" si="3"/>
        <v>0.31615953175720934</v>
      </c>
      <c r="S100" s="76">
        <f>+P100/'סכום נכסי הקרן'!$C$42*100</f>
        <v>1.7404946922616099E-2</v>
      </c>
    </row>
    <row r="101" spans="2:19">
      <c r="B101" t="s">
        <v>2921</v>
      </c>
      <c r="C101" t="s">
        <v>2922</v>
      </c>
      <c r="D101" s="15"/>
      <c r="E101" t="s">
        <v>2918</v>
      </c>
      <c r="F101" t="s">
        <v>692</v>
      </c>
      <c r="G101" t="s">
        <v>891</v>
      </c>
      <c r="H101" t="s">
        <v>152</v>
      </c>
      <c r="I101" t="s">
        <v>2877</v>
      </c>
      <c r="K101" t="s">
        <v>109</v>
      </c>
      <c r="L101" s="76">
        <v>3.25</v>
      </c>
      <c r="M101" s="76">
        <v>0</v>
      </c>
      <c r="N101" s="76">
        <v>-31399.23</v>
      </c>
      <c r="O101" s="76">
        <v>100</v>
      </c>
      <c r="P101" s="76">
        <v>-110.80788267</v>
      </c>
      <c r="Q101" s="76">
        <v>0</v>
      </c>
      <c r="R101" s="76">
        <f t="shared" si="3"/>
        <v>-0.3269528787316851</v>
      </c>
      <c r="S101" s="76">
        <f>+P101/'סכום נכסי הקרן'!$C$42*100</f>
        <v>-1.7999133124006333E-2</v>
      </c>
    </row>
    <row r="102" spans="2:19">
      <c r="B102" s="77" t="s">
        <v>1281</v>
      </c>
      <c r="C102" s="15"/>
      <c r="D102" s="15"/>
      <c r="E102" s="15"/>
      <c r="J102" s="78">
        <v>0.71</v>
      </c>
      <c r="M102" s="78">
        <v>0</v>
      </c>
      <c r="N102" s="78">
        <v>39487.5</v>
      </c>
      <c r="P102" s="78">
        <v>3.9487500000000002E-7</v>
      </c>
      <c r="R102" s="78">
        <f>+R103</f>
        <v>1.1651293651523589E-9</v>
      </c>
      <c r="S102" s="78">
        <f>+S103</f>
        <v>6.4141715562860876E-11</v>
      </c>
    </row>
    <row r="103" spans="2:19">
      <c r="B103" t="s">
        <v>2923</v>
      </c>
      <c r="C103" t="s">
        <v>2924</v>
      </c>
      <c r="D103" s="15"/>
      <c r="E103" t="s">
        <v>2925</v>
      </c>
      <c r="F103" t="s">
        <v>115</v>
      </c>
      <c r="G103" t="s">
        <v>914</v>
      </c>
      <c r="H103" t="s">
        <v>154</v>
      </c>
      <c r="J103" s="76">
        <v>0.71</v>
      </c>
      <c r="K103" t="s">
        <v>105</v>
      </c>
      <c r="L103" s="76">
        <v>8</v>
      </c>
      <c r="M103" s="76">
        <v>0</v>
      </c>
      <c r="N103" s="76">
        <v>39487.5</v>
      </c>
      <c r="O103" s="76">
        <v>9.9999999999999995E-7</v>
      </c>
      <c r="P103" s="76">
        <v>3.9487500000000002E-7</v>
      </c>
      <c r="Q103" s="76">
        <v>0.28000000000000003</v>
      </c>
      <c r="R103" s="76">
        <f>+P103/$P$11*100</f>
        <v>1.1651293651523589E-9</v>
      </c>
      <c r="S103" s="76">
        <f>+P103/'סכום נכסי הקרן'!$C$42*100</f>
        <v>6.4141715562860876E-11</v>
      </c>
    </row>
    <row r="104" spans="2:19">
      <c r="B104" s="77" t="s">
        <v>302</v>
      </c>
      <c r="C104" s="15"/>
      <c r="D104" s="15"/>
      <c r="E104" s="15"/>
      <c r="J104" s="78">
        <v>0</v>
      </c>
      <c r="M104" s="78">
        <v>0</v>
      </c>
      <c r="N104" s="78">
        <v>0</v>
      </c>
      <c r="P104" s="78">
        <v>0</v>
      </c>
      <c r="R104" s="78">
        <v>0</v>
      </c>
      <c r="S104" s="78">
        <v>0</v>
      </c>
    </row>
    <row r="105" spans="2:19">
      <c r="B105" s="77" t="s">
        <v>416</v>
      </c>
      <c r="C105" s="15"/>
      <c r="D105" s="15"/>
      <c r="E105" s="15"/>
      <c r="J105" s="78">
        <v>0</v>
      </c>
      <c r="M105" s="78">
        <v>0</v>
      </c>
      <c r="N105" s="78">
        <v>0</v>
      </c>
      <c r="P105" s="78">
        <v>0</v>
      </c>
      <c r="R105" s="78">
        <v>0</v>
      </c>
      <c r="S105" s="78">
        <v>0</v>
      </c>
    </row>
    <row r="106" spans="2:19">
      <c r="B106" t="s">
        <v>214</v>
      </c>
      <c r="C106" t="s">
        <v>214</v>
      </c>
      <c r="D106" s="15"/>
      <c r="E106" s="15"/>
      <c r="F106" t="s">
        <v>214</v>
      </c>
      <c r="G106" t="s">
        <v>214</v>
      </c>
      <c r="J106" s="76">
        <v>0</v>
      </c>
      <c r="K106" t="s">
        <v>214</v>
      </c>
      <c r="L106" s="76">
        <v>0</v>
      </c>
      <c r="M106" s="76">
        <v>0</v>
      </c>
      <c r="N106" s="76">
        <v>0</v>
      </c>
      <c r="O106" s="76">
        <v>0</v>
      </c>
      <c r="P106" s="76">
        <v>0</v>
      </c>
      <c r="Q106" s="76">
        <v>0</v>
      </c>
      <c r="R106" s="76">
        <v>0</v>
      </c>
      <c r="S106" s="76">
        <v>0</v>
      </c>
    </row>
    <row r="107" spans="2:19">
      <c r="B107" s="77" t="s">
        <v>417</v>
      </c>
      <c r="C107" s="15"/>
      <c r="D107" s="15"/>
      <c r="E107" s="15"/>
      <c r="J107" s="78">
        <v>0</v>
      </c>
      <c r="M107" s="78">
        <v>0</v>
      </c>
      <c r="N107" s="78">
        <v>0</v>
      </c>
      <c r="P107" s="78">
        <v>0</v>
      </c>
      <c r="R107" s="78">
        <v>0</v>
      </c>
      <c r="S107" s="78">
        <v>0</v>
      </c>
    </row>
    <row r="108" spans="2:19">
      <c r="B108" t="s">
        <v>214</v>
      </c>
      <c r="C108" t="s">
        <v>214</v>
      </c>
      <c r="D108" s="15"/>
      <c r="E108" s="15"/>
      <c r="F108" t="s">
        <v>214</v>
      </c>
      <c r="G108" t="s">
        <v>214</v>
      </c>
      <c r="J108" s="76">
        <v>0</v>
      </c>
      <c r="K108" t="s">
        <v>214</v>
      </c>
      <c r="L108" s="76">
        <v>0</v>
      </c>
      <c r="M108" s="76">
        <v>0</v>
      </c>
      <c r="N108" s="76">
        <v>0</v>
      </c>
      <c r="O108" s="76">
        <v>0</v>
      </c>
      <c r="P108" s="76">
        <v>0</v>
      </c>
      <c r="Q108" s="76">
        <v>0</v>
      </c>
      <c r="R108" s="76">
        <v>0</v>
      </c>
      <c r="S108" s="76">
        <v>0</v>
      </c>
    </row>
    <row r="109" spans="2:19">
      <c r="B109" t="s">
        <v>304</v>
      </c>
      <c r="C109" s="15"/>
      <c r="D109" s="15"/>
      <c r="E109" s="15"/>
    </row>
    <row r="110" spans="2:19">
      <c r="B110" t="s">
        <v>411</v>
      </c>
      <c r="C110" s="15"/>
      <c r="D110" s="15"/>
      <c r="E110" s="15"/>
    </row>
    <row r="111" spans="2:19">
      <c r="B111" t="s">
        <v>412</v>
      </c>
      <c r="C111" s="15"/>
      <c r="D111" s="15"/>
      <c r="E111" s="15"/>
    </row>
    <row r="112" spans="2:19">
      <c r="B112" t="s">
        <v>413</v>
      </c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7" spans="2:5">
      <c r="B517" s="15"/>
    </row>
    <row r="518" spans="2:5">
      <c r="B518" s="15"/>
    </row>
    <row r="519" spans="2:5">
      <c r="B519" s="18"/>
    </row>
  </sheetData>
  <dataValidations count="4">
    <dataValidation allowBlank="1" showInputMessage="1" showErrorMessage="1" sqref="R1:XFD87 A85:A87 D85:D87 A1:Q84 A88:XFD1048576"/>
    <dataValidation type="list" allowBlank="1" showInputMessage="1" showErrorMessage="1" sqref="K85:K87">
      <formula1>$BN$8:$BN$12</formula1>
    </dataValidation>
    <dataValidation type="list" allowBlank="1" showInputMessage="1" showErrorMessage="1" sqref="H85:H87">
      <formula1>$BM$8:$BM$11</formula1>
    </dataValidation>
    <dataValidation type="list" allowBlank="1" showInputMessage="1" showErrorMessage="1" sqref="F85:F87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5" t="s">
        <v>3409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2878133.75</v>
      </c>
      <c r="I11" s="7"/>
      <c r="J11" s="75">
        <v>1270.8525009197242</v>
      </c>
      <c r="K11" s="7"/>
      <c r="L11" s="75">
        <v>100</v>
      </c>
      <c r="M11" s="75">
        <v>0.21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209</v>
      </c>
      <c r="C12" s="15"/>
      <c r="D12" s="15"/>
      <c r="E12" s="15"/>
      <c r="H12" s="78">
        <v>2878133.75</v>
      </c>
      <c r="J12" s="78">
        <v>1270.8525009197242</v>
      </c>
      <c r="L12" s="78">
        <v>100</v>
      </c>
      <c r="M12" s="78">
        <v>0.21</v>
      </c>
    </row>
    <row r="13" spans="2:98">
      <c r="B13" t="s">
        <v>2926</v>
      </c>
      <c r="C13" t="s">
        <v>2927</v>
      </c>
      <c r="D13" s="15"/>
      <c r="E13" s="15"/>
      <c r="F13" t="s">
        <v>126</v>
      </c>
      <c r="G13" t="s">
        <v>105</v>
      </c>
      <c r="H13" s="76">
        <v>203.52</v>
      </c>
      <c r="I13" s="76">
        <v>9.9999999999999995E-7</v>
      </c>
      <c r="J13" s="76">
        <v>2.0352000000000002E-9</v>
      </c>
      <c r="K13" s="76">
        <v>0</v>
      </c>
      <c r="L13" s="76">
        <v>0</v>
      </c>
      <c r="M13" s="76">
        <v>0</v>
      </c>
    </row>
    <row r="14" spans="2:98">
      <c r="B14" t="s">
        <v>2928</v>
      </c>
      <c r="C14" t="s">
        <v>2929</v>
      </c>
      <c r="D14" s="15"/>
      <c r="E14" t="s">
        <v>2930</v>
      </c>
      <c r="F14" t="s">
        <v>126</v>
      </c>
      <c r="G14" t="s">
        <v>105</v>
      </c>
      <c r="H14" s="76">
        <v>1723312.36</v>
      </c>
      <c r="I14" s="76">
        <v>2.2200000000000002</v>
      </c>
      <c r="J14" s="76">
        <v>38.257534391999997</v>
      </c>
      <c r="K14" s="76">
        <v>0</v>
      </c>
      <c r="L14" s="76">
        <v>3.01</v>
      </c>
      <c r="M14" s="76">
        <v>0.01</v>
      </c>
    </row>
    <row r="15" spans="2:98">
      <c r="B15" t="s">
        <v>2931</v>
      </c>
      <c r="C15" t="s">
        <v>2932</v>
      </c>
      <c r="D15" s="15"/>
      <c r="E15" t="s">
        <v>2933</v>
      </c>
      <c r="F15" t="s">
        <v>126</v>
      </c>
      <c r="G15" t="s">
        <v>105</v>
      </c>
      <c r="H15" s="76">
        <v>3350</v>
      </c>
      <c r="I15" s="76">
        <v>33200</v>
      </c>
      <c r="J15" s="76">
        <v>1112.2</v>
      </c>
      <c r="K15" s="76">
        <v>0.67</v>
      </c>
      <c r="L15" s="76">
        <v>87.52</v>
      </c>
      <c r="M15" s="76">
        <v>0.18</v>
      </c>
    </row>
    <row r="16" spans="2:98">
      <c r="B16" t="s">
        <v>2934</v>
      </c>
      <c r="C16" t="s">
        <v>2935</v>
      </c>
      <c r="D16" s="15"/>
      <c r="E16" t="s">
        <v>2918</v>
      </c>
      <c r="F16" t="s">
        <v>126</v>
      </c>
      <c r="G16" t="s">
        <v>105</v>
      </c>
      <c r="H16" s="76">
        <v>8581</v>
      </c>
      <c r="I16" s="76">
        <v>9.9999999999999995E-7</v>
      </c>
      <c r="J16" s="76">
        <v>8.5809999999999999E-8</v>
      </c>
      <c r="K16" s="76">
        <v>0</v>
      </c>
      <c r="L16" s="76">
        <v>0</v>
      </c>
      <c r="M16" s="76">
        <v>0</v>
      </c>
    </row>
    <row r="17" spans="2:13">
      <c r="B17" t="s">
        <v>2936</v>
      </c>
      <c r="C17" t="s">
        <v>2937</v>
      </c>
      <c r="D17" s="15"/>
      <c r="E17" t="s">
        <v>2938</v>
      </c>
      <c r="F17" t="s">
        <v>937</v>
      </c>
      <c r="G17" t="s">
        <v>105</v>
      </c>
      <c r="H17" s="76">
        <v>28.67</v>
      </c>
      <c r="I17" s="76">
        <v>9.9999999999999995E-7</v>
      </c>
      <c r="J17" s="76">
        <v>2.867E-10</v>
      </c>
      <c r="K17" s="76">
        <v>0</v>
      </c>
      <c r="L17" s="76">
        <v>0</v>
      </c>
      <c r="M17" s="76">
        <v>0</v>
      </c>
    </row>
    <row r="18" spans="2:13">
      <c r="B18" t="s">
        <v>2939</v>
      </c>
      <c r="C18" t="s">
        <v>2940</v>
      </c>
      <c r="D18" s="15"/>
      <c r="E18" s="15"/>
      <c r="F18" t="s">
        <v>529</v>
      </c>
      <c r="G18" t="s">
        <v>105</v>
      </c>
      <c r="H18" s="76">
        <v>21.65</v>
      </c>
      <c r="I18" s="76">
        <v>9.9999999999999995E-8</v>
      </c>
      <c r="J18" s="76">
        <v>2.1650000000000001E-11</v>
      </c>
      <c r="K18" s="76">
        <v>0</v>
      </c>
      <c r="L18" s="76">
        <v>0</v>
      </c>
      <c r="M18" s="76">
        <v>0</v>
      </c>
    </row>
    <row r="19" spans="2:13">
      <c r="B19" t="s">
        <v>2941</v>
      </c>
      <c r="C19" t="s">
        <v>2942</v>
      </c>
      <c r="D19" s="15"/>
      <c r="E19" t="s">
        <v>2943</v>
      </c>
      <c r="F19" t="s">
        <v>1590</v>
      </c>
      <c r="G19" t="s">
        <v>105</v>
      </c>
      <c r="H19" s="76">
        <v>5149.8</v>
      </c>
      <c r="I19" s="76">
        <v>18.3</v>
      </c>
      <c r="J19" s="76">
        <v>0.94241339999999996</v>
      </c>
      <c r="K19" s="76">
        <v>0.03</v>
      </c>
      <c r="L19" s="76">
        <v>7.0000000000000007E-2</v>
      </c>
      <c r="M19" s="76">
        <v>0</v>
      </c>
    </row>
    <row r="20" spans="2:13">
      <c r="B20" t="s">
        <v>2944</v>
      </c>
      <c r="C20" t="s">
        <v>2945</v>
      </c>
      <c r="D20" s="15"/>
      <c r="E20" t="s">
        <v>2946</v>
      </c>
      <c r="F20" t="s">
        <v>115</v>
      </c>
      <c r="G20" t="s">
        <v>105</v>
      </c>
      <c r="H20" s="76">
        <v>2924.47</v>
      </c>
      <c r="I20" s="76">
        <v>1</v>
      </c>
      <c r="J20" s="76">
        <v>2.9244699999999998E-2</v>
      </c>
      <c r="K20" s="76">
        <v>0.01</v>
      </c>
      <c r="L20" s="76">
        <v>0</v>
      </c>
      <c r="M20" s="76">
        <v>0</v>
      </c>
    </row>
    <row r="21" spans="2:13">
      <c r="B21" t="s">
        <v>2947</v>
      </c>
      <c r="C21" t="s">
        <v>2948</v>
      </c>
      <c r="D21" s="15"/>
      <c r="E21" t="s">
        <v>2925</v>
      </c>
      <c r="F21" t="s">
        <v>115</v>
      </c>
      <c r="G21" t="s">
        <v>105</v>
      </c>
      <c r="H21" s="76">
        <v>39487.5</v>
      </c>
      <c r="I21" s="76">
        <v>84</v>
      </c>
      <c r="J21" s="76">
        <v>33.169499999999999</v>
      </c>
      <c r="K21" s="76">
        <v>0</v>
      </c>
      <c r="L21" s="76">
        <v>2.61</v>
      </c>
      <c r="M21" s="76">
        <v>0.01</v>
      </c>
    </row>
    <row r="22" spans="2:13">
      <c r="B22" t="s">
        <v>2949</v>
      </c>
      <c r="C22" t="s">
        <v>2950</v>
      </c>
      <c r="D22" s="15"/>
      <c r="E22" t="s">
        <v>2925</v>
      </c>
      <c r="F22" t="s">
        <v>115</v>
      </c>
      <c r="G22" t="s">
        <v>105</v>
      </c>
      <c r="H22" s="76">
        <v>167810</v>
      </c>
      <c r="I22" s="76">
        <v>9.9999999999999995E-7</v>
      </c>
      <c r="J22" s="76">
        <v>1.6781000000000001E-6</v>
      </c>
      <c r="K22" s="76">
        <v>0.12</v>
      </c>
      <c r="L22" s="76">
        <v>0</v>
      </c>
      <c r="M22" s="76">
        <v>0</v>
      </c>
    </row>
    <row r="23" spans="2:13">
      <c r="B23" t="s">
        <v>2951</v>
      </c>
      <c r="C23" t="s">
        <v>2952</v>
      </c>
      <c r="D23" s="15"/>
      <c r="E23" s="15"/>
      <c r="F23" t="s">
        <v>554</v>
      </c>
      <c r="G23" t="s">
        <v>105</v>
      </c>
      <c r="H23" s="76">
        <v>93.3</v>
      </c>
      <c r="I23" s="76">
        <v>9.9999999999999995E-7</v>
      </c>
      <c r="J23" s="76">
        <v>9.3299999999999998E-10</v>
      </c>
      <c r="K23" s="76">
        <v>0</v>
      </c>
      <c r="L23" s="76">
        <v>0</v>
      </c>
      <c r="M23" s="76">
        <v>0</v>
      </c>
    </row>
    <row r="24" spans="2:13">
      <c r="B24" t="s">
        <v>2953</v>
      </c>
      <c r="C24" t="s">
        <v>2954</v>
      </c>
      <c r="D24" s="15"/>
      <c r="E24" t="s">
        <v>2955</v>
      </c>
      <c r="F24" t="s">
        <v>692</v>
      </c>
      <c r="G24" t="s">
        <v>105</v>
      </c>
      <c r="H24" s="76">
        <v>12916.16</v>
      </c>
      <c r="I24" s="76">
        <v>9.9999999999999995E-7</v>
      </c>
      <c r="J24" s="76">
        <v>1.2916160000000001E-7</v>
      </c>
      <c r="K24" s="76">
        <v>0.12</v>
      </c>
      <c r="L24" s="76">
        <v>0</v>
      </c>
      <c r="M24" s="76">
        <v>0</v>
      </c>
    </row>
    <row r="25" spans="2:13">
      <c r="B25" t="s">
        <v>2956</v>
      </c>
      <c r="C25" t="s">
        <v>2957</v>
      </c>
      <c r="D25" s="15"/>
      <c r="E25" t="s">
        <v>2918</v>
      </c>
      <c r="F25" t="s">
        <v>692</v>
      </c>
      <c r="G25" t="s">
        <v>105</v>
      </c>
      <c r="H25" s="76">
        <v>1670</v>
      </c>
      <c r="I25" s="76">
        <v>5074</v>
      </c>
      <c r="J25" s="76">
        <v>84.735799999999998</v>
      </c>
      <c r="K25" s="76">
        <v>0</v>
      </c>
      <c r="L25" s="76">
        <v>6.67</v>
      </c>
      <c r="M25" s="76">
        <v>0.01</v>
      </c>
    </row>
    <row r="26" spans="2:13">
      <c r="B26" t="s">
        <v>2958</v>
      </c>
      <c r="C26" t="s">
        <v>2959</v>
      </c>
      <c r="D26" s="15"/>
      <c r="E26" s="15"/>
      <c r="F26" t="s">
        <v>1072</v>
      </c>
      <c r="G26" t="s">
        <v>105</v>
      </c>
      <c r="H26" s="76">
        <v>31.1</v>
      </c>
      <c r="I26" s="76">
        <v>9.9999999999999995E-7</v>
      </c>
      <c r="J26" s="76">
        <v>3.1100000000000001E-10</v>
      </c>
      <c r="K26" s="76">
        <v>0</v>
      </c>
      <c r="L26" s="76">
        <v>0</v>
      </c>
      <c r="M26" s="76">
        <v>0</v>
      </c>
    </row>
    <row r="27" spans="2:13">
      <c r="B27" t="s">
        <v>2960</v>
      </c>
      <c r="C27" t="s">
        <v>2961</v>
      </c>
      <c r="D27" s="15"/>
      <c r="E27" s="15"/>
      <c r="F27" t="s">
        <v>1072</v>
      </c>
      <c r="G27" t="s">
        <v>105</v>
      </c>
      <c r="H27" s="76">
        <v>1372.06</v>
      </c>
      <c r="I27" s="76">
        <v>9.9999999999999995E-7</v>
      </c>
      <c r="J27" s="76">
        <v>1.3720600000000001E-8</v>
      </c>
      <c r="K27" s="76">
        <v>0</v>
      </c>
      <c r="L27" s="76">
        <v>0</v>
      </c>
      <c r="M27" s="76">
        <v>0</v>
      </c>
    </row>
    <row r="28" spans="2:13">
      <c r="B28" t="s">
        <v>2962</v>
      </c>
      <c r="C28" t="s">
        <v>2963</v>
      </c>
      <c r="D28" s="15"/>
      <c r="E28" t="s">
        <v>2964</v>
      </c>
      <c r="F28" t="s">
        <v>461</v>
      </c>
      <c r="G28" t="s">
        <v>105</v>
      </c>
      <c r="H28" s="76">
        <v>347.72</v>
      </c>
      <c r="I28" s="76">
        <v>2.2999999999999998</v>
      </c>
      <c r="J28" s="76">
        <v>7.9975600000000008E-3</v>
      </c>
      <c r="K28" s="76">
        <v>0.01</v>
      </c>
      <c r="L28" s="76">
        <v>0</v>
      </c>
      <c r="M28" s="76">
        <v>0</v>
      </c>
    </row>
    <row r="29" spans="2:13">
      <c r="B29" t="s">
        <v>2965</v>
      </c>
      <c r="C29" t="s">
        <v>2966</v>
      </c>
      <c r="D29" s="15"/>
      <c r="E29" s="15"/>
      <c r="F29" t="s">
        <v>461</v>
      </c>
      <c r="G29" t="s">
        <v>105</v>
      </c>
      <c r="H29" s="76">
        <v>700000</v>
      </c>
      <c r="I29" s="76">
        <v>9.9999999999999995E-7</v>
      </c>
      <c r="J29" s="76">
        <v>6.9999999999999999E-6</v>
      </c>
      <c r="K29" s="76">
        <v>0</v>
      </c>
      <c r="L29" s="76">
        <v>0</v>
      </c>
      <c r="M29" s="76">
        <v>0</v>
      </c>
    </row>
    <row r="30" spans="2:13">
      <c r="B30" t="s">
        <v>2967</v>
      </c>
      <c r="C30" t="s">
        <v>2968</v>
      </c>
      <c r="D30" s="15"/>
      <c r="E30" t="s">
        <v>2969</v>
      </c>
      <c r="F30" t="s">
        <v>461</v>
      </c>
      <c r="G30" t="s">
        <v>105</v>
      </c>
      <c r="H30" s="76">
        <v>15100</v>
      </c>
      <c r="I30" s="76">
        <v>10</v>
      </c>
      <c r="J30" s="76">
        <v>1.51</v>
      </c>
      <c r="K30" s="76">
        <v>0.08</v>
      </c>
      <c r="L30" s="76">
        <v>0.12</v>
      </c>
      <c r="M30" s="76">
        <v>0</v>
      </c>
    </row>
    <row r="31" spans="2:13">
      <c r="B31" t="s">
        <v>2970</v>
      </c>
      <c r="C31" t="s">
        <v>2971</v>
      </c>
      <c r="D31" s="15"/>
      <c r="E31" t="s">
        <v>2972</v>
      </c>
      <c r="F31" t="s">
        <v>131</v>
      </c>
      <c r="G31" t="s">
        <v>105</v>
      </c>
      <c r="H31" s="76">
        <v>195734.44</v>
      </c>
      <c r="I31" s="76">
        <v>9.9999999999999995E-7</v>
      </c>
      <c r="J31" s="76">
        <v>1.9573444E-6</v>
      </c>
      <c r="K31" s="76">
        <v>0</v>
      </c>
      <c r="L31" s="76">
        <v>0</v>
      </c>
      <c r="M31" s="76">
        <v>0</v>
      </c>
    </row>
    <row r="32" spans="2:13">
      <c r="B32" s="77" t="s">
        <v>302</v>
      </c>
      <c r="C32" s="15"/>
      <c r="D32" s="15"/>
      <c r="E32" s="15"/>
      <c r="H32" s="78">
        <v>0</v>
      </c>
      <c r="J32" s="78">
        <v>0</v>
      </c>
      <c r="L32" s="78">
        <v>0</v>
      </c>
      <c r="M32" s="78">
        <v>0</v>
      </c>
    </row>
    <row r="33" spans="2:13">
      <c r="B33" s="77" t="s">
        <v>416</v>
      </c>
      <c r="C33" s="15"/>
      <c r="D33" s="15"/>
      <c r="E33" s="15"/>
      <c r="H33" s="78">
        <v>0</v>
      </c>
      <c r="J33" s="78">
        <v>0</v>
      </c>
      <c r="L33" s="78">
        <v>0</v>
      </c>
      <c r="M33" s="78">
        <v>0</v>
      </c>
    </row>
    <row r="34" spans="2:13">
      <c r="B34" t="s">
        <v>214</v>
      </c>
      <c r="C34" t="s">
        <v>214</v>
      </c>
      <c r="D34" s="15"/>
      <c r="E34" s="15"/>
      <c r="F34" t="s">
        <v>214</v>
      </c>
      <c r="G34" t="s">
        <v>214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</row>
    <row r="35" spans="2:13">
      <c r="B35" s="77" t="s">
        <v>417</v>
      </c>
      <c r="C35" s="15"/>
      <c r="D35" s="15"/>
      <c r="E35" s="15"/>
      <c r="H35" s="78">
        <v>0</v>
      </c>
      <c r="J35" s="78">
        <v>0</v>
      </c>
      <c r="L35" s="78">
        <v>0</v>
      </c>
      <c r="M35" s="78">
        <v>0</v>
      </c>
    </row>
    <row r="36" spans="2:13">
      <c r="B36" t="s">
        <v>214</v>
      </c>
      <c r="C36" t="s">
        <v>214</v>
      </c>
      <c r="D36" s="15"/>
      <c r="E36" s="15"/>
      <c r="F36" t="s">
        <v>214</v>
      </c>
      <c r="G36" t="s">
        <v>214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</row>
    <row r="37" spans="2:13">
      <c r="B37" t="s">
        <v>304</v>
      </c>
      <c r="C37" s="15"/>
      <c r="D37" s="15"/>
      <c r="E37" s="15"/>
    </row>
    <row r="38" spans="2:13">
      <c r="B38" t="s">
        <v>411</v>
      </c>
      <c r="C38" s="15"/>
      <c r="D38" s="15"/>
      <c r="E38" s="15"/>
    </row>
    <row r="39" spans="2:13">
      <c r="B39" t="s">
        <v>412</v>
      </c>
      <c r="C39" s="15"/>
      <c r="D39" s="15"/>
      <c r="E39" s="15"/>
    </row>
    <row r="40" spans="2:13">
      <c r="B40" t="s">
        <v>413</v>
      </c>
      <c r="C40" s="15"/>
      <c r="D40" s="15"/>
      <c r="E40" s="15"/>
    </row>
    <row r="41" spans="2:13">
      <c r="C41" s="15"/>
      <c r="D41" s="15"/>
      <c r="E41" s="15"/>
    </row>
    <row r="42" spans="2:13">
      <c r="C42" s="15"/>
      <c r="D42" s="15"/>
      <c r="E42" s="15"/>
    </row>
    <row r="43" spans="2:13">
      <c r="C43" s="15"/>
      <c r="D43" s="15"/>
      <c r="E43" s="15"/>
    </row>
    <row r="44" spans="2:13">
      <c r="C44" s="15"/>
      <c r="D44" s="15"/>
      <c r="E44" s="15"/>
    </row>
    <row r="45" spans="2:13">
      <c r="C45" s="15"/>
      <c r="D45" s="15"/>
      <c r="E45" s="15"/>
    </row>
    <row r="46" spans="2:13">
      <c r="C46" s="15"/>
      <c r="D46" s="15"/>
      <c r="E46" s="15"/>
    </row>
    <row r="47" spans="2:13">
      <c r="C47" s="15"/>
      <c r="D47" s="15"/>
      <c r="E47" s="15"/>
    </row>
    <row r="48" spans="2:13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3409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4554158.3499999996</v>
      </c>
      <c r="G11" s="7"/>
      <c r="H11" s="75">
        <v>14340.930132648606</v>
      </c>
      <c r="I11" s="7"/>
      <c r="J11" s="75">
        <v>100</v>
      </c>
      <c r="K11" s="75">
        <v>2.33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209</v>
      </c>
      <c r="C12" s="15"/>
      <c r="F12" s="78">
        <v>2082562.16</v>
      </c>
      <c r="H12" s="78">
        <v>4955.208692611558</v>
      </c>
      <c r="J12" s="78">
        <v>34.549999999999997</v>
      </c>
      <c r="K12" s="78">
        <v>0.8</v>
      </c>
    </row>
    <row r="13" spans="2:55">
      <c r="B13" s="77" t="s">
        <v>2973</v>
      </c>
      <c r="C13" s="15"/>
      <c r="F13" s="78">
        <v>1362847.42</v>
      </c>
      <c r="H13" s="78">
        <v>2427.7200443302104</v>
      </c>
      <c r="J13" s="78">
        <v>16.93</v>
      </c>
      <c r="K13" s="78">
        <v>0.39</v>
      </c>
    </row>
    <row r="14" spans="2:55">
      <c r="B14" t="s">
        <v>2974</v>
      </c>
      <c r="C14" t="s">
        <v>2975</v>
      </c>
      <c r="D14" t="s">
        <v>109</v>
      </c>
      <c r="E14" t="s">
        <v>827</v>
      </c>
      <c r="F14" s="76">
        <v>609467.27</v>
      </c>
      <c r="G14" s="76">
        <v>83.765438999999944</v>
      </c>
      <c r="H14" s="76">
        <v>1801.6354350628801</v>
      </c>
      <c r="I14" s="76">
        <v>0</v>
      </c>
      <c r="J14" s="76">
        <v>12.56</v>
      </c>
      <c r="K14" s="76">
        <v>0.28999999999999998</v>
      </c>
    </row>
    <row r="15" spans="2:55">
      <c r="B15" t="s">
        <v>2976</v>
      </c>
      <c r="C15" t="s">
        <v>2977</v>
      </c>
      <c r="D15" t="s">
        <v>109</v>
      </c>
      <c r="E15" t="s">
        <v>827</v>
      </c>
      <c r="F15" s="76">
        <v>256147.65</v>
      </c>
      <c r="G15" s="76">
        <v>16.869769999999974</v>
      </c>
      <c r="H15" s="76">
        <v>152.493452016964</v>
      </c>
      <c r="I15" s="76">
        <v>0</v>
      </c>
      <c r="J15" s="76">
        <v>1.06</v>
      </c>
      <c r="K15" s="76">
        <v>0.02</v>
      </c>
    </row>
    <row r="16" spans="2:55">
      <c r="B16" t="s">
        <v>2978</v>
      </c>
      <c r="C16" t="s">
        <v>2979</v>
      </c>
      <c r="D16" t="s">
        <v>109</v>
      </c>
      <c r="E16" t="s">
        <v>827</v>
      </c>
      <c r="F16" s="76">
        <v>399999</v>
      </c>
      <c r="G16" s="76">
        <v>33.000032999999966</v>
      </c>
      <c r="H16" s="76">
        <v>465.82730125683503</v>
      </c>
      <c r="I16" s="76">
        <v>0</v>
      </c>
      <c r="J16" s="76">
        <v>3.25</v>
      </c>
      <c r="K16" s="76">
        <v>0.08</v>
      </c>
    </row>
    <row r="17" spans="2:11">
      <c r="B17" t="s">
        <v>2980</v>
      </c>
      <c r="C17" t="s">
        <v>2981</v>
      </c>
      <c r="D17" t="s">
        <v>109</v>
      </c>
      <c r="E17" t="s">
        <v>827</v>
      </c>
      <c r="F17" s="76">
        <v>97233.5</v>
      </c>
      <c r="G17" s="76">
        <v>2.2626109999999984</v>
      </c>
      <c r="H17" s="76">
        <v>7.7638559935313598</v>
      </c>
      <c r="I17" s="76">
        <v>0</v>
      </c>
      <c r="J17" s="76">
        <v>0.05</v>
      </c>
      <c r="K17" s="76">
        <v>0</v>
      </c>
    </row>
    <row r="18" spans="2:11">
      <c r="B18" s="77" t="s">
        <v>2982</v>
      </c>
      <c r="C18" s="15"/>
      <c r="F18" s="78">
        <v>0</v>
      </c>
      <c r="H18" s="78">
        <v>0</v>
      </c>
      <c r="J18" s="78">
        <v>0</v>
      </c>
      <c r="K18" s="78">
        <v>0</v>
      </c>
    </row>
    <row r="19" spans="2:11">
      <c r="B19" t="s">
        <v>214</v>
      </c>
      <c r="C19" t="s">
        <v>214</v>
      </c>
      <c r="D19" t="s">
        <v>214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2983</v>
      </c>
      <c r="C20" s="15"/>
      <c r="F20" s="78">
        <v>0</v>
      </c>
      <c r="H20" s="78">
        <v>0</v>
      </c>
      <c r="J20" s="78">
        <v>0</v>
      </c>
      <c r="K20" s="78">
        <v>0</v>
      </c>
    </row>
    <row r="21" spans="2:11">
      <c r="B21" t="s">
        <v>214</v>
      </c>
      <c r="C21" t="s">
        <v>214</v>
      </c>
      <c r="D21" t="s">
        <v>214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2984</v>
      </c>
      <c r="C22" s="15"/>
      <c r="F22" s="78">
        <v>719714.74</v>
      </c>
      <c r="H22" s="78">
        <v>2527.4886482813481</v>
      </c>
      <c r="J22" s="78">
        <v>17.62</v>
      </c>
      <c r="K22" s="78">
        <v>0.41</v>
      </c>
    </row>
    <row r="23" spans="2:11">
      <c r="B23" t="s">
        <v>2985</v>
      </c>
      <c r="C23" t="s">
        <v>2986</v>
      </c>
      <c r="D23" t="s">
        <v>109</v>
      </c>
      <c r="E23" t="s">
        <v>827</v>
      </c>
      <c r="F23" s="76">
        <v>113013.05</v>
      </c>
      <c r="G23" s="76">
        <v>151.48528899999999</v>
      </c>
      <c r="H23" s="76">
        <v>604.15825511735704</v>
      </c>
      <c r="I23" s="76">
        <v>0</v>
      </c>
      <c r="J23" s="76">
        <v>4.21</v>
      </c>
      <c r="K23" s="76">
        <v>0.1</v>
      </c>
    </row>
    <row r="24" spans="2:11">
      <c r="B24" t="s">
        <v>2987</v>
      </c>
      <c r="C24" t="s">
        <v>2988</v>
      </c>
      <c r="D24" t="s">
        <v>109</v>
      </c>
      <c r="E24" t="s">
        <v>827</v>
      </c>
      <c r="F24" s="76">
        <v>146811.95000000001</v>
      </c>
      <c r="G24" s="76">
        <v>135.09777099999997</v>
      </c>
      <c r="H24" s="76">
        <v>699.94070252905794</v>
      </c>
      <c r="I24" s="76">
        <v>0</v>
      </c>
      <c r="J24" s="76">
        <v>4.88</v>
      </c>
      <c r="K24" s="76">
        <v>0.11</v>
      </c>
    </row>
    <row r="25" spans="2:11">
      <c r="B25" t="s">
        <v>2989</v>
      </c>
      <c r="C25" t="s">
        <v>2990</v>
      </c>
      <c r="D25" t="s">
        <v>109</v>
      </c>
      <c r="E25" t="s">
        <v>827</v>
      </c>
      <c r="F25" s="76">
        <v>348069.02</v>
      </c>
      <c r="G25" s="76">
        <v>82.726452999999992</v>
      </c>
      <c r="H25" s="76">
        <v>1016.15844930541</v>
      </c>
      <c r="I25" s="76">
        <v>0</v>
      </c>
      <c r="J25" s="76">
        <v>7.09</v>
      </c>
      <c r="K25" s="76">
        <v>0.17</v>
      </c>
    </row>
    <row r="26" spans="2:11">
      <c r="B26" t="s">
        <v>2991</v>
      </c>
      <c r="C26" t="s">
        <v>2992</v>
      </c>
      <c r="D26" t="s">
        <v>109</v>
      </c>
      <c r="E26" t="s">
        <v>827</v>
      </c>
      <c r="F26" s="76">
        <v>111820.72</v>
      </c>
      <c r="G26" s="76">
        <v>52.514747999999905</v>
      </c>
      <c r="H26" s="76">
        <v>207.23124132952299</v>
      </c>
      <c r="I26" s="76">
        <v>0</v>
      </c>
      <c r="J26" s="76">
        <v>1.45</v>
      </c>
      <c r="K26" s="76">
        <v>0.03</v>
      </c>
    </row>
    <row r="27" spans="2:11">
      <c r="B27" s="77" t="s">
        <v>302</v>
      </c>
      <c r="C27" s="15"/>
      <c r="F27" s="78">
        <v>2471596.19</v>
      </c>
      <c r="H27" s="78">
        <v>9385.7214400370467</v>
      </c>
      <c r="J27" s="78">
        <v>65.45</v>
      </c>
      <c r="K27" s="78">
        <v>1.52</v>
      </c>
    </row>
    <row r="28" spans="2:11">
      <c r="B28" s="77" t="s">
        <v>2993</v>
      </c>
      <c r="C28" s="15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214</v>
      </c>
      <c r="C29" t="s">
        <v>214</v>
      </c>
      <c r="D29" t="s">
        <v>214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2994</v>
      </c>
      <c r="C30" s="15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214</v>
      </c>
      <c r="C31" t="s">
        <v>214</v>
      </c>
      <c r="D31" t="s">
        <v>214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2995</v>
      </c>
      <c r="C32" s="15"/>
      <c r="F32" s="78">
        <v>56653.83</v>
      </c>
      <c r="H32" s="78">
        <v>172.21055427695401</v>
      </c>
      <c r="J32" s="78">
        <v>1.2</v>
      </c>
      <c r="K32" s="78">
        <v>0.03</v>
      </c>
    </row>
    <row r="33" spans="2:11">
      <c r="B33" t="s">
        <v>2996</v>
      </c>
      <c r="C33" t="s">
        <v>2997</v>
      </c>
      <c r="D33" t="s">
        <v>109</v>
      </c>
      <c r="E33" t="s">
        <v>827</v>
      </c>
      <c r="F33" s="76">
        <v>56653.83</v>
      </c>
      <c r="G33" s="76">
        <v>86.134835999999922</v>
      </c>
      <c r="H33" s="76">
        <v>172.21055427695401</v>
      </c>
      <c r="I33" s="76">
        <v>0</v>
      </c>
      <c r="J33" s="76">
        <v>1.2</v>
      </c>
      <c r="K33" s="76">
        <v>0.03</v>
      </c>
    </row>
    <row r="34" spans="2:11">
      <c r="B34" s="77" t="s">
        <v>2998</v>
      </c>
      <c r="C34" s="15"/>
      <c r="F34" s="78">
        <v>2414942.36</v>
      </c>
      <c r="H34" s="78">
        <v>9213.5108857600935</v>
      </c>
      <c r="J34" s="78">
        <v>64.25</v>
      </c>
      <c r="K34" s="78">
        <v>1.5</v>
      </c>
    </row>
    <row r="35" spans="2:11">
      <c r="B35" t="s">
        <v>2999</v>
      </c>
      <c r="C35" t="s">
        <v>3000</v>
      </c>
      <c r="D35" t="s">
        <v>113</v>
      </c>
      <c r="E35" t="s">
        <v>827</v>
      </c>
      <c r="F35" s="76">
        <v>137133</v>
      </c>
      <c r="G35" s="76">
        <v>66.724596000000091</v>
      </c>
      <c r="H35" s="76">
        <v>380.36233690322803</v>
      </c>
      <c r="I35" s="76">
        <v>0</v>
      </c>
      <c r="J35" s="76">
        <v>2.65</v>
      </c>
      <c r="K35" s="76">
        <v>0.06</v>
      </c>
    </row>
    <row r="36" spans="2:11">
      <c r="B36" t="s">
        <v>3001</v>
      </c>
      <c r="C36" t="s">
        <v>3002</v>
      </c>
      <c r="D36" t="s">
        <v>113</v>
      </c>
      <c r="E36" t="s">
        <v>827</v>
      </c>
      <c r="F36" s="76">
        <v>244441.60000000001</v>
      </c>
      <c r="G36" s="76">
        <v>29.064658999999981</v>
      </c>
      <c r="H36" s="76">
        <v>295.33160581140697</v>
      </c>
      <c r="I36" s="76">
        <v>0</v>
      </c>
      <c r="J36" s="76">
        <v>2.06</v>
      </c>
      <c r="K36" s="76">
        <v>0.05</v>
      </c>
    </row>
    <row r="37" spans="2:11">
      <c r="B37" t="s">
        <v>3003</v>
      </c>
      <c r="C37" t="s">
        <v>3004</v>
      </c>
      <c r="D37" t="s">
        <v>109</v>
      </c>
      <c r="E37" t="s">
        <v>827</v>
      </c>
      <c r="F37" s="76">
        <v>1409048.85</v>
      </c>
      <c r="G37" s="76">
        <v>100.29265999999994</v>
      </c>
      <c r="H37" s="76">
        <v>4987.0860078739997</v>
      </c>
      <c r="I37" s="76">
        <v>0</v>
      </c>
      <c r="J37" s="76">
        <v>34.78</v>
      </c>
      <c r="K37" s="76">
        <v>0.81</v>
      </c>
    </row>
    <row r="38" spans="2:11">
      <c r="B38" t="s">
        <v>3005</v>
      </c>
      <c r="C38" t="s">
        <v>3006</v>
      </c>
      <c r="D38" t="s">
        <v>109</v>
      </c>
      <c r="E38" t="s">
        <v>827</v>
      </c>
      <c r="F38" s="76">
        <v>108501.81</v>
      </c>
      <c r="G38" s="76">
        <v>358.53206000000017</v>
      </c>
      <c r="H38" s="76">
        <v>1372.82961031738</v>
      </c>
      <c r="I38" s="76">
        <v>0</v>
      </c>
      <c r="J38" s="76">
        <v>9.57</v>
      </c>
      <c r="K38" s="76">
        <v>0.22</v>
      </c>
    </row>
    <row r="39" spans="2:11">
      <c r="B39" t="s">
        <v>3007</v>
      </c>
      <c r="C39" t="s">
        <v>3008</v>
      </c>
      <c r="D39" t="s">
        <v>109</v>
      </c>
      <c r="E39" t="s">
        <v>827</v>
      </c>
      <c r="F39" s="76">
        <v>8.0299999999999994</v>
      </c>
      <c r="G39" s="76">
        <v>2403233.0064249993</v>
      </c>
      <c r="H39" s="76">
        <v>681.02504515780799</v>
      </c>
      <c r="I39" s="76">
        <v>0</v>
      </c>
      <c r="J39" s="76">
        <v>4.75</v>
      </c>
      <c r="K39" s="76">
        <v>0.11</v>
      </c>
    </row>
    <row r="40" spans="2:11">
      <c r="B40" t="s">
        <v>3009</v>
      </c>
      <c r="C40" t="s">
        <v>3010</v>
      </c>
      <c r="D40" t="s">
        <v>109</v>
      </c>
      <c r="E40" t="s">
        <v>827</v>
      </c>
      <c r="F40" s="76">
        <v>515809.07</v>
      </c>
      <c r="G40" s="76">
        <v>82.232836999999961</v>
      </c>
      <c r="H40" s="76">
        <v>1496.8762796962701</v>
      </c>
      <c r="I40" s="76">
        <v>0</v>
      </c>
      <c r="J40" s="76">
        <v>10.44</v>
      </c>
      <c r="K40" s="76">
        <v>0.24</v>
      </c>
    </row>
    <row r="41" spans="2:11">
      <c r="B41" t="s">
        <v>304</v>
      </c>
      <c r="C41" s="15"/>
    </row>
    <row r="42" spans="2:11">
      <c r="B42" t="s">
        <v>411</v>
      </c>
      <c r="C42" s="15"/>
    </row>
    <row r="43" spans="2:11">
      <c r="B43" t="s">
        <v>412</v>
      </c>
      <c r="C43" s="15"/>
    </row>
    <row r="44" spans="2:11">
      <c r="B44" t="s">
        <v>413</v>
      </c>
      <c r="C44" s="15"/>
    </row>
    <row r="45" spans="2:11">
      <c r="C45" s="15"/>
    </row>
    <row r="46" spans="2:11">
      <c r="C46" s="15"/>
    </row>
    <row r="47" spans="2:11">
      <c r="C47" s="15"/>
    </row>
    <row r="48" spans="2:11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5" t="s">
        <v>3409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518422</v>
      </c>
      <c r="H11" s="7"/>
      <c r="I11" s="75">
        <v>218.52812064424</v>
      </c>
      <c r="J11" s="7"/>
      <c r="K11" s="75">
        <v>100</v>
      </c>
      <c r="L11" s="75">
        <v>0.04</v>
      </c>
      <c r="M11" s="15"/>
      <c r="N11" s="15"/>
      <c r="O11" s="15"/>
      <c r="P11" s="15"/>
      <c r="BG11" s="15"/>
    </row>
    <row r="12" spans="2:59">
      <c r="B12" s="77" t="s">
        <v>3011</v>
      </c>
      <c r="C12" s="15"/>
      <c r="D12" s="15"/>
      <c r="G12" s="78">
        <v>518422</v>
      </c>
      <c r="I12" s="78">
        <v>218.52812064424</v>
      </c>
      <c r="K12" s="78">
        <v>100</v>
      </c>
      <c r="L12" s="78">
        <v>0.04</v>
      </c>
    </row>
    <row r="13" spans="2:59">
      <c r="B13" t="s">
        <v>3012</v>
      </c>
      <c r="C13" t="s">
        <v>3013</v>
      </c>
      <c r="D13" t="s">
        <v>126</v>
      </c>
      <c r="E13" t="s">
        <v>105</v>
      </c>
      <c r="F13" t="s">
        <v>827</v>
      </c>
      <c r="G13" s="76">
        <v>1424</v>
      </c>
      <c r="H13" s="76">
        <v>9.9999999999999995E-7</v>
      </c>
      <c r="I13" s="76">
        <v>1.424E-8</v>
      </c>
      <c r="J13" s="76">
        <v>0</v>
      </c>
      <c r="K13" s="76">
        <v>0</v>
      </c>
      <c r="L13" s="76">
        <v>0</v>
      </c>
    </row>
    <row r="14" spans="2:59">
      <c r="B14" t="s">
        <v>3014</v>
      </c>
      <c r="C14" t="s">
        <v>3015</v>
      </c>
      <c r="D14" t="s">
        <v>126</v>
      </c>
      <c r="E14" t="s">
        <v>105</v>
      </c>
      <c r="F14" t="s">
        <v>827</v>
      </c>
      <c r="G14" s="76">
        <v>3350</v>
      </c>
      <c r="H14" s="76">
        <v>1E-4</v>
      </c>
      <c r="I14" s="76">
        <v>3.3500000000000001E-6</v>
      </c>
      <c r="J14" s="76">
        <v>0</v>
      </c>
      <c r="K14" s="76">
        <v>0</v>
      </c>
      <c r="L14" s="76">
        <v>0</v>
      </c>
    </row>
    <row r="15" spans="2:59">
      <c r="B15" t="s">
        <v>3016</v>
      </c>
      <c r="C15" t="s">
        <v>3017</v>
      </c>
      <c r="D15" t="s">
        <v>529</v>
      </c>
      <c r="E15" t="s">
        <v>105</v>
      </c>
      <c r="F15" t="s">
        <v>435</v>
      </c>
      <c r="G15" s="76">
        <v>171216</v>
      </c>
      <c r="H15" s="76">
        <v>30.972200000000001</v>
      </c>
      <c r="I15" s="76">
        <v>53.029361952000002</v>
      </c>
      <c r="J15" s="76">
        <v>0</v>
      </c>
      <c r="K15" s="76">
        <v>24.27</v>
      </c>
      <c r="L15" s="76">
        <v>0.01</v>
      </c>
    </row>
    <row r="16" spans="2:59">
      <c r="B16" t="s">
        <v>3018</v>
      </c>
      <c r="C16" t="s">
        <v>3019</v>
      </c>
      <c r="D16" t="s">
        <v>529</v>
      </c>
      <c r="E16" t="s">
        <v>105</v>
      </c>
      <c r="F16" t="s">
        <v>435</v>
      </c>
      <c r="G16" s="76">
        <v>171216</v>
      </c>
      <c r="H16" s="76">
        <v>43.1066</v>
      </c>
      <c r="I16" s="76">
        <v>73.805396255999995</v>
      </c>
      <c r="J16" s="76">
        <v>0</v>
      </c>
      <c r="K16" s="76">
        <v>33.770000000000003</v>
      </c>
      <c r="L16" s="76">
        <v>0.01</v>
      </c>
    </row>
    <row r="17" spans="2:12">
      <c r="B17" t="s">
        <v>3020</v>
      </c>
      <c r="C17" t="s">
        <v>3021</v>
      </c>
      <c r="D17" t="s">
        <v>529</v>
      </c>
      <c r="E17" t="s">
        <v>105</v>
      </c>
      <c r="F17" t="s">
        <v>435</v>
      </c>
      <c r="G17" s="76">
        <v>171216</v>
      </c>
      <c r="H17" s="76">
        <v>53.554200000000002</v>
      </c>
      <c r="I17" s="76">
        <v>91.693359072000007</v>
      </c>
      <c r="J17" s="76">
        <v>0</v>
      </c>
      <c r="K17" s="76">
        <v>41.96</v>
      </c>
      <c r="L17" s="76">
        <v>0.01</v>
      </c>
    </row>
    <row r="18" spans="2:12">
      <c r="B18" s="77" t="s">
        <v>2567</v>
      </c>
      <c r="C18" s="15"/>
      <c r="D18" s="15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214</v>
      </c>
      <c r="C19" t="s">
        <v>214</v>
      </c>
      <c r="D19" t="s">
        <v>214</v>
      </c>
      <c r="E19" t="s">
        <v>214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304</v>
      </c>
      <c r="C20" s="15"/>
      <c r="D20" s="15"/>
    </row>
    <row r="21" spans="2:12">
      <c r="B21" t="s">
        <v>411</v>
      </c>
      <c r="C21" s="15"/>
      <c r="D21" s="15"/>
    </row>
    <row r="22" spans="2:12">
      <c r="B22" t="s">
        <v>412</v>
      </c>
      <c r="C22" s="15"/>
      <c r="D22" s="15"/>
    </row>
    <row r="23" spans="2:12">
      <c r="B23" t="s">
        <v>413</v>
      </c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3409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-86831.49</v>
      </c>
      <c r="H11" s="7"/>
      <c r="I11" s="75">
        <v>-2.8990156047106499</v>
      </c>
      <c r="J11" s="7"/>
      <c r="K11" s="75">
        <v>100</v>
      </c>
      <c r="L11" s="75">
        <v>0</v>
      </c>
      <c r="AZ11" s="15"/>
    </row>
    <row r="12" spans="2:52">
      <c r="B12" s="77" t="s">
        <v>209</v>
      </c>
      <c r="C12" s="15"/>
      <c r="D12" s="15"/>
      <c r="G12" s="78">
        <v>-86831.49</v>
      </c>
      <c r="I12" s="78">
        <v>-2.8990156047106499</v>
      </c>
      <c r="K12" s="78">
        <v>100</v>
      </c>
      <c r="L12" s="78">
        <v>0</v>
      </c>
    </row>
    <row r="13" spans="2:52">
      <c r="B13" s="77" t="s">
        <v>2568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2585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3022</v>
      </c>
      <c r="C17" s="15"/>
      <c r="D17" s="15"/>
      <c r="G17" s="78">
        <v>-86831.49</v>
      </c>
      <c r="I17" s="78">
        <v>-2.8990156047106499</v>
      </c>
      <c r="K17" s="78">
        <v>100</v>
      </c>
      <c r="L17" s="78">
        <v>0</v>
      </c>
    </row>
    <row r="18" spans="2:12">
      <c r="B18" t="s">
        <v>3023</v>
      </c>
      <c r="C18" t="s">
        <v>3024</v>
      </c>
      <c r="D18" t="s">
        <v>131</v>
      </c>
      <c r="E18" t="s">
        <v>116</v>
      </c>
      <c r="F18" t="s">
        <v>435</v>
      </c>
      <c r="G18" s="76">
        <v>-86831.49</v>
      </c>
      <c r="H18" s="76">
        <v>0.70499999999999996</v>
      </c>
      <c r="I18" s="76">
        <v>-2.8990156047106499</v>
      </c>
      <c r="J18" s="76">
        <v>0</v>
      </c>
      <c r="K18" s="76">
        <v>100</v>
      </c>
      <c r="L18" s="76">
        <v>0</v>
      </c>
    </row>
    <row r="19" spans="2:12">
      <c r="B19" s="77" t="s">
        <v>2586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1281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302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2568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2720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2586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2721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1281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304</v>
      </c>
      <c r="C34" s="15"/>
      <c r="D34" s="15"/>
    </row>
    <row r="35" spans="2:12">
      <c r="B35" t="s">
        <v>411</v>
      </c>
      <c r="C35" s="15"/>
      <c r="D35" s="15"/>
    </row>
    <row r="36" spans="2:12">
      <c r="B36" t="s">
        <v>412</v>
      </c>
      <c r="C36" s="15"/>
      <c r="D36" s="15"/>
    </row>
    <row r="37" spans="2:12">
      <c r="B37" t="s">
        <v>413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5" t="s">
        <v>3409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7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65553.907605130677</v>
      </c>
      <c r="K11" s="75">
        <v>100</v>
      </c>
      <c r="L11" s="75">
        <v>10.65</v>
      </c>
    </row>
    <row r="12" spans="2:13">
      <c r="B12" s="77" t="s">
        <v>209</v>
      </c>
      <c r="C12" s="25"/>
      <c r="D12" s="26"/>
      <c r="E12" s="26"/>
      <c r="F12" s="26"/>
      <c r="G12" s="26"/>
      <c r="H12" s="26"/>
      <c r="I12" s="78">
        <v>0</v>
      </c>
      <c r="J12" s="78">
        <v>65553.907605130677</v>
      </c>
      <c r="K12" s="78">
        <v>100</v>
      </c>
      <c r="L12" s="78">
        <v>10.65</v>
      </c>
    </row>
    <row r="13" spans="2:13">
      <c r="B13" s="77" t="s">
        <v>210</v>
      </c>
      <c r="C13" s="25"/>
      <c r="D13" s="26"/>
      <c r="E13" s="26"/>
      <c r="F13" s="26"/>
      <c r="G13" s="26"/>
      <c r="H13" s="26"/>
      <c r="I13" s="78">
        <v>0</v>
      </c>
      <c r="J13" s="78">
        <v>542.58226999999999</v>
      </c>
      <c r="K13" s="78">
        <v>0.83</v>
      </c>
      <c r="L13" s="78">
        <v>0.09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152</v>
      </c>
      <c r="G15" t="s">
        <v>105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13">
      <c r="B16" t="s">
        <v>220</v>
      </c>
      <c r="C16" t="s">
        <v>221</v>
      </c>
      <c r="D16" t="s">
        <v>222</v>
      </c>
      <c r="E16" t="s">
        <v>223</v>
      </c>
      <c r="F16" t="s">
        <v>153</v>
      </c>
      <c r="G16" t="s">
        <v>105</v>
      </c>
      <c r="H16" s="76">
        <v>0</v>
      </c>
      <c r="I16" s="76">
        <v>0</v>
      </c>
      <c r="J16" s="76">
        <v>521.20865000000003</v>
      </c>
      <c r="K16" s="76">
        <v>0.8</v>
      </c>
      <c r="L16" s="76">
        <v>0.08</v>
      </c>
    </row>
    <row r="17" spans="2:12">
      <c r="B17" t="s">
        <v>224</v>
      </c>
      <c r="C17" t="s">
        <v>225</v>
      </c>
      <c r="D17" t="s">
        <v>226</v>
      </c>
      <c r="E17" t="s">
        <v>227</v>
      </c>
      <c r="F17" t="s">
        <v>152</v>
      </c>
      <c r="G17" t="s">
        <v>105</v>
      </c>
      <c r="H17" s="76">
        <v>0</v>
      </c>
      <c r="I17" s="76">
        <v>0</v>
      </c>
      <c r="J17" s="76">
        <v>21.373619999999999</v>
      </c>
      <c r="K17" s="76">
        <v>0.03</v>
      </c>
      <c r="L17" s="76">
        <v>0</v>
      </c>
    </row>
    <row r="18" spans="2:12">
      <c r="B18" s="77" t="s">
        <v>228</v>
      </c>
      <c r="D18" s="15"/>
      <c r="I18" s="78">
        <v>0</v>
      </c>
      <c r="J18" s="78">
        <v>4585.5991540969999</v>
      </c>
      <c r="K18" s="78">
        <v>7</v>
      </c>
      <c r="L18" s="78">
        <v>0.74</v>
      </c>
    </row>
    <row r="19" spans="2:12">
      <c r="B19" t="s">
        <v>229</v>
      </c>
      <c r="C19" t="s">
        <v>230</v>
      </c>
      <c r="D19" t="s">
        <v>222</v>
      </c>
      <c r="E19" t="s">
        <v>223</v>
      </c>
      <c r="F19" t="s">
        <v>153</v>
      </c>
      <c r="G19" t="s">
        <v>113</v>
      </c>
      <c r="H19" s="76">
        <v>0</v>
      </c>
      <c r="I19" s="76">
        <v>0</v>
      </c>
      <c r="J19" s="76">
        <v>394.48914489600003</v>
      </c>
      <c r="K19" s="76">
        <v>0.6</v>
      </c>
      <c r="L19" s="76">
        <v>0.06</v>
      </c>
    </row>
    <row r="20" spans="2:12">
      <c r="B20" t="s">
        <v>231</v>
      </c>
      <c r="C20" t="s">
        <v>230</v>
      </c>
      <c r="D20" t="s">
        <v>226</v>
      </c>
      <c r="E20" t="s">
        <v>227</v>
      </c>
      <c r="F20" t="s">
        <v>152</v>
      </c>
      <c r="G20" t="s">
        <v>113</v>
      </c>
      <c r="H20" s="76">
        <v>0</v>
      </c>
      <c r="I20" s="76">
        <v>0</v>
      </c>
      <c r="J20" s="76">
        <v>153.513527189</v>
      </c>
      <c r="K20" s="76">
        <v>0.23</v>
      </c>
      <c r="L20" s="76">
        <v>0.02</v>
      </c>
    </row>
    <row r="21" spans="2:12">
      <c r="B21" t="s">
        <v>232</v>
      </c>
      <c r="C21" t="s">
        <v>233</v>
      </c>
      <c r="D21" t="s">
        <v>226</v>
      </c>
      <c r="E21" t="s">
        <v>227</v>
      </c>
      <c r="F21" t="s">
        <v>152</v>
      </c>
      <c r="G21" t="s">
        <v>123</v>
      </c>
      <c r="H21" s="76">
        <v>0</v>
      </c>
      <c r="I21" s="76">
        <v>0</v>
      </c>
      <c r="J21" s="76">
        <v>3.4459775999999998E-2</v>
      </c>
      <c r="K21" s="76">
        <v>0</v>
      </c>
      <c r="L21" s="76">
        <v>0</v>
      </c>
    </row>
    <row r="22" spans="2:12">
      <c r="B22" t="s">
        <v>234</v>
      </c>
      <c r="C22" t="s">
        <v>235</v>
      </c>
      <c r="D22" t="s">
        <v>222</v>
      </c>
      <c r="E22" t="s">
        <v>223</v>
      </c>
      <c r="F22" t="s">
        <v>153</v>
      </c>
      <c r="G22" t="s">
        <v>109</v>
      </c>
      <c r="H22" s="76">
        <v>5.3</v>
      </c>
      <c r="I22" s="76">
        <v>0</v>
      </c>
      <c r="J22" s="76">
        <v>713.86725870999999</v>
      </c>
      <c r="K22" s="76">
        <v>1.0900000000000001</v>
      </c>
      <c r="L22" s="76">
        <v>0.12</v>
      </c>
    </row>
    <row r="23" spans="2:12">
      <c r="B23" t="s">
        <v>236</v>
      </c>
      <c r="C23" t="s">
        <v>235</v>
      </c>
      <c r="D23" t="s">
        <v>226</v>
      </c>
      <c r="E23" t="s">
        <v>227</v>
      </c>
      <c r="F23" t="s">
        <v>152</v>
      </c>
      <c r="G23" t="s">
        <v>109</v>
      </c>
      <c r="H23" s="76">
        <v>5.3</v>
      </c>
      <c r="I23" s="76">
        <v>0</v>
      </c>
      <c r="J23" s="76">
        <v>2143.3072006699999</v>
      </c>
      <c r="K23" s="76">
        <v>3.27</v>
      </c>
      <c r="L23" s="76">
        <v>0.35</v>
      </c>
    </row>
    <row r="24" spans="2:12">
      <c r="B24" t="s">
        <v>237</v>
      </c>
      <c r="C24" t="s">
        <v>238</v>
      </c>
      <c r="D24" t="s">
        <v>222</v>
      </c>
      <c r="E24" t="s">
        <v>223</v>
      </c>
      <c r="F24" t="s">
        <v>153</v>
      </c>
      <c r="G24" t="s">
        <v>119</v>
      </c>
      <c r="H24" s="76">
        <v>0</v>
      </c>
      <c r="I24" s="76">
        <v>0</v>
      </c>
      <c r="J24" s="76">
        <v>22.757457240000001</v>
      </c>
      <c r="K24" s="76">
        <v>0.03</v>
      </c>
      <c r="L24" s="76">
        <v>0</v>
      </c>
    </row>
    <row r="25" spans="2:12">
      <c r="B25" t="s">
        <v>239</v>
      </c>
      <c r="C25" t="s">
        <v>240</v>
      </c>
      <c r="D25" t="s">
        <v>222</v>
      </c>
      <c r="E25" t="s">
        <v>223</v>
      </c>
      <c r="F25" t="s">
        <v>153</v>
      </c>
      <c r="G25" t="s">
        <v>204</v>
      </c>
      <c r="H25" s="76">
        <v>0</v>
      </c>
      <c r="I25" s="76">
        <v>0</v>
      </c>
      <c r="J25" s="76">
        <v>4.8861705600000001</v>
      </c>
      <c r="K25" s="76">
        <v>0.01</v>
      </c>
      <c r="L25" s="76">
        <v>0</v>
      </c>
    </row>
    <row r="26" spans="2:12">
      <c r="B26" t="s">
        <v>241</v>
      </c>
      <c r="C26" t="s">
        <v>240</v>
      </c>
      <c r="D26" t="s">
        <v>226</v>
      </c>
      <c r="E26" t="s">
        <v>227</v>
      </c>
      <c r="F26" t="s">
        <v>152</v>
      </c>
      <c r="G26" t="s">
        <v>204</v>
      </c>
      <c r="H26" s="76">
        <v>0</v>
      </c>
      <c r="I26" s="76">
        <v>0</v>
      </c>
      <c r="J26" s="76">
        <v>5.2151574060000003</v>
      </c>
      <c r="K26" s="76">
        <v>0.01</v>
      </c>
      <c r="L26" s="76">
        <v>0</v>
      </c>
    </row>
    <row r="27" spans="2:12">
      <c r="B27" t="s">
        <v>242</v>
      </c>
      <c r="C27" t="s">
        <v>243</v>
      </c>
      <c r="D27" t="s">
        <v>226</v>
      </c>
      <c r="E27" t="s">
        <v>227</v>
      </c>
      <c r="F27" t="s">
        <v>152</v>
      </c>
      <c r="G27" t="s">
        <v>116</v>
      </c>
      <c r="H27" s="76">
        <v>0</v>
      </c>
      <c r="I27" s="76">
        <v>0</v>
      </c>
      <c r="J27" s="76">
        <v>1147.5287776499999</v>
      </c>
      <c r="K27" s="76">
        <v>1.75</v>
      </c>
      <c r="L27" s="76">
        <v>0.19</v>
      </c>
    </row>
    <row r="28" spans="2:12">
      <c r="B28" s="77" t="s">
        <v>244</v>
      </c>
      <c r="D28" s="15"/>
      <c r="I28" s="78">
        <v>0</v>
      </c>
      <c r="J28" s="78">
        <v>30568.178919999998</v>
      </c>
      <c r="K28" s="78">
        <v>46.63</v>
      </c>
      <c r="L28" s="78">
        <v>4.96</v>
      </c>
    </row>
    <row r="29" spans="2:12">
      <c r="B29" t="s">
        <v>245</v>
      </c>
      <c r="C29" t="s">
        <v>246</v>
      </c>
      <c r="D29" t="s">
        <v>222</v>
      </c>
      <c r="E29" t="s">
        <v>223</v>
      </c>
      <c r="F29" t="s">
        <v>153</v>
      </c>
      <c r="G29" t="s">
        <v>105</v>
      </c>
      <c r="H29" s="76">
        <v>0</v>
      </c>
      <c r="I29" s="76">
        <v>0</v>
      </c>
      <c r="J29" s="76">
        <v>200</v>
      </c>
      <c r="K29" s="76">
        <v>0.31</v>
      </c>
      <c r="L29" s="76">
        <v>0.03</v>
      </c>
    </row>
    <row r="30" spans="2:12">
      <c r="B30" t="s">
        <v>247</v>
      </c>
      <c r="C30" t="s">
        <v>248</v>
      </c>
      <c r="D30" t="s">
        <v>226</v>
      </c>
      <c r="E30" t="s">
        <v>227</v>
      </c>
      <c r="F30" t="s">
        <v>152</v>
      </c>
      <c r="G30" t="s">
        <v>105</v>
      </c>
      <c r="H30" s="76">
        <v>0</v>
      </c>
      <c r="I30" s="76">
        <v>0</v>
      </c>
      <c r="J30" s="76">
        <v>7222.45</v>
      </c>
      <c r="K30" s="76">
        <v>11.02</v>
      </c>
      <c r="L30" s="76">
        <v>1.17</v>
      </c>
    </row>
    <row r="31" spans="2:12">
      <c r="B31" t="s">
        <v>249</v>
      </c>
      <c r="C31" t="s">
        <v>250</v>
      </c>
      <c r="D31" t="s">
        <v>251</v>
      </c>
      <c r="E31" t="s">
        <v>214</v>
      </c>
      <c r="F31" t="s">
        <v>215</v>
      </c>
      <c r="G31" t="s">
        <v>105</v>
      </c>
      <c r="H31" s="76">
        <v>0</v>
      </c>
      <c r="I31" s="76">
        <v>0</v>
      </c>
      <c r="J31" s="76">
        <v>4222.0925500000003</v>
      </c>
      <c r="K31" s="76">
        <v>6.44</v>
      </c>
      <c r="L31" s="76">
        <v>0.69</v>
      </c>
    </row>
    <row r="32" spans="2:12">
      <c r="B32" t="s">
        <v>252</v>
      </c>
      <c r="C32" t="s">
        <v>253</v>
      </c>
      <c r="D32" t="s">
        <v>251</v>
      </c>
      <c r="E32" t="s">
        <v>254</v>
      </c>
      <c r="F32" t="s">
        <v>154</v>
      </c>
      <c r="G32" t="s">
        <v>105</v>
      </c>
      <c r="H32" s="76">
        <v>0</v>
      </c>
      <c r="I32" s="76">
        <v>0</v>
      </c>
      <c r="J32" s="76">
        <v>18923.63637</v>
      </c>
      <c r="K32" s="76">
        <v>28.87</v>
      </c>
      <c r="L32" s="76">
        <v>3.07</v>
      </c>
    </row>
    <row r="33" spans="2:12">
      <c r="B33" s="77" t="s">
        <v>255</v>
      </c>
      <c r="D33" s="15"/>
      <c r="I33" s="78">
        <v>0</v>
      </c>
      <c r="J33" s="78">
        <v>20516.495934300019</v>
      </c>
      <c r="K33" s="78">
        <v>31.3</v>
      </c>
      <c r="L33" s="78">
        <v>3.33</v>
      </c>
    </row>
    <row r="34" spans="2:12">
      <c r="B34" t="s">
        <v>256</v>
      </c>
      <c r="C34" t="s">
        <v>257</v>
      </c>
      <c r="D34" t="s">
        <v>251</v>
      </c>
      <c r="E34" t="s">
        <v>227</v>
      </c>
      <c r="F34" t="s">
        <v>152</v>
      </c>
      <c r="G34" t="s">
        <v>105</v>
      </c>
      <c r="H34" s="76">
        <v>0.35</v>
      </c>
      <c r="I34" s="76">
        <v>0</v>
      </c>
      <c r="J34" s="76">
        <v>6088.8119452999999</v>
      </c>
      <c r="K34" s="76">
        <v>9.2899999999999991</v>
      </c>
      <c r="L34" s="76">
        <v>0.99</v>
      </c>
    </row>
    <row r="35" spans="2:12">
      <c r="B35" t="s">
        <v>258</v>
      </c>
      <c r="C35" t="s">
        <v>259</v>
      </c>
      <c r="D35" t="s">
        <v>251</v>
      </c>
      <c r="E35" t="s">
        <v>223</v>
      </c>
      <c r="F35" t="s">
        <v>153</v>
      </c>
      <c r="G35" t="s">
        <v>105</v>
      </c>
      <c r="H35" s="76">
        <v>0.25</v>
      </c>
      <c r="I35" s="76">
        <v>0</v>
      </c>
      <c r="J35" s="76">
        <v>2606.3185107000099</v>
      </c>
      <c r="K35" s="76">
        <v>3.98</v>
      </c>
      <c r="L35" s="76">
        <v>0.42</v>
      </c>
    </row>
    <row r="36" spans="2:12">
      <c r="B36" t="s">
        <v>260</v>
      </c>
      <c r="C36" t="s">
        <v>261</v>
      </c>
      <c r="D36" t="s">
        <v>251</v>
      </c>
      <c r="E36" t="s">
        <v>227</v>
      </c>
      <c r="F36" t="s">
        <v>152</v>
      </c>
      <c r="G36" t="s">
        <v>105</v>
      </c>
      <c r="H36" s="76">
        <v>0.2</v>
      </c>
      <c r="I36" s="76">
        <v>0</v>
      </c>
      <c r="J36" s="76">
        <v>6602.4837265999904</v>
      </c>
      <c r="K36" s="76">
        <v>10.07</v>
      </c>
      <c r="L36" s="76">
        <v>1.07</v>
      </c>
    </row>
    <row r="37" spans="2:12">
      <c r="B37" t="s">
        <v>262</v>
      </c>
      <c r="C37" t="s">
        <v>263</v>
      </c>
      <c r="D37" t="s">
        <v>251</v>
      </c>
      <c r="E37" t="s">
        <v>227</v>
      </c>
      <c r="F37" t="s">
        <v>152</v>
      </c>
      <c r="G37" t="s">
        <v>105</v>
      </c>
      <c r="H37" s="76">
        <v>0.35</v>
      </c>
      <c r="I37" s="76">
        <v>0</v>
      </c>
      <c r="J37" s="76">
        <v>5218.8817517000198</v>
      </c>
      <c r="K37" s="76">
        <v>7.96</v>
      </c>
      <c r="L37" s="76">
        <v>0.85</v>
      </c>
    </row>
    <row r="38" spans="2:12">
      <c r="B38" s="77" t="s">
        <v>264</v>
      </c>
      <c r="D38" s="15"/>
      <c r="I38" s="78">
        <v>0</v>
      </c>
      <c r="J38" s="78">
        <v>6108.4510046200303</v>
      </c>
      <c r="K38" s="78">
        <v>9.32</v>
      </c>
      <c r="L38" s="78">
        <v>0.99</v>
      </c>
    </row>
    <row r="39" spans="2:12">
      <c r="B39" t="s">
        <v>265</v>
      </c>
      <c r="C39" t="s">
        <v>266</v>
      </c>
      <c r="D39" t="s">
        <v>251</v>
      </c>
      <c r="E39" t="s">
        <v>214</v>
      </c>
      <c r="F39" t="s">
        <v>215</v>
      </c>
      <c r="G39" t="s">
        <v>105</v>
      </c>
      <c r="H39" s="76">
        <v>0.55000000000000004</v>
      </c>
      <c r="I39" s="76">
        <v>0</v>
      </c>
      <c r="J39" s="76">
        <v>1741.58998189001</v>
      </c>
      <c r="K39" s="76">
        <v>2.66</v>
      </c>
      <c r="L39" s="76">
        <v>0.28000000000000003</v>
      </c>
    </row>
    <row r="40" spans="2:12">
      <c r="B40" t="s">
        <v>267</v>
      </c>
      <c r="C40" t="s">
        <v>268</v>
      </c>
      <c r="D40" t="s">
        <v>251</v>
      </c>
      <c r="E40" t="s">
        <v>227</v>
      </c>
      <c r="F40" t="s">
        <v>152</v>
      </c>
      <c r="G40" t="s">
        <v>105</v>
      </c>
      <c r="H40" s="76">
        <v>0.31</v>
      </c>
      <c r="I40" s="76">
        <v>0</v>
      </c>
      <c r="J40" s="76">
        <v>4366.8610227300196</v>
      </c>
      <c r="K40" s="76">
        <v>6.66</v>
      </c>
      <c r="L40" s="76">
        <v>0.71</v>
      </c>
    </row>
    <row r="41" spans="2:12">
      <c r="B41" s="77" t="s">
        <v>269</v>
      </c>
      <c r="D41" s="15"/>
      <c r="I41" s="78">
        <v>0</v>
      </c>
      <c r="J41" s="78">
        <v>0</v>
      </c>
      <c r="K41" s="78">
        <v>0</v>
      </c>
      <c r="L41" s="78">
        <v>0</v>
      </c>
    </row>
    <row r="42" spans="2:12">
      <c r="B42" t="s">
        <v>214</v>
      </c>
      <c r="C42" t="s">
        <v>214</v>
      </c>
      <c r="D42" s="15"/>
      <c r="E42" t="s">
        <v>214</v>
      </c>
      <c r="G42" t="s">
        <v>214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</row>
    <row r="43" spans="2:12">
      <c r="B43" s="77" t="s">
        <v>270</v>
      </c>
      <c r="D43" s="15"/>
      <c r="I43" s="78">
        <v>0</v>
      </c>
      <c r="J43" s="78">
        <v>3232.6003221136239</v>
      </c>
      <c r="K43" s="78">
        <v>4.93</v>
      </c>
      <c r="L43" s="78">
        <v>0.53</v>
      </c>
    </row>
    <row r="44" spans="2:12">
      <c r="B44" t="s">
        <v>271</v>
      </c>
      <c r="C44" t="s">
        <v>272</v>
      </c>
      <c r="D44" t="s">
        <v>251</v>
      </c>
      <c r="E44" t="s">
        <v>214</v>
      </c>
      <c r="F44" t="s">
        <v>215</v>
      </c>
      <c r="G44" t="s">
        <v>109</v>
      </c>
      <c r="H44" s="76">
        <v>0</v>
      </c>
      <c r="I44" s="76">
        <v>0</v>
      </c>
      <c r="J44" s="76">
        <v>-36.919868649999998</v>
      </c>
      <c r="K44" s="76">
        <v>-0.06</v>
      </c>
      <c r="L44" s="76">
        <v>-0.01</v>
      </c>
    </row>
    <row r="45" spans="2:12">
      <c r="B45" t="s">
        <v>273</v>
      </c>
      <c r="C45" t="s">
        <v>274</v>
      </c>
      <c r="D45" t="s">
        <v>251</v>
      </c>
      <c r="E45" t="s">
        <v>214</v>
      </c>
      <c r="F45" t="s">
        <v>215</v>
      </c>
      <c r="G45" t="s">
        <v>208</v>
      </c>
      <c r="H45" s="76">
        <v>0</v>
      </c>
      <c r="I45" s="76">
        <v>0</v>
      </c>
      <c r="J45" s="76">
        <v>24.111534152000001</v>
      </c>
      <c r="K45" s="76">
        <v>0.04</v>
      </c>
      <c r="L45" s="76">
        <v>0</v>
      </c>
    </row>
    <row r="46" spans="2:12">
      <c r="B46" t="s">
        <v>275</v>
      </c>
      <c r="C46" t="s">
        <v>276</v>
      </c>
      <c r="D46" t="s">
        <v>251</v>
      </c>
      <c r="E46" t="s">
        <v>214</v>
      </c>
      <c r="F46" t="s">
        <v>215</v>
      </c>
      <c r="G46" t="s">
        <v>119</v>
      </c>
      <c r="H46" s="76">
        <v>0</v>
      </c>
      <c r="I46" s="76">
        <v>0</v>
      </c>
      <c r="J46" s="76">
        <v>81.312424136999994</v>
      </c>
      <c r="K46" s="76">
        <v>0.12</v>
      </c>
      <c r="L46" s="76">
        <v>0.01</v>
      </c>
    </row>
    <row r="47" spans="2:12">
      <c r="B47" t="s">
        <v>277</v>
      </c>
      <c r="C47" t="s">
        <v>278</v>
      </c>
      <c r="D47" t="s">
        <v>251</v>
      </c>
      <c r="E47" t="s">
        <v>214</v>
      </c>
      <c r="F47" t="s">
        <v>215</v>
      </c>
      <c r="G47" t="s">
        <v>126</v>
      </c>
      <c r="H47" s="76">
        <v>0</v>
      </c>
      <c r="I47" s="76">
        <v>0</v>
      </c>
      <c r="J47" s="76">
        <v>7.3126799999999998E-4</v>
      </c>
      <c r="K47" s="76">
        <v>0</v>
      </c>
      <c r="L47" s="76">
        <v>0</v>
      </c>
    </row>
    <row r="48" spans="2:12">
      <c r="B48" t="s">
        <v>279</v>
      </c>
      <c r="C48" t="s">
        <v>280</v>
      </c>
      <c r="D48" t="s">
        <v>251</v>
      </c>
      <c r="E48" t="s">
        <v>214</v>
      </c>
      <c r="F48" t="s">
        <v>215</v>
      </c>
      <c r="G48" t="s">
        <v>203</v>
      </c>
      <c r="H48" s="76">
        <v>0</v>
      </c>
      <c r="I48" s="76">
        <v>0</v>
      </c>
      <c r="J48" s="76">
        <v>1.10792768</v>
      </c>
      <c r="K48" s="76">
        <v>0</v>
      </c>
      <c r="L48" s="76">
        <v>0</v>
      </c>
    </row>
    <row r="49" spans="2:12">
      <c r="B49" t="s">
        <v>281</v>
      </c>
      <c r="C49" t="s">
        <v>282</v>
      </c>
      <c r="D49" t="s">
        <v>251</v>
      </c>
      <c r="E49" t="s">
        <v>214</v>
      </c>
      <c r="F49" t="s">
        <v>215</v>
      </c>
      <c r="G49" t="s">
        <v>126</v>
      </c>
      <c r="H49" s="76">
        <v>0</v>
      </c>
      <c r="I49" s="76">
        <v>0</v>
      </c>
      <c r="J49" s="76">
        <v>0.106164099</v>
      </c>
      <c r="K49" s="76">
        <v>0</v>
      </c>
      <c r="L49" s="76">
        <v>0</v>
      </c>
    </row>
    <row r="50" spans="2:12">
      <c r="B50" t="s">
        <v>283</v>
      </c>
      <c r="C50" t="s">
        <v>284</v>
      </c>
      <c r="D50" t="s">
        <v>251</v>
      </c>
      <c r="E50" t="s">
        <v>214</v>
      </c>
      <c r="F50" t="s">
        <v>215</v>
      </c>
      <c r="G50" t="s">
        <v>207</v>
      </c>
      <c r="H50" s="76">
        <v>0</v>
      </c>
      <c r="I50" s="76">
        <v>0</v>
      </c>
      <c r="J50" s="76">
        <v>37.792583346000001</v>
      </c>
      <c r="K50" s="76">
        <v>0.06</v>
      </c>
      <c r="L50" s="76">
        <v>0.01</v>
      </c>
    </row>
    <row r="51" spans="2:12">
      <c r="B51" t="s">
        <v>285</v>
      </c>
      <c r="C51" t="s">
        <v>286</v>
      </c>
      <c r="D51" t="s">
        <v>251</v>
      </c>
      <c r="E51" t="s">
        <v>214</v>
      </c>
      <c r="F51" t="s">
        <v>215</v>
      </c>
      <c r="G51" t="s">
        <v>202</v>
      </c>
      <c r="H51" s="76">
        <v>0</v>
      </c>
      <c r="I51" s="76">
        <v>0</v>
      </c>
      <c r="J51" s="76">
        <v>1.7405961780000001</v>
      </c>
      <c r="K51" s="76">
        <v>0</v>
      </c>
      <c r="L51" s="76">
        <v>0</v>
      </c>
    </row>
    <row r="52" spans="2:12">
      <c r="B52" t="s">
        <v>287</v>
      </c>
      <c r="C52" t="s">
        <v>288</v>
      </c>
      <c r="D52" t="s">
        <v>251</v>
      </c>
      <c r="E52" t="s">
        <v>214</v>
      </c>
      <c r="F52" t="s">
        <v>215</v>
      </c>
      <c r="G52" t="s">
        <v>126</v>
      </c>
      <c r="H52" s="76">
        <v>0</v>
      </c>
      <c r="I52" s="76">
        <v>0</v>
      </c>
      <c r="J52" s="76">
        <v>2.123915711E-2</v>
      </c>
      <c r="K52" s="76">
        <v>0</v>
      </c>
      <c r="L52" s="76">
        <v>0</v>
      </c>
    </row>
    <row r="53" spans="2:12">
      <c r="B53" t="s">
        <v>289</v>
      </c>
      <c r="C53" t="s">
        <v>230</v>
      </c>
      <c r="D53" t="s">
        <v>251</v>
      </c>
      <c r="E53" t="s">
        <v>214</v>
      </c>
      <c r="F53" t="s">
        <v>215</v>
      </c>
      <c r="G53" t="s">
        <v>113</v>
      </c>
      <c r="H53" s="76">
        <v>0</v>
      </c>
      <c r="I53" s="76">
        <v>0</v>
      </c>
      <c r="J53" s="76">
        <v>490.95620317700002</v>
      </c>
      <c r="K53" s="76">
        <v>0.75</v>
      </c>
      <c r="L53" s="76">
        <v>0.08</v>
      </c>
    </row>
    <row r="54" spans="2:12">
      <c r="B54" t="s">
        <v>290</v>
      </c>
      <c r="C54" t="s">
        <v>233</v>
      </c>
      <c r="D54" t="s">
        <v>251</v>
      </c>
      <c r="E54" t="s">
        <v>214</v>
      </c>
      <c r="F54" t="s">
        <v>215</v>
      </c>
      <c r="G54" t="s">
        <v>123</v>
      </c>
      <c r="H54" s="76">
        <v>0</v>
      </c>
      <c r="I54" s="76">
        <v>0</v>
      </c>
      <c r="J54" s="76">
        <v>35.389499651999998</v>
      </c>
      <c r="K54" s="76">
        <v>0.05</v>
      </c>
      <c r="L54" s="76">
        <v>0.01</v>
      </c>
    </row>
    <row r="55" spans="2:12">
      <c r="B55" t="s">
        <v>291</v>
      </c>
      <c r="C55" t="s">
        <v>235</v>
      </c>
      <c r="D55" t="s">
        <v>251</v>
      </c>
      <c r="E55" t="s">
        <v>254</v>
      </c>
      <c r="F55" t="s">
        <v>154</v>
      </c>
      <c r="G55" t="s">
        <v>109</v>
      </c>
      <c r="H55" s="76">
        <v>5.3</v>
      </c>
      <c r="I55" s="76">
        <v>0</v>
      </c>
      <c r="J55" s="76">
        <v>1651.8677302000001</v>
      </c>
      <c r="K55" s="76">
        <v>2.52</v>
      </c>
      <c r="L55" s="76">
        <v>0.27</v>
      </c>
    </row>
    <row r="56" spans="2:12">
      <c r="B56" t="s">
        <v>292</v>
      </c>
      <c r="C56" t="s">
        <v>293</v>
      </c>
      <c r="D56" t="s">
        <v>226</v>
      </c>
      <c r="E56" t="s">
        <v>227</v>
      </c>
      <c r="F56" t="s">
        <v>152</v>
      </c>
      <c r="G56" t="s">
        <v>206</v>
      </c>
      <c r="H56" s="76">
        <v>0</v>
      </c>
      <c r="I56" s="76">
        <v>0</v>
      </c>
      <c r="J56" s="76">
        <v>0.85482539999999996</v>
      </c>
      <c r="K56" s="76">
        <v>0</v>
      </c>
      <c r="L56" s="76">
        <v>0</v>
      </c>
    </row>
    <row r="57" spans="2:12">
      <c r="B57" t="s">
        <v>294</v>
      </c>
      <c r="C57" t="s">
        <v>293</v>
      </c>
      <c r="D57" t="s">
        <v>251</v>
      </c>
      <c r="E57" t="s">
        <v>214</v>
      </c>
      <c r="F57" t="s">
        <v>215</v>
      </c>
      <c r="G57" t="s">
        <v>206</v>
      </c>
      <c r="H57" s="76">
        <v>0</v>
      </c>
      <c r="I57" s="76">
        <v>0</v>
      </c>
      <c r="J57" s="76">
        <v>0.15851747999999999</v>
      </c>
      <c r="K57" s="76">
        <v>0</v>
      </c>
      <c r="L57" s="76">
        <v>0</v>
      </c>
    </row>
    <row r="58" spans="2:12">
      <c r="B58" t="s">
        <v>295</v>
      </c>
      <c r="C58" t="s">
        <v>240</v>
      </c>
      <c r="D58" t="s">
        <v>251</v>
      </c>
      <c r="E58" t="s">
        <v>214</v>
      </c>
      <c r="F58" t="s">
        <v>215</v>
      </c>
      <c r="G58" t="s">
        <v>204</v>
      </c>
      <c r="H58" s="76">
        <v>0</v>
      </c>
      <c r="I58" s="76">
        <v>0</v>
      </c>
      <c r="J58" s="76">
        <v>536.82406993079996</v>
      </c>
      <c r="K58" s="76">
        <v>0.82</v>
      </c>
      <c r="L58" s="76">
        <v>0.09</v>
      </c>
    </row>
    <row r="59" spans="2:12">
      <c r="B59" t="s">
        <v>296</v>
      </c>
      <c r="C59" t="s">
        <v>243</v>
      </c>
      <c r="D59" t="s">
        <v>251</v>
      </c>
      <c r="E59" t="s">
        <v>214</v>
      </c>
      <c r="F59" t="s">
        <v>215</v>
      </c>
      <c r="G59" t="s">
        <v>116</v>
      </c>
      <c r="H59" s="76">
        <v>5.3</v>
      </c>
      <c r="I59" s="76">
        <v>0</v>
      </c>
      <c r="J59" s="76">
        <v>383.78136478499999</v>
      </c>
      <c r="K59" s="76">
        <v>0.59</v>
      </c>
      <c r="L59" s="76">
        <v>0.06</v>
      </c>
    </row>
    <row r="60" spans="2:12">
      <c r="B60" t="s">
        <v>297</v>
      </c>
      <c r="C60" t="s">
        <v>298</v>
      </c>
      <c r="D60" t="s">
        <v>251</v>
      </c>
      <c r="E60" t="s">
        <v>227</v>
      </c>
      <c r="F60" t="s">
        <v>152</v>
      </c>
      <c r="G60" t="s">
        <v>202</v>
      </c>
      <c r="H60" s="76">
        <v>0</v>
      </c>
      <c r="I60" s="76">
        <v>0</v>
      </c>
      <c r="J60" s="76">
        <v>3.2065332000000002E-2</v>
      </c>
      <c r="K60" s="76">
        <v>0</v>
      </c>
      <c r="L60" s="76">
        <v>0</v>
      </c>
    </row>
    <row r="61" spans="2:12">
      <c r="B61" t="s">
        <v>299</v>
      </c>
      <c r="C61" t="s">
        <v>235</v>
      </c>
      <c r="D61" t="s">
        <v>251</v>
      </c>
      <c r="E61" t="s">
        <v>227</v>
      </c>
      <c r="F61" t="s">
        <v>152</v>
      </c>
      <c r="G61" t="s">
        <v>109</v>
      </c>
      <c r="H61" s="76">
        <v>5.3</v>
      </c>
      <c r="I61" s="76">
        <v>0</v>
      </c>
      <c r="J61" s="76">
        <v>8.8100779199999995</v>
      </c>
      <c r="K61" s="76">
        <v>0.01</v>
      </c>
      <c r="L61" s="76">
        <v>0</v>
      </c>
    </row>
    <row r="62" spans="2:12">
      <c r="B62" t="s">
        <v>300</v>
      </c>
      <c r="C62" t="s">
        <v>301</v>
      </c>
      <c r="D62" t="s">
        <v>251</v>
      </c>
      <c r="E62" t="s">
        <v>227</v>
      </c>
      <c r="F62" t="s">
        <v>152</v>
      </c>
      <c r="G62" t="s">
        <v>126</v>
      </c>
      <c r="H62" s="76">
        <v>0</v>
      </c>
      <c r="I62" s="76">
        <v>0</v>
      </c>
      <c r="J62" s="76">
        <v>14.652636869714</v>
      </c>
      <c r="K62" s="76">
        <v>0.02</v>
      </c>
      <c r="L62" s="76">
        <v>0</v>
      </c>
    </row>
    <row r="63" spans="2:12">
      <c r="B63" s="77" t="s">
        <v>302</v>
      </c>
      <c r="D63" s="15"/>
      <c r="I63" s="78">
        <v>0</v>
      </c>
      <c r="J63" s="78">
        <v>0</v>
      </c>
      <c r="K63" s="78">
        <v>0</v>
      </c>
      <c r="L63" s="78">
        <v>0</v>
      </c>
    </row>
    <row r="64" spans="2:12">
      <c r="B64" s="77" t="s">
        <v>303</v>
      </c>
      <c r="D64" s="15"/>
      <c r="I64" s="78">
        <v>0</v>
      </c>
      <c r="J64" s="78">
        <v>0</v>
      </c>
      <c r="K64" s="78">
        <v>0</v>
      </c>
      <c r="L64" s="78">
        <v>0</v>
      </c>
    </row>
    <row r="65" spans="2:12">
      <c r="B65" t="s">
        <v>214</v>
      </c>
      <c r="C65" t="s">
        <v>214</v>
      </c>
      <c r="D65" s="15"/>
      <c r="E65" t="s">
        <v>214</v>
      </c>
      <c r="G65" t="s">
        <v>214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</row>
    <row r="66" spans="2:12">
      <c r="B66" s="77" t="s">
        <v>270</v>
      </c>
      <c r="D66" s="15"/>
      <c r="I66" s="78">
        <v>0</v>
      </c>
      <c r="J66" s="78">
        <v>0</v>
      </c>
      <c r="K66" s="78">
        <v>0</v>
      </c>
      <c r="L66" s="78">
        <v>0</v>
      </c>
    </row>
    <row r="67" spans="2:12">
      <c r="B67" t="s">
        <v>214</v>
      </c>
      <c r="C67" t="s">
        <v>214</v>
      </c>
      <c r="D67" s="15"/>
      <c r="E67" t="s">
        <v>214</v>
      </c>
      <c r="G67" t="s">
        <v>214</v>
      </c>
      <c r="H67" s="76">
        <v>0</v>
      </c>
      <c r="I67" s="76">
        <v>0</v>
      </c>
      <c r="J67" s="76">
        <v>0</v>
      </c>
      <c r="K67" s="76">
        <v>0</v>
      </c>
      <c r="L67" s="76">
        <v>0</v>
      </c>
    </row>
    <row r="68" spans="2:12">
      <c r="B68" t="s">
        <v>304</v>
      </c>
      <c r="D68" s="15"/>
    </row>
    <row r="69" spans="2:12">
      <c r="D69" s="15"/>
    </row>
    <row r="70" spans="2:12"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5" t="s">
        <v>3409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41194504.600000001</v>
      </c>
      <c r="H11" s="7"/>
      <c r="I11" s="75">
        <v>777.26259959952222</v>
      </c>
      <c r="J11" s="75">
        <v>100</v>
      </c>
      <c r="K11" s="75">
        <v>0.13</v>
      </c>
      <c r="AW11" s="15"/>
    </row>
    <row r="12" spans="2:49">
      <c r="B12" s="77" t="s">
        <v>209</v>
      </c>
      <c r="C12" s="15"/>
      <c r="D12" s="15"/>
      <c r="G12" s="78">
        <v>41170746.640000001</v>
      </c>
      <c r="I12" s="78">
        <v>401.54694763348181</v>
      </c>
      <c r="J12" s="78">
        <v>51.66</v>
      </c>
      <c r="K12" s="78">
        <v>7.0000000000000007E-2</v>
      </c>
    </row>
    <row r="13" spans="2:49">
      <c r="B13" s="77" t="s">
        <v>2568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2585</v>
      </c>
      <c r="C15" s="15"/>
      <c r="D15" s="15"/>
      <c r="G15" s="78">
        <v>35650290.68</v>
      </c>
      <c r="I15" s="78">
        <v>411.41696368956269</v>
      </c>
      <c r="J15" s="78">
        <v>52.93</v>
      </c>
      <c r="K15" s="78">
        <v>7.0000000000000007E-2</v>
      </c>
    </row>
    <row r="16" spans="2:49">
      <c r="B16" t="s">
        <v>3025</v>
      </c>
      <c r="C16" t="s">
        <v>3026</v>
      </c>
      <c r="D16" t="s">
        <v>126</v>
      </c>
      <c r="E16" t="s">
        <v>113</v>
      </c>
      <c r="F16" t="s">
        <v>435</v>
      </c>
      <c r="G16" s="76">
        <v>-197090.69</v>
      </c>
      <c r="H16" s="76">
        <v>100</v>
      </c>
      <c r="I16" s="76">
        <v>-819.28628926099998</v>
      </c>
      <c r="J16" s="76">
        <v>-105.41</v>
      </c>
      <c r="K16" s="76">
        <v>-0.13</v>
      </c>
    </row>
    <row r="17" spans="2:11">
      <c r="B17" t="s">
        <v>3027</v>
      </c>
      <c r="C17" t="s">
        <v>3028</v>
      </c>
      <c r="D17" t="s">
        <v>126</v>
      </c>
      <c r="E17" t="s">
        <v>204</v>
      </c>
      <c r="F17" t="s">
        <v>435</v>
      </c>
      <c r="G17" s="76">
        <v>12642664.800000001</v>
      </c>
      <c r="H17" s="76">
        <v>100</v>
      </c>
      <c r="I17" s="76">
        <v>395.968261536</v>
      </c>
      <c r="J17" s="76">
        <v>50.94</v>
      </c>
      <c r="K17" s="76">
        <v>0.06</v>
      </c>
    </row>
    <row r="18" spans="2:11">
      <c r="B18" t="s">
        <v>3029</v>
      </c>
      <c r="C18" t="s">
        <v>3030</v>
      </c>
      <c r="D18" t="s">
        <v>126</v>
      </c>
      <c r="E18" t="s">
        <v>116</v>
      </c>
      <c r="F18" t="s">
        <v>435</v>
      </c>
      <c r="G18" s="76">
        <v>-6246.46</v>
      </c>
      <c r="H18" s="76">
        <v>100</v>
      </c>
      <c r="I18" s="76">
        <v>-29.581360621999998</v>
      </c>
      <c r="J18" s="76">
        <v>-3.81</v>
      </c>
      <c r="K18" s="76">
        <v>0</v>
      </c>
    </row>
    <row r="19" spans="2:11">
      <c r="B19" t="s">
        <v>3031</v>
      </c>
      <c r="C19" t="s">
        <v>3032</v>
      </c>
      <c r="D19" t="s">
        <v>126</v>
      </c>
      <c r="E19" t="s">
        <v>105</v>
      </c>
      <c r="F19" t="s">
        <v>435</v>
      </c>
      <c r="G19" s="76">
        <v>3313533.91</v>
      </c>
      <c r="H19" s="76">
        <v>100.08028100000008</v>
      </c>
      <c r="I19" s="76">
        <v>3316.1940481582901</v>
      </c>
      <c r="J19" s="76">
        <v>426.65</v>
      </c>
      <c r="K19" s="76">
        <v>0.54</v>
      </c>
    </row>
    <row r="20" spans="2:11">
      <c r="B20" t="s">
        <v>3033</v>
      </c>
      <c r="C20" t="s">
        <v>3034</v>
      </c>
      <c r="D20" t="s">
        <v>126</v>
      </c>
      <c r="E20" t="s">
        <v>105</v>
      </c>
      <c r="F20" t="s">
        <v>435</v>
      </c>
      <c r="G20" s="76">
        <v>837270.81</v>
      </c>
      <c r="H20" s="76">
        <v>99.936520000000002</v>
      </c>
      <c r="I20" s="76">
        <v>836.73931048981206</v>
      </c>
      <c r="J20" s="76">
        <v>107.65</v>
      </c>
      <c r="K20" s="76">
        <v>0.14000000000000001</v>
      </c>
    </row>
    <row r="21" spans="2:11">
      <c r="B21" t="s">
        <v>3035</v>
      </c>
      <c r="C21" t="s">
        <v>3036</v>
      </c>
      <c r="D21" t="s">
        <v>126</v>
      </c>
      <c r="E21" t="s">
        <v>105</v>
      </c>
      <c r="F21" t="s">
        <v>435</v>
      </c>
      <c r="G21" s="76">
        <v>-413370.86</v>
      </c>
      <c r="H21" s="76">
        <v>100</v>
      </c>
      <c r="I21" s="76">
        <v>-413.37085999999999</v>
      </c>
      <c r="J21" s="76">
        <v>-53.18</v>
      </c>
      <c r="K21" s="76">
        <v>-7.0000000000000007E-2</v>
      </c>
    </row>
    <row r="22" spans="2:11">
      <c r="B22" t="s">
        <v>3037</v>
      </c>
      <c r="C22" t="s">
        <v>3038</v>
      </c>
      <c r="D22" t="s">
        <v>126</v>
      </c>
      <c r="E22" t="s">
        <v>105</v>
      </c>
      <c r="F22" t="s">
        <v>435</v>
      </c>
      <c r="G22" s="76">
        <v>28863.64</v>
      </c>
      <c r="H22" s="76">
        <v>100.00358300000001</v>
      </c>
      <c r="I22" s="76">
        <v>28.864674184221201</v>
      </c>
      <c r="J22" s="76">
        <v>3.71</v>
      </c>
      <c r="K22" s="76">
        <v>0</v>
      </c>
    </row>
    <row r="23" spans="2:11">
      <c r="B23" t="s">
        <v>3039</v>
      </c>
      <c r="C23" t="s">
        <v>3040</v>
      </c>
      <c r="D23" t="s">
        <v>126</v>
      </c>
      <c r="E23" t="s">
        <v>109</v>
      </c>
      <c r="F23" t="s">
        <v>3041</v>
      </c>
      <c r="G23" s="76">
        <v>-1257409.23</v>
      </c>
      <c r="H23" s="76">
        <v>100</v>
      </c>
      <c r="I23" s="76">
        <v>-4437.3971726700001</v>
      </c>
      <c r="J23" s="76">
        <v>-570.9</v>
      </c>
      <c r="K23" s="76">
        <v>-0.72</v>
      </c>
    </row>
    <row r="24" spans="2:11">
      <c r="B24" t="s">
        <v>3042</v>
      </c>
      <c r="C24" t="s">
        <v>3043</v>
      </c>
      <c r="D24" t="s">
        <v>126</v>
      </c>
      <c r="E24" t="s">
        <v>113</v>
      </c>
      <c r="F24" t="s">
        <v>435</v>
      </c>
      <c r="G24" s="76">
        <v>-1228665.57</v>
      </c>
      <c r="H24" s="76">
        <v>100</v>
      </c>
      <c r="I24" s="76">
        <v>-5107.4399079329996</v>
      </c>
      <c r="J24" s="76">
        <v>-657.11</v>
      </c>
      <c r="K24" s="76">
        <v>-0.83</v>
      </c>
    </row>
    <row r="25" spans="2:11">
      <c r="B25" t="s">
        <v>3044</v>
      </c>
      <c r="C25" t="s">
        <v>3045</v>
      </c>
      <c r="D25" t="s">
        <v>126</v>
      </c>
      <c r="E25" t="s">
        <v>204</v>
      </c>
      <c r="F25" t="s">
        <v>435</v>
      </c>
      <c r="G25" s="76">
        <v>-6225817.7599999998</v>
      </c>
      <c r="H25" s="76">
        <v>100</v>
      </c>
      <c r="I25" s="76">
        <v>-194.9926122432</v>
      </c>
      <c r="J25" s="76">
        <v>-25.09</v>
      </c>
      <c r="K25" s="76">
        <v>-0.03</v>
      </c>
    </row>
    <row r="26" spans="2:11">
      <c r="B26" t="s">
        <v>3046</v>
      </c>
      <c r="C26" t="s">
        <v>3047</v>
      </c>
      <c r="D26" t="s">
        <v>126</v>
      </c>
      <c r="E26" t="s">
        <v>105</v>
      </c>
      <c r="F26" t="s">
        <v>3041</v>
      </c>
      <c r="G26" s="76">
        <v>4480840.67</v>
      </c>
      <c r="H26" s="76">
        <v>100.08031900000013</v>
      </c>
      <c r="I26" s="76">
        <v>4484.4396364177401</v>
      </c>
      <c r="J26" s="76">
        <v>576.95000000000005</v>
      </c>
      <c r="K26" s="76">
        <v>0.73</v>
      </c>
    </row>
    <row r="27" spans="2:11">
      <c r="B27" t="s">
        <v>3048</v>
      </c>
      <c r="C27" t="s">
        <v>3049</v>
      </c>
      <c r="D27" t="s">
        <v>126</v>
      </c>
      <c r="E27" t="s">
        <v>105</v>
      </c>
      <c r="F27" t="s">
        <v>435</v>
      </c>
      <c r="G27" s="76">
        <v>5217159.74</v>
      </c>
      <c r="H27" s="76">
        <v>99.953023000000002</v>
      </c>
      <c r="I27" s="76">
        <v>5214.7088748689403</v>
      </c>
      <c r="J27" s="76">
        <v>670.91</v>
      </c>
      <c r="K27" s="76">
        <v>0.85</v>
      </c>
    </row>
    <row r="28" spans="2:11">
      <c r="B28" t="s">
        <v>3050</v>
      </c>
      <c r="C28" t="s">
        <v>3051</v>
      </c>
      <c r="D28" t="s">
        <v>126</v>
      </c>
      <c r="E28" t="s">
        <v>105</v>
      </c>
      <c r="F28" t="s">
        <v>435</v>
      </c>
      <c r="G28" s="76">
        <v>84316.85</v>
      </c>
      <c r="H28" s="76">
        <v>100.003573</v>
      </c>
      <c r="I28" s="76">
        <v>84.319862641050506</v>
      </c>
      <c r="J28" s="76">
        <v>10.85</v>
      </c>
      <c r="K28" s="76">
        <v>0.01</v>
      </c>
    </row>
    <row r="29" spans="2:11">
      <c r="B29" t="s">
        <v>3052</v>
      </c>
      <c r="C29" t="s">
        <v>3053</v>
      </c>
      <c r="D29" t="s">
        <v>131</v>
      </c>
      <c r="E29" t="s">
        <v>109</v>
      </c>
      <c r="F29" t="s">
        <v>435</v>
      </c>
      <c r="G29" s="76">
        <v>-929332.18</v>
      </c>
      <c r="H29" s="76">
        <v>100</v>
      </c>
      <c r="I29" s="76">
        <v>-3279.6132632200001</v>
      </c>
      <c r="J29" s="76">
        <v>-421.94</v>
      </c>
      <c r="K29" s="76">
        <v>-0.53</v>
      </c>
    </row>
    <row r="30" spans="2:11">
      <c r="B30" t="s">
        <v>3054</v>
      </c>
      <c r="C30" t="s">
        <v>3055</v>
      </c>
      <c r="D30" t="s">
        <v>131</v>
      </c>
      <c r="E30" t="s">
        <v>109</v>
      </c>
      <c r="F30" t="s">
        <v>981</v>
      </c>
      <c r="G30" s="76">
        <v>1352226.78</v>
      </c>
      <c r="H30" s="76">
        <v>100</v>
      </c>
      <c r="I30" s="76">
        <v>4772.0083066200004</v>
      </c>
      <c r="J30" s="76">
        <v>613.95000000000005</v>
      </c>
      <c r="K30" s="76">
        <v>0.78</v>
      </c>
    </row>
    <row r="31" spans="2:11">
      <c r="B31" t="s">
        <v>3056</v>
      </c>
      <c r="C31" t="s">
        <v>3057</v>
      </c>
      <c r="D31" t="s">
        <v>131</v>
      </c>
      <c r="E31" t="s">
        <v>116</v>
      </c>
      <c r="F31" t="s">
        <v>435</v>
      </c>
      <c r="G31" s="76">
        <v>80478.7</v>
      </c>
      <c r="H31" s="76">
        <v>100</v>
      </c>
      <c r="I31" s="76">
        <v>381.12297959</v>
      </c>
      <c r="J31" s="76">
        <v>49.03</v>
      </c>
      <c r="K31" s="76">
        <v>0.06</v>
      </c>
    </row>
    <row r="32" spans="2:11">
      <c r="B32" t="s">
        <v>3058</v>
      </c>
      <c r="C32" t="s">
        <v>3059</v>
      </c>
      <c r="D32" t="s">
        <v>131</v>
      </c>
      <c r="E32" t="s">
        <v>207</v>
      </c>
      <c r="F32" t="s">
        <v>435</v>
      </c>
      <c r="G32" s="76">
        <v>656968.95999999996</v>
      </c>
      <c r="H32" s="76">
        <v>100</v>
      </c>
      <c r="I32" s="76">
        <v>127.32058444800001</v>
      </c>
      <c r="J32" s="76">
        <v>16.38</v>
      </c>
      <c r="K32" s="76">
        <v>0.02</v>
      </c>
    </row>
    <row r="33" spans="2:11">
      <c r="B33" t="s">
        <v>3060</v>
      </c>
      <c r="C33" t="s">
        <v>3061</v>
      </c>
      <c r="D33" t="s">
        <v>131</v>
      </c>
      <c r="E33" t="s">
        <v>202</v>
      </c>
      <c r="F33" t="s">
        <v>435</v>
      </c>
      <c r="G33" s="76">
        <v>98293.25</v>
      </c>
      <c r="H33" s="76">
        <v>100</v>
      </c>
      <c r="I33" s="76">
        <v>356.53910572500001</v>
      </c>
      <c r="J33" s="76">
        <v>45.87</v>
      </c>
      <c r="K33" s="76">
        <v>0.06</v>
      </c>
    </row>
    <row r="34" spans="2:11">
      <c r="B34" t="s">
        <v>3062</v>
      </c>
      <c r="C34" t="s">
        <v>3063</v>
      </c>
      <c r="D34" t="s">
        <v>131</v>
      </c>
      <c r="E34" t="s">
        <v>105</v>
      </c>
      <c r="F34" t="s">
        <v>981</v>
      </c>
      <c r="G34" s="76">
        <v>-4873425.3099999996</v>
      </c>
      <c r="H34" s="76">
        <v>100.72962299999998</v>
      </c>
      <c r="I34" s="76">
        <v>-4908.98294194958</v>
      </c>
      <c r="J34" s="76">
        <v>-631.57000000000005</v>
      </c>
      <c r="K34" s="76">
        <v>-0.8</v>
      </c>
    </row>
    <row r="35" spans="2:11">
      <c r="B35" t="s">
        <v>3064</v>
      </c>
      <c r="C35" t="s">
        <v>3065</v>
      </c>
      <c r="D35" t="s">
        <v>131</v>
      </c>
      <c r="E35" t="s">
        <v>105</v>
      </c>
      <c r="F35" t="s">
        <v>313</v>
      </c>
      <c r="G35" s="76">
        <v>-12417.24</v>
      </c>
      <c r="H35" s="76">
        <v>100</v>
      </c>
      <c r="I35" s="76">
        <v>-12.41724</v>
      </c>
      <c r="J35" s="76">
        <v>-1.6</v>
      </c>
      <c r="K35" s="76">
        <v>0</v>
      </c>
    </row>
    <row r="36" spans="2:11">
      <c r="B36" t="s">
        <v>3066</v>
      </c>
      <c r="C36" t="s">
        <v>3067</v>
      </c>
      <c r="D36" t="s">
        <v>131</v>
      </c>
      <c r="E36" t="s">
        <v>105</v>
      </c>
      <c r="F36" t="s">
        <v>435</v>
      </c>
      <c r="G36" s="76">
        <v>-374298.38</v>
      </c>
      <c r="H36" s="76">
        <v>100.00349200000011</v>
      </c>
      <c r="I36" s="76">
        <v>-374.31145049943001</v>
      </c>
      <c r="J36" s="76">
        <v>-48.16</v>
      </c>
      <c r="K36" s="76">
        <v>-0.06</v>
      </c>
    </row>
    <row r="37" spans="2:11">
      <c r="B37" t="s">
        <v>3068</v>
      </c>
      <c r="C37" t="s">
        <v>3069</v>
      </c>
      <c r="D37" t="s">
        <v>131</v>
      </c>
      <c r="E37" t="s">
        <v>105</v>
      </c>
      <c r="F37" t="s">
        <v>435</v>
      </c>
      <c r="G37" s="76">
        <v>-128634.52</v>
      </c>
      <c r="H37" s="76">
        <v>100</v>
      </c>
      <c r="I37" s="76">
        <v>-128.63452000000001</v>
      </c>
      <c r="J37" s="76">
        <v>-16.55</v>
      </c>
      <c r="K37" s="76">
        <v>-0.02</v>
      </c>
    </row>
    <row r="38" spans="2:11">
      <c r="B38" t="s">
        <v>3070</v>
      </c>
      <c r="C38" t="s">
        <v>3071</v>
      </c>
      <c r="D38" t="s">
        <v>131</v>
      </c>
      <c r="E38" t="s">
        <v>105</v>
      </c>
      <c r="F38" t="s">
        <v>435</v>
      </c>
      <c r="G38" s="76">
        <v>-366181.66</v>
      </c>
      <c r="H38" s="76">
        <v>99.928011000000112</v>
      </c>
      <c r="I38" s="76">
        <v>-365.91804948478301</v>
      </c>
      <c r="J38" s="76">
        <v>-47.08</v>
      </c>
      <c r="K38" s="76">
        <v>-0.06</v>
      </c>
    </row>
    <row r="39" spans="2:11">
      <c r="B39" t="s">
        <v>3072</v>
      </c>
      <c r="C39" t="s">
        <v>3073</v>
      </c>
      <c r="D39" t="s">
        <v>131</v>
      </c>
      <c r="E39" t="s">
        <v>119</v>
      </c>
      <c r="F39" t="s">
        <v>435</v>
      </c>
      <c r="G39" s="76">
        <v>-42547.43</v>
      </c>
      <c r="H39" s="76">
        <v>100</v>
      </c>
      <c r="I39" s="76">
        <v>-120.353915241</v>
      </c>
      <c r="J39" s="76">
        <v>-15.48</v>
      </c>
      <c r="K39" s="76">
        <v>-0.02</v>
      </c>
    </row>
    <row r="40" spans="2:11">
      <c r="B40" t="s">
        <v>3074</v>
      </c>
      <c r="C40" t="s">
        <v>3075</v>
      </c>
      <c r="D40" t="s">
        <v>131</v>
      </c>
      <c r="E40" t="s">
        <v>109</v>
      </c>
      <c r="F40" t="s">
        <v>981</v>
      </c>
      <c r="G40" s="76">
        <v>338859.89</v>
      </c>
      <c r="H40" s="76">
        <v>100</v>
      </c>
      <c r="I40" s="76">
        <v>1195.8365518099999</v>
      </c>
      <c r="J40" s="76">
        <v>153.85</v>
      </c>
      <c r="K40" s="76">
        <v>0.19</v>
      </c>
    </row>
    <row r="41" spans="2:11">
      <c r="B41" t="s">
        <v>3076</v>
      </c>
      <c r="C41" t="s">
        <v>3077</v>
      </c>
      <c r="D41" t="s">
        <v>131</v>
      </c>
      <c r="E41" t="s">
        <v>113</v>
      </c>
      <c r="F41" t="s">
        <v>435</v>
      </c>
      <c r="G41" s="76">
        <v>-985537.4</v>
      </c>
      <c r="H41" s="76">
        <v>100</v>
      </c>
      <c r="I41" s="76">
        <v>-4096.7804180599996</v>
      </c>
      <c r="J41" s="76">
        <v>-527.08000000000004</v>
      </c>
      <c r="K41" s="76">
        <v>-0.67</v>
      </c>
    </row>
    <row r="42" spans="2:11">
      <c r="B42" t="s">
        <v>3078</v>
      </c>
      <c r="C42" t="s">
        <v>3079</v>
      </c>
      <c r="D42" t="s">
        <v>131</v>
      </c>
      <c r="E42" t="s">
        <v>116</v>
      </c>
      <c r="F42" t="s">
        <v>435</v>
      </c>
      <c r="G42" s="76">
        <v>-18234.61</v>
      </c>
      <c r="H42" s="76">
        <v>100</v>
      </c>
      <c r="I42" s="76">
        <v>-86.353642577000002</v>
      </c>
      <c r="J42" s="76">
        <v>-11.11</v>
      </c>
      <c r="K42" s="76">
        <v>-0.01</v>
      </c>
    </row>
    <row r="43" spans="2:11">
      <c r="B43" t="s">
        <v>3080</v>
      </c>
      <c r="C43" t="s">
        <v>3081</v>
      </c>
      <c r="D43" t="s">
        <v>131</v>
      </c>
      <c r="E43" t="s">
        <v>202</v>
      </c>
      <c r="F43" t="s">
        <v>435</v>
      </c>
      <c r="G43" s="76">
        <v>-61650.36</v>
      </c>
      <c r="H43" s="76">
        <v>100</v>
      </c>
      <c r="I43" s="76">
        <v>-223.62435082799999</v>
      </c>
      <c r="J43" s="76">
        <v>-28.77</v>
      </c>
      <c r="K43" s="76">
        <v>-0.04</v>
      </c>
    </row>
    <row r="44" spans="2:11">
      <c r="B44" t="s">
        <v>3082</v>
      </c>
      <c r="C44" t="s">
        <v>3083</v>
      </c>
      <c r="D44" t="s">
        <v>131</v>
      </c>
      <c r="E44" t="s">
        <v>105</v>
      </c>
      <c r="F44" t="s">
        <v>981</v>
      </c>
      <c r="G44" s="76">
        <v>-1220946.05</v>
      </c>
      <c r="H44" s="76">
        <v>100.72977700000013</v>
      </c>
      <c r="I44" s="76">
        <v>-1229.8562334553101</v>
      </c>
      <c r="J44" s="76">
        <v>-158.22999999999999</v>
      </c>
      <c r="K44" s="76">
        <v>-0.2</v>
      </c>
    </row>
    <row r="45" spans="2:11">
      <c r="B45" t="s">
        <v>3084</v>
      </c>
      <c r="C45" t="s">
        <v>3085</v>
      </c>
      <c r="D45" t="s">
        <v>131</v>
      </c>
      <c r="E45" t="s">
        <v>105</v>
      </c>
      <c r="F45" t="s">
        <v>435</v>
      </c>
      <c r="G45" s="76">
        <v>122357.9</v>
      </c>
      <c r="H45" s="76">
        <v>100</v>
      </c>
      <c r="I45" s="76">
        <v>122.3579</v>
      </c>
      <c r="J45" s="76">
        <v>15.74</v>
      </c>
      <c r="K45" s="76">
        <v>0.02</v>
      </c>
    </row>
    <row r="46" spans="2:11">
      <c r="B46" t="s">
        <v>3086</v>
      </c>
      <c r="C46" t="s">
        <v>3087</v>
      </c>
      <c r="D46" t="s">
        <v>131</v>
      </c>
      <c r="E46" t="s">
        <v>105</v>
      </c>
      <c r="F46" t="s">
        <v>435</v>
      </c>
      <c r="G46" s="76">
        <v>4187055.65</v>
      </c>
      <c r="H46" s="76">
        <v>99.947950999999961</v>
      </c>
      <c r="I46" s="76">
        <v>4184.8763294047303</v>
      </c>
      <c r="J46" s="76">
        <v>538.41</v>
      </c>
      <c r="K46" s="76">
        <v>0.68</v>
      </c>
    </row>
    <row r="47" spans="2:11">
      <c r="B47" t="s">
        <v>3088</v>
      </c>
      <c r="C47" t="s">
        <v>3089</v>
      </c>
      <c r="D47" t="s">
        <v>131</v>
      </c>
      <c r="E47" t="s">
        <v>105</v>
      </c>
      <c r="F47" t="s">
        <v>435</v>
      </c>
      <c r="G47" s="76">
        <v>203343.73</v>
      </c>
      <c r="H47" s="76">
        <v>100</v>
      </c>
      <c r="I47" s="76">
        <v>203.34372999999999</v>
      </c>
      <c r="J47" s="76">
        <v>26.16</v>
      </c>
      <c r="K47" s="76">
        <v>0.03</v>
      </c>
    </row>
    <row r="48" spans="2:11">
      <c r="B48" t="s">
        <v>3090</v>
      </c>
      <c r="C48" t="s">
        <v>3091</v>
      </c>
      <c r="D48" t="s">
        <v>131</v>
      </c>
      <c r="E48" t="s">
        <v>105</v>
      </c>
      <c r="F48" t="s">
        <v>435</v>
      </c>
      <c r="G48" s="76">
        <v>229752.39</v>
      </c>
      <c r="H48" s="76">
        <v>99.928022000000084</v>
      </c>
      <c r="I48" s="76">
        <v>229.58701882472599</v>
      </c>
      <c r="J48" s="76">
        <v>29.54</v>
      </c>
      <c r="K48" s="76">
        <v>0.04</v>
      </c>
    </row>
    <row r="49" spans="2:11">
      <c r="B49" t="s">
        <v>3092</v>
      </c>
      <c r="C49" t="s">
        <v>3093</v>
      </c>
      <c r="D49" t="s">
        <v>131</v>
      </c>
      <c r="E49" t="s">
        <v>206</v>
      </c>
      <c r="F49" t="s">
        <v>3094</v>
      </c>
      <c r="G49" s="76">
        <v>5600000</v>
      </c>
      <c r="H49" s="76">
        <v>100</v>
      </c>
      <c r="I49" s="76">
        <v>2525.6</v>
      </c>
      <c r="J49" s="76">
        <v>324.94</v>
      </c>
      <c r="K49" s="76">
        <v>0.41</v>
      </c>
    </row>
    <row r="50" spans="2:11">
      <c r="B50" t="s">
        <v>3095</v>
      </c>
      <c r="C50" t="s">
        <v>3096</v>
      </c>
      <c r="D50" t="s">
        <v>131</v>
      </c>
      <c r="E50" t="s">
        <v>119</v>
      </c>
      <c r="F50" t="s">
        <v>3094</v>
      </c>
      <c r="G50" s="76">
        <v>1175000</v>
      </c>
      <c r="H50" s="76">
        <v>100</v>
      </c>
      <c r="I50" s="76">
        <v>3323.7224999999999</v>
      </c>
      <c r="J50" s="76">
        <v>427.62</v>
      </c>
      <c r="K50" s="76">
        <v>0.54</v>
      </c>
    </row>
    <row r="51" spans="2:11">
      <c r="B51" t="s">
        <v>3097</v>
      </c>
      <c r="C51" t="s">
        <v>3098</v>
      </c>
      <c r="D51" t="s">
        <v>131</v>
      </c>
      <c r="E51" t="s">
        <v>109</v>
      </c>
      <c r="F51" t="s">
        <v>3094</v>
      </c>
      <c r="G51" s="76">
        <v>-4260000</v>
      </c>
      <c r="H51" s="76">
        <v>100</v>
      </c>
      <c r="I51" s="76">
        <v>-15033.54</v>
      </c>
      <c r="J51" s="76">
        <v>-1934.16</v>
      </c>
      <c r="K51" s="76">
        <v>-2.44</v>
      </c>
    </row>
    <row r="52" spans="2:11">
      <c r="B52" t="s">
        <v>3099</v>
      </c>
      <c r="C52" t="s">
        <v>3100</v>
      </c>
      <c r="D52" t="s">
        <v>131</v>
      </c>
      <c r="E52" t="s">
        <v>109</v>
      </c>
      <c r="F52" t="s">
        <v>3101</v>
      </c>
      <c r="G52" s="76">
        <v>347325.96</v>
      </c>
      <c r="H52" s="76">
        <v>100</v>
      </c>
      <c r="I52" s="76">
        <v>1225.7133128400001</v>
      </c>
      <c r="J52" s="76">
        <v>157.69999999999999</v>
      </c>
      <c r="K52" s="76">
        <v>0.2</v>
      </c>
    </row>
    <row r="53" spans="2:11">
      <c r="B53" t="s">
        <v>3102</v>
      </c>
      <c r="C53" t="s">
        <v>3103</v>
      </c>
      <c r="D53" t="s">
        <v>131</v>
      </c>
      <c r="E53" t="s">
        <v>113</v>
      </c>
      <c r="F53" t="s">
        <v>435</v>
      </c>
      <c r="G53" s="76">
        <v>-86831.49</v>
      </c>
      <c r="H53" s="76">
        <v>100</v>
      </c>
      <c r="I53" s="76">
        <v>-360.94982078100003</v>
      </c>
      <c r="J53" s="76">
        <v>-46.44</v>
      </c>
      <c r="K53" s="76">
        <v>-0.06</v>
      </c>
    </row>
    <row r="54" spans="2:11">
      <c r="B54" t="s">
        <v>3104</v>
      </c>
      <c r="C54" t="s">
        <v>3105</v>
      </c>
      <c r="D54" t="s">
        <v>131</v>
      </c>
      <c r="E54" t="s">
        <v>113</v>
      </c>
      <c r="F54" t="s">
        <v>3094</v>
      </c>
      <c r="G54" s="76">
        <v>-2442537.79</v>
      </c>
      <c r="H54" s="76">
        <v>100</v>
      </c>
      <c r="I54" s="76">
        <v>-10153.385339250999</v>
      </c>
      <c r="J54" s="76">
        <v>-1306.3</v>
      </c>
      <c r="K54" s="76">
        <v>-1.65</v>
      </c>
    </row>
    <row r="55" spans="2:11">
      <c r="B55" t="s">
        <v>3106</v>
      </c>
      <c r="C55" t="s">
        <v>3107</v>
      </c>
      <c r="D55" t="s">
        <v>131</v>
      </c>
      <c r="E55" t="s">
        <v>113</v>
      </c>
      <c r="F55" t="s">
        <v>435</v>
      </c>
      <c r="G55" s="76">
        <v>82121.119999999995</v>
      </c>
      <c r="H55" s="76">
        <v>100</v>
      </c>
      <c r="I55" s="76">
        <v>341.36928372800003</v>
      </c>
      <c r="J55" s="76">
        <v>43.92</v>
      </c>
      <c r="K55" s="76">
        <v>0.06</v>
      </c>
    </row>
    <row r="56" spans="2:11">
      <c r="B56" t="s">
        <v>3108</v>
      </c>
      <c r="C56" t="s">
        <v>3109</v>
      </c>
      <c r="D56" t="s">
        <v>131</v>
      </c>
      <c r="E56" t="s">
        <v>116</v>
      </c>
      <c r="F56" t="s">
        <v>3094</v>
      </c>
      <c r="G56" s="76">
        <v>-338000</v>
      </c>
      <c r="H56" s="76">
        <v>100</v>
      </c>
      <c r="I56" s="76">
        <v>-1600.6666</v>
      </c>
      <c r="J56" s="76">
        <v>-205.94</v>
      </c>
      <c r="K56" s="76">
        <v>-0.26</v>
      </c>
    </row>
    <row r="57" spans="2:11">
      <c r="B57" t="s">
        <v>3110</v>
      </c>
      <c r="C57" t="s">
        <v>3111</v>
      </c>
      <c r="D57" t="s">
        <v>131</v>
      </c>
      <c r="E57" t="s">
        <v>105</v>
      </c>
      <c r="F57" t="s">
        <v>3094</v>
      </c>
      <c r="G57" s="76">
        <v>15222471</v>
      </c>
      <c r="H57" s="76">
        <v>100.07655700000019</v>
      </c>
      <c r="I57" s="76">
        <v>15234.124867123501</v>
      </c>
      <c r="J57" s="76">
        <v>1959.97</v>
      </c>
      <c r="K57" s="76">
        <v>2.4700000000000002</v>
      </c>
    </row>
    <row r="58" spans="2:11">
      <c r="B58" t="s">
        <v>3112</v>
      </c>
      <c r="C58" t="s">
        <v>3113</v>
      </c>
      <c r="D58" t="s">
        <v>131</v>
      </c>
      <c r="E58" t="s">
        <v>105</v>
      </c>
      <c r="F58" t="s">
        <v>3101</v>
      </c>
      <c r="G58" s="76">
        <v>-1239953.6599999999</v>
      </c>
      <c r="H58" s="76">
        <v>100.73549500000024</v>
      </c>
      <c r="I58" s="76">
        <v>-1249.07345717162</v>
      </c>
      <c r="J58" s="76">
        <v>-160.69999999999999</v>
      </c>
      <c r="K58" s="76">
        <v>-0.2</v>
      </c>
    </row>
    <row r="59" spans="2:11">
      <c r="B59" t="s">
        <v>3114</v>
      </c>
      <c r="C59" t="s">
        <v>3115</v>
      </c>
      <c r="D59" t="s">
        <v>131</v>
      </c>
      <c r="E59" t="s">
        <v>105</v>
      </c>
      <c r="F59" t="s">
        <v>3094</v>
      </c>
      <c r="G59" s="76">
        <v>-2561440</v>
      </c>
      <c r="H59" s="76">
        <v>100</v>
      </c>
      <c r="I59" s="76">
        <v>-2561.44</v>
      </c>
      <c r="J59" s="76">
        <v>-329.55</v>
      </c>
      <c r="K59" s="76">
        <v>-0.42</v>
      </c>
    </row>
    <row r="60" spans="2:11">
      <c r="B60" t="s">
        <v>3116</v>
      </c>
      <c r="C60" t="s">
        <v>3117</v>
      </c>
      <c r="D60" t="s">
        <v>131</v>
      </c>
      <c r="E60" t="s">
        <v>105</v>
      </c>
      <c r="F60" t="s">
        <v>3094</v>
      </c>
      <c r="G60" s="76">
        <v>-3385410</v>
      </c>
      <c r="H60" s="76">
        <v>100</v>
      </c>
      <c r="I60" s="76">
        <v>-3385.41</v>
      </c>
      <c r="J60" s="76">
        <v>-435.56</v>
      </c>
      <c r="K60" s="76">
        <v>-0.55000000000000004</v>
      </c>
    </row>
    <row r="61" spans="2:11">
      <c r="B61" t="s">
        <v>3118</v>
      </c>
      <c r="C61" t="s">
        <v>3119</v>
      </c>
      <c r="D61" t="s">
        <v>131</v>
      </c>
      <c r="E61" t="s">
        <v>105</v>
      </c>
      <c r="F61" t="s">
        <v>435</v>
      </c>
      <c r="G61" s="76">
        <v>366711.09</v>
      </c>
      <c r="H61" s="76">
        <v>99.820662000000056</v>
      </c>
      <c r="I61" s="76">
        <v>366.05343766541603</v>
      </c>
      <c r="J61" s="76">
        <v>47.1</v>
      </c>
      <c r="K61" s="76">
        <v>0.06</v>
      </c>
    </row>
    <row r="62" spans="2:11">
      <c r="B62" t="s">
        <v>3120</v>
      </c>
      <c r="C62" t="s">
        <v>3121</v>
      </c>
      <c r="D62" t="s">
        <v>131</v>
      </c>
      <c r="E62" t="s">
        <v>105</v>
      </c>
      <c r="F62" t="s">
        <v>3094</v>
      </c>
      <c r="G62" s="76">
        <v>10412294.35</v>
      </c>
      <c r="H62" s="76">
        <v>99.954713999999925</v>
      </c>
      <c r="I62" s="76">
        <v>10407.5790383806</v>
      </c>
      <c r="J62" s="76">
        <v>1339</v>
      </c>
      <c r="K62" s="76">
        <v>1.69</v>
      </c>
    </row>
    <row r="63" spans="2:11">
      <c r="B63" t="s">
        <v>3122</v>
      </c>
      <c r="C63" t="s">
        <v>3123</v>
      </c>
      <c r="D63" t="s">
        <v>131</v>
      </c>
      <c r="E63" t="s">
        <v>105</v>
      </c>
      <c r="F63" t="s">
        <v>435</v>
      </c>
      <c r="G63" s="76">
        <v>-341623.86</v>
      </c>
      <c r="H63" s="76">
        <v>100</v>
      </c>
      <c r="I63" s="76">
        <v>-341.62385999999998</v>
      </c>
      <c r="J63" s="76">
        <v>-43.95</v>
      </c>
      <c r="K63" s="76">
        <v>-0.06</v>
      </c>
    </row>
    <row r="64" spans="2:11">
      <c r="B64" t="s">
        <v>3124</v>
      </c>
      <c r="C64" t="s">
        <v>3125</v>
      </c>
      <c r="D64" t="s">
        <v>131</v>
      </c>
      <c r="E64" t="s">
        <v>105</v>
      </c>
      <c r="F64" t="s">
        <v>3094</v>
      </c>
      <c r="G64" s="76">
        <v>1567982</v>
      </c>
      <c r="H64" s="76">
        <v>100.003103</v>
      </c>
      <c r="I64" s="76">
        <v>1568.03065448146</v>
      </c>
      <c r="J64" s="76">
        <v>201.74</v>
      </c>
      <c r="K64" s="76">
        <v>0.25</v>
      </c>
    </row>
    <row r="65" spans="2:11">
      <c r="B65" s="77" t="s">
        <v>3022</v>
      </c>
      <c r="C65" s="15"/>
      <c r="D65" s="15"/>
      <c r="G65" s="78">
        <v>5431344.5499999998</v>
      </c>
      <c r="I65" s="78">
        <v>8.7682392096031005</v>
      </c>
      <c r="J65" s="78">
        <v>1.1299999999999999</v>
      </c>
      <c r="K65" s="78">
        <v>0</v>
      </c>
    </row>
    <row r="66" spans="2:11">
      <c r="B66" t="s">
        <v>3126</v>
      </c>
      <c r="C66" t="s">
        <v>3127</v>
      </c>
      <c r="D66" t="s">
        <v>126</v>
      </c>
      <c r="E66" t="s">
        <v>109</v>
      </c>
      <c r="F66" t="s">
        <v>435</v>
      </c>
      <c r="G66" s="76">
        <v>90645.02</v>
      </c>
      <c r="H66" s="76">
        <v>99.708363000000077</v>
      </c>
      <c r="I66" s="76">
        <v>318.95336884248701</v>
      </c>
      <c r="J66" s="76">
        <v>41.04</v>
      </c>
      <c r="K66" s="76">
        <v>0.05</v>
      </c>
    </row>
    <row r="67" spans="2:11">
      <c r="B67" t="s">
        <v>3128</v>
      </c>
      <c r="C67" t="s">
        <v>3129</v>
      </c>
      <c r="D67" t="s">
        <v>126</v>
      </c>
      <c r="E67" t="s">
        <v>109</v>
      </c>
      <c r="F67" t="s">
        <v>435</v>
      </c>
      <c r="G67" s="76">
        <v>-134619.54999999999</v>
      </c>
      <c r="H67" s="76">
        <v>99.714243999999923</v>
      </c>
      <c r="I67" s="76">
        <v>-473.71484408565902</v>
      </c>
      <c r="J67" s="76">
        <v>-60.95</v>
      </c>
      <c r="K67" s="76">
        <v>-0.08</v>
      </c>
    </row>
    <row r="68" spans="2:11">
      <c r="B68" t="s">
        <v>3130</v>
      </c>
      <c r="C68" t="s">
        <v>3131</v>
      </c>
      <c r="D68" t="s">
        <v>126</v>
      </c>
      <c r="E68" t="s">
        <v>109</v>
      </c>
      <c r="F68" t="s">
        <v>435</v>
      </c>
      <c r="G68" s="76">
        <v>151955.10999999999</v>
      </c>
      <c r="H68" s="76">
        <v>100</v>
      </c>
      <c r="I68" s="76">
        <v>536.24958318999995</v>
      </c>
      <c r="J68" s="76">
        <v>68.989999999999995</v>
      </c>
      <c r="K68" s="76">
        <v>0.09</v>
      </c>
    </row>
    <row r="69" spans="2:11">
      <c r="B69" t="s">
        <v>3132</v>
      </c>
      <c r="C69" t="s">
        <v>3133</v>
      </c>
      <c r="D69" t="s">
        <v>126</v>
      </c>
      <c r="E69" t="s">
        <v>113</v>
      </c>
      <c r="F69" t="s">
        <v>435</v>
      </c>
      <c r="G69" s="76">
        <v>112880.94</v>
      </c>
      <c r="H69" s="76">
        <v>100</v>
      </c>
      <c r="I69" s="76">
        <v>469.23477948599998</v>
      </c>
      <c r="J69" s="76">
        <v>60.37</v>
      </c>
      <c r="K69" s="76">
        <v>0.08</v>
      </c>
    </row>
    <row r="70" spans="2:11">
      <c r="B70" t="s">
        <v>3134</v>
      </c>
      <c r="C70" t="s">
        <v>3135</v>
      </c>
      <c r="D70" t="s">
        <v>126</v>
      </c>
      <c r="E70" t="s">
        <v>116</v>
      </c>
      <c r="F70" t="s">
        <v>435</v>
      </c>
      <c r="G70" s="76">
        <v>-86831.49</v>
      </c>
      <c r="H70" s="76">
        <v>100</v>
      </c>
      <c r="I70" s="76">
        <v>-411.20788719299998</v>
      </c>
      <c r="J70" s="76">
        <v>-52.9</v>
      </c>
      <c r="K70" s="76">
        <v>-7.0000000000000007E-2</v>
      </c>
    </row>
    <row r="71" spans="2:11">
      <c r="B71" t="s">
        <v>3136</v>
      </c>
      <c r="C71" t="s">
        <v>3137</v>
      </c>
      <c r="D71" t="s">
        <v>131</v>
      </c>
      <c r="E71" t="s">
        <v>109</v>
      </c>
      <c r="F71" t="s">
        <v>435</v>
      </c>
      <c r="G71" s="76">
        <v>55019.51</v>
      </c>
      <c r="H71" s="76">
        <v>100</v>
      </c>
      <c r="I71" s="76">
        <v>194.16385079</v>
      </c>
      <c r="J71" s="76">
        <v>24.98</v>
      </c>
      <c r="K71" s="76">
        <v>0.03</v>
      </c>
    </row>
    <row r="72" spans="2:11">
      <c r="B72" t="s">
        <v>3138</v>
      </c>
      <c r="C72" t="s">
        <v>3139</v>
      </c>
      <c r="D72" t="s">
        <v>131</v>
      </c>
      <c r="E72" t="s">
        <v>109</v>
      </c>
      <c r="F72" t="s">
        <v>435</v>
      </c>
      <c r="G72" s="76">
        <v>-133364.70000000001</v>
      </c>
      <c r="H72" s="76">
        <v>100</v>
      </c>
      <c r="I72" s="76">
        <v>-470.64402630000001</v>
      </c>
      <c r="J72" s="76">
        <v>-60.55</v>
      </c>
      <c r="K72" s="76">
        <v>-0.08</v>
      </c>
    </row>
    <row r="73" spans="2:11">
      <c r="B73" t="s">
        <v>3140</v>
      </c>
      <c r="C73" t="s">
        <v>3141</v>
      </c>
      <c r="D73" t="s">
        <v>131</v>
      </c>
      <c r="E73" t="s">
        <v>113</v>
      </c>
      <c r="F73" t="s">
        <v>435</v>
      </c>
      <c r="G73" s="76">
        <v>-75977.55</v>
      </c>
      <c r="H73" s="76">
        <v>100</v>
      </c>
      <c r="I73" s="76">
        <v>-315.83107759500001</v>
      </c>
      <c r="J73" s="76">
        <v>-40.630000000000003</v>
      </c>
      <c r="K73" s="76">
        <v>-0.05</v>
      </c>
    </row>
    <row r="74" spans="2:11">
      <c r="B74" t="s">
        <v>3142</v>
      </c>
      <c r="C74" t="s">
        <v>3143</v>
      </c>
      <c r="D74" t="s">
        <v>131</v>
      </c>
      <c r="E74" t="s">
        <v>116</v>
      </c>
      <c r="F74" t="s">
        <v>435</v>
      </c>
      <c r="G74" s="76">
        <v>-41060.559999999998</v>
      </c>
      <c r="H74" s="76">
        <v>100</v>
      </c>
      <c r="I74" s="76">
        <v>-194.45049399199999</v>
      </c>
      <c r="J74" s="76">
        <v>-25.02</v>
      </c>
      <c r="K74" s="76">
        <v>-0.03</v>
      </c>
    </row>
    <row r="75" spans="2:11">
      <c r="B75" t="s">
        <v>3144</v>
      </c>
      <c r="C75" t="s">
        <v>3145</v>
      </c>
      <c r="D75" t="s">
        <v>131</v>
      </c>
      <c r="E75" t="s">
        <v>207</v>
      </c>
      <c r="F75" t="s">
        <v>435</v>
      </c>
      <c r="G75" s="76">
        <v>2391855.88</v>
      </c>
      <c r="H75" s="76">
        <v>100</v>
      </c>
      <c r="I75" s="76">
        <v>463.541669544</v>
      </c>
      <c r="J75" s="76">
        <v>59.64</v>
      </c>
      <c r="K75" s="76">
        <v>0.08</v>
      </c>
    </row>
    <row r="76" spans="2:11">
      <c r="B76" t="s">
        <v>3146</v>
      </c>
      <c r="C76" t="s">
        <v>3147</v>
      </c>
      <c r="D76" t="s">
        <v>131</v>
      </c>
      <c r="E76" t="s">
        <v>123</v>
      </c>
      <c r="F76" t="s">
        <v>435</v>
      </c>
      <c r="G76" s="76">
        <v>-130247.23</v>
      </c>
      <c r="H76" s="76">
        <v>100</v>
      </c>
      <c r="I76" s="76">
        <v>-359.63865147600001</v>
      </c>
      <c r="J76" s="76">
        <v>-46.27</v>
      </c>
      <c r="K76" s="76">
        <v>-0.06</v>
      </c>
    </row>
    <row r="77" spans="2:11">
      <c r="B77" t="s">
        <v>3148</v>
      </c>
      <c r="C77" t="s">
        <v>3149</v>
      </c>
      <c r="D77" t="s">
        <v>131</v>
      </c>
      <c r="E77" t="s">
        <v>109</v>
      </c>
      <c r="F77" t="s">
        <v>435</v>
      </c>
      <c r="G77" s="76">
        <v>103930.35</v>
      </c>
      <c r="H77" s="76">
        <v>99.718375999999907</v>
      </c>
      <c r="I77" s="76">
        <v>365.73729222744799</v>
      </c>
      <c r="J77" s="76">
        <v>47.05</v>
      </c>
      <c r="K77" s="76">
        <v>0.06</v>
      </c>
    </row>
    <row r="78" spans="2:11">
      <c r="B78" t="s">
        <v>3150</v>
      </c>
      <c r="C78" t="s">
        <v>3151</v>
      </c>
      <c r="D78" t="s">
        <v>131</v>
      </c>
      <c r="E78" t="s">
        <v>109</v>
      </c>
      <c r="F78" t="s">
        <v>435</v>
      </c>
      <c r="G78" s="76">
        <v>124786.23</v>
      </c>
      <c r="H78" s="76">
        <v>99.651793000000083</v>
      </c>
      <c r="I78" s="76">
        <v>438.83720439511501</v>
      </c>
      <c r="J78" s="76">
        <v>56.46</v>
      </c>
      <c r="K78" s="76">
        <v>7.0000000000000007E-2</v>
      </c>
    </row>
    <row r="79" spans="2:11">
      <c r="B79" t="s">
        <v>3152</v>
      </c>
      <c r="C79" t="s">
        <v>3153</v>
      </c>
      <c r="D79" t="s">
        <v>131</v>
      </c>
      <c r="E79" t="s">
        <v>109</v>
      </c>
      <c r="F79" t="s">
        <v>435</v>
      </c>
      <c r="G79" s="76">
        <v>-73806.77</v>
      </c>
      <c r="H79" s="76">
        <v>100</v>
      </c>
      <c r="I79" s="76">
        <v>-260.46409132999997</v>
      </c>
      <c r="J79" s="76">
        <v>-33.51</v>
      </c>
      <c r="K79" s="76">
        <v>-0.04</v>
      </c>
    </row>
    <row r="80" spans="2:11">
      <c r="B80" t="s">
        <v>3154</v>
      </c>
      <c r="C80" t="s">
        <v>3155</v>
      </c>
      <c r="D80" t="s">
        <v>131</v>
      </c>
      <c r="E80" t="s">
        <v>109</v>
      </c>
      <c r="F80" t="s">
        <v>435</v>
      </c>
      <c r="G80" s="76">
        <v>115303.53</v>
      </c>
      <c r="H80" s="76">
        <v>100.25669399999991</v>
      </c>
      <c r="I80" s="76">
        <v>407.95066106159902</v>
      </c>
      <c r="J80" s="76">
        <v>52.49</v>
      </c>
      <c r="K80" s="76">
        <v>7.0000000000000007E-2</v>
      </c>
    </row>
    <row r="81" spans="2:11">
      <c r="B81" t="s">
        <v>3156</v>
      </c>
      <c r="C81" t="s">
        <v>3157</v>
      </c>
      <c r="D81" t="s">
        <v>131</v>
      </c>
      <c r="E81" t="s">
        <v>109</v>
      </c>
      <c r="F81" t="s">
        <v>435</v>
      </c>
      <c r="G81" s="76">
        <v>56379.25</v>
      </c>
      <c r="H81" s="76">
        <v>100.84163299999992</v>
      </c>
      <c r="I81" s="76">
        <v>200.63690624085501</v>
      </c>
      <c r="J81" s="76">
        <v>25.81</v>
      </c>
      <c r="K81" s="76">
        <v>0.03</v>
      </c>
    </row>
    <row r="82" spans="2:11">
      <c r="B82" t="s">
        <v>3158</v>
      </c>
      <c r="C82" t="s">
        <v>3159</v>
      </c>
      <c r="D82" t="s">
        <v>131</v>
      </c>
      <c r="E82" t="s">
        <v>109</v>
      </c>
      <c r="F82" t="s">
        <v>435</v>
      </c>
      <c r="G82" s="76">
        <v>27114.65</v>
      </c>
      <c r="H82" s="76">
        <v>100</v>
      </c>
      <c r="I82" s="76">
        <v>95.687599849999998</v>
      </c>
      <c r="J82" s="76">
        <v>12.31</v>
      </c>
      <c r="K82" s="76">
        <v>0.02</v>
      </c>
    </row>
    <row r="83" spans="2:11">
      <c r="B83" t="s">
        <v>3160</v>
      </c>
      <c r="C83" t="s">
        <v>3161</v>
      </c>
      <c r="D83" t="s">
        <v>131</v>
      </c>
      <c r="E83" t="s">
        <v>113</v>
      </c>
      <c r="F83" t="s">
        <v>435</v>
      </c>
      <c r="G83" s="76">
        <v>-86831.49</v>
      </c>
      <c r="H83" s="76">
        <v>100</v>
      </c>
      <c r="I83" s="76">
        <v>-360.94982078100003</v>
      </c>
      <c r="J83" s="76">
        <v>-46.44</v>
      </c>
      <c r="K83" s="76">
        <v>-0.06</v>
      </c>
    </row>
    <row r="84" spans="2:11">
      <c r="B84" t="s">
        <v>3162</v>
      </c>
      <c r="C84" t="s">
        <v>3163</v>
      </c>
      <c r="D84" t="s">
        <v>131</v>
      </c>
      <c r="E84" t="s">
        <v>113</v>
      </c>
      <c r="F84" t="s">
        <v>435</v>
      </c>
      <c r="G84" s="76">
        <v>-104197.79</v>
      </c>
      <c r="H84" s="76">
        <v>100</v>
      </c>
      <c r="I84" s="76">
        <v>-433.13979325100001</v>
      </c>
      <c r="J84" s="76">
        <v>-55.73</v>
      </c>
      <c r="K84" s="76">
        <v>-7.0000000000000007E-2</v>
      </c>
    </row>
    <row r="85" spans="2:11">
      <c r="B85" t="s">
        <v>3164</v>
      </c>
      <c r="C85" t="s">
        <v>3165</v>
      </c>
      <c r="D85" t="s">
        <v>131</v>
      </c>
      <c r="E85" t="s">
        <v>113</v>
      </c>
      <c r="F85" t="s">
        <v>435</v>
      </c>
      <c r="G85" s="76">
        <v>-43415.74</v>
      </c>
      <c r="H85" s="76">
        <v>100</v>
      </c>
      <c r="I85" s="76">
        <v>-180.474889606</v>
      </c>
      <c r="J85" s="76">
        <v>-23.22</v>
      </c>
      <c r="K85" s="76">
        <v>-0.03</v>
      </c>
    </row>
    <row r="86" spans="2:11">
      <c r="B86" t="s">
        <v>3166</v>
      </c>
      <c r="C86" t="s">
        <v>3167</v>
      </c>
      <c r="D86" t="s">
        <v>131</v>
      </c>
      <c r="E86" t="s">
        <v>204</v>
      </c>
      <c r="F86" t="s">
        <v>435</v>
      </c>
      <c r="G86" s="76">
        <v>-16574883.050000001</v>
      </c>
      <c r="H86" s="76">
        <v>100</v>
      </c>
      <c r="I86" s="76">
        <v>-519.12533712599998</v>
      </c>
      <c r="J86" s="76">
        <v>-66.790000000000006</v>
      </c>
      <c r="K86" s="76">
        <v>-0.08</v>
      </c>
    </row>
    <row r="87" spans="2:11">
      <c r="B87" t="s">
        <v>3168</v>
      </c>
      <c r="C87" t="s">
        <v>3169</v>
      </c>
      <c r="D87" t="s">
        <v>131</v>
      </c>
      <c r="E87" t="s">
        <v>204</v>
      </c>
      <c r="F87" t="s">
        <v>435</v>
      </c>
      <c r="G87" s="76">
        <v>8227978.2400000002</v>
      </c>
      <c r="H87" s="76">
        <v>100</v>
      </c>
      <c r="I87" s="76">
        <v>257.70027847680001</v>
      </c>
      <c r="J87" s="76">
        <v>33.15</v>
      </c>
      <c r="K87" s="76">
        <v>0.04</v>
      </c>
    </row>
    <row r="88" spans="2:11">
      <c r="B88" t="s">
        <v>3170</v>
      </c>
      <c r="C88" t="s">
        <v>3171</v>
      </c>
      <c r="D88" t="s">
        <v>131</v>
      </c>
      <c r="E88" t="s">
        <v>204</v>
      </c>
      <c r="F88" t="s">
        <v>435</v>
      </c>
      <c r="G88" s="76">
        <v>11317182.119999999</v>
      </c>
      <c r="H88" s="76">
        <v>100</v>
      </c>
      <c r="I88" s="76">
        <v>354.45414399840001</v>
      </c>
      <c r="J88" s="76">
        <v>45.6</v>
      </c>
      <c r="K88" s="76">
        <v>0.06</v>
      </c>
    </row>
    <row r="89" spans="2:11">
      <c r="B89" t="s">
        <v>3172</v>
      </c>
      <c r="C89" t="s">
        <v>3173</v>
      </c>
      <c r="D89" t="s">
        <v>131</v>
      </c>
      <c r="E89" t="s">
        <v>126</v>
      </c>
      <c r="F89" t="s">
        <v>435</v>
      </c>
      <c r="G89" s="76">
        <v>185506.79</v>
      </c>
      <c r="H89" s="76">
        <v>100</v>
      </c>
      <c r="I89" s="76">
        <v>183.31780987799999</v>
      </c>
      <c r="J89" s="76">
        <v>23.59</v>
      </c>
      <c r="K89" s="76">
        <v>0.03</v>
      </c>
    </row>
    <row r="90" spans="2:11">
      <c r="B90" t="s">
        <v>3174</v>
      </c>
      <c r="C90" t="s">
        <v>3175</v>
      </c>
      <c r="D90" t="s">
        <v>131</v>
      </c>
      <c r="E90" t="s">
        <v>116</v>
      </c>
      <c r="F90" t="s">
        <v>435</v>
      </c>
      <c r="G90" s="76">
        <v>-43415.74</v>
      </c>
      <c r="H90" s="76">
        <v>100</v>
      </c>
      <c r="I90" s="76">
        <v>-205.603919918</v>
      </c>
      <c r="J90" s="76">
        <v>-26.45</v>
      </c>
      <c r="K90" s="76">
        <v>-0.03</v>
      </c>
    </row>
    <row r="91" spans="2:11">
      <c r="B91" t="s">
        <v>3176</v>
      </c>
      <c r="C91" t="s">
        <v>3177</v>
      </c>
      <c r="D91" t="s">
        <v>131</v>
      </c>
      <c r="E91" t="s">
        <v>202</v>
      </c>
      <c r="F91" t="s">
        <v>435</v>
      </c>
      <c r="G91" s="76">
        <v>-26049.45</v>
      </c>
      <c r="H91" s="76">
        <v>100</v>
      </c>
      <c r="I91" s="76">
        <v>-94.489169985000004</v>
      </c>
      <c r="J91" s="76">
        <v>-12.16</v>
      </c>
      <c r="K91" s="76">
        <v>-0.02</v>
      </c>
    </row>
    <row r="92" spans="2:11">
      <c r="B92" t="s">
        <v>3178</v>
      </c>
      <c r="C92" t="s">
        <v>3179</v>
      </c>
      <c r="D92" t="s">
        <v>131</v>
      </c>
      <c r="E92" t="s">
        <v>109</v>
      </c>
      <c r="F92" t="s">
        <v>435</v>
      </c>
      <c r="G92" s="76">
        <v>-20719.73</v>
      </c>
      <c r="H92" s="76">
        <v>99.712149000000025</v>
      </c>
      <c r="I92" s="76">
        <v>-72.909450728441897</v>
      </c>
      <c r="J92" s="76">
        <v>-9.3800000000000008</v>
      </c>
      <c r="K92" s="76">
        <v>-0.01</v>
      </c>
    </row>
    <row r="93" spans="2:11">
      <c r="B93" t="s">
        <v>3180</v>
      </c>
      <c r="C93" t="s">
        <v>3181</v>
      </c>
      <c r="D93" t="s">
        <v>131</v>
      </c>
      <c r="E93" t="s">
        <v>109</v>
      </c>
      <c r="F93" t="s">
        <v>435</v>
      </c>
      <c r="G93" s="76">
        <v>110982.59</v>
      </c>
      <c r="H93" s="76">
        <v>100</v>
      </c>
      <c r="I93" s="76">
        <v>391.65756011000002</v>
      </c>
      <c r="J93" s="76">
        <v>50.39</v>
      </c>
      <c r="K93" s="76">
        <v>0.06</v>
      </c>
    </row>
    <row r="94" spans="2:11">
      <c r="B94" t="s">
        <v>3182</v>
      </c>
      <c r="C94" t="s">
        <v>3183</v>
      </c>
      <c r="D94" t="s">
        <v>131</v>
      </c>
      <c r="E94" t="s">
        <v>113</v>
      </c>
      <c r="F94" t="s">
        <v>435</v>
      </c>
      <c r="G94" s="76">
        <v>17366.3</v>
      </c>
      <c r="H94" s="76">
        <v>100</v>
      </c>
      <c r="I94" s="76">
        <v>72.189972470000001</v>
      </c>
      <c r="J94" s="76">
        <v>9.2899999999999991</v>
      </c>
      <c r="K94" s="76">
        <v>0.01</v>
      </c>
    </row>
    <row r="95" spans="2:11">
      <c r="B95" t="s">
        <v>3184</v>
      </c>
      <c r="C95" t="s">
        <v>3185</v>
      </c>
      <c r="D95" t="s">
        <v>131</v>
      </c>
      <c r="E95" t="s">
        <v>116</v>
      </c>
      <c r="F95" t="s">
        <v>435</v>
      </c>
      <c r="G95" s="76">
        <v>-82121.119999999995</v>
      </c>
      <c r="H95" s="76">
        <v>100</v>
      </c>
      <c r="I95" s="76">
        <v>-388.90098798399998</v>
      </c>
      <c r="J95" s="76">
        <v>-50.03</v>
      </c>
      <c r="K95" s="76">
        <v>-0.06</v>
      </c>
    </row>
    <row r="96" spans="2:11">
      <c r="B96" s="77" t="s">
        <v>2586</v>
      </c>
      <c r="C96" s="15"/>
      <c r="D96" s="15"/>
      <c r="G96" s="78">
        <v>89111.41</v>
      </c>
      <c r="I96" s="78">
        <v>-18.638255265683998</v>
      </c>
      <c r="J96" s="78">
        <v>-2.4</v>
      </c>
      <c r="K96" s="78">
        <v>0</v>
      </c>
    </row>
    <row r="97" spans="2:11">
      <c r="B97" t="s">
        <v>3186</v>
      </c>
      <c r="C97" t="s">
        <v>3187</v>
      </c>
      <c r="D97" t="s">
        <v>131</v>
      </c>
      <c r="E97" t="s">
        <v>105</v>
      </c>
      <c r="F97" t="s">
        <v>313</v>
      </c>
      <c r="G97" s="76">
        <v>89111.41</v>
      </c>
      <c r="H97" s="76">
        <v>100</v>
      </c>
      <c r="I97" s="76">
        <v>89.111410000000006</v>
      </c>
      <c r="J97" s="76">
        <v>11.46</v>
      </c>
      <c r="K97" s="76">
        <v>0.01</v>
      </c>
    </row>
    <row r="98" spans="2:11">
      <c r="B98" t="s">
        <v>3188</v>
      </c>
      <c r="C98" t="s">
        <v>3189</v>
      </c>
      <c r="D98" t="s">
        <v>131</v>
      </c>
      <c r="E98" t="s">
        <v>105</v>
      </c>
      <c r="F98" t="s">
        <v>324</v>
      </c>
      <c r="G98" s="76">
        <v>729564.63</v>
      </c>
      <c r="H98" s="76">
        <v>100.90905399999997</v>
      </c>
      <c r="I98" s="76">
        <v>736.19676645159996</v>
      </c>
      <c r="J98" s="76">
        <v>94.72</v>
      </c>
      <c r="K98" s="76">
        <v>0.12</v>
      </c>
    </row>
    <row r="99" spans="2:11">
      <c r="B99" t="s">
        <v>3190</v>
      </c>
      <c r="C99" t="s">
        <v>3191</v>
      </c>
      <c r="D99" t="s">
        <v>131</v>
      </c>
      <c r="E99" t="s">
        <v>105</v>
      </c>
      <c r="F99" t="s">
        <v>324</v>
      </c>
      <c r="G99" s="76">
        <v>-729564.63</v>
      </c>
      <c r="H99" s="76">
        <v>100.01616300000002</v>
      </c>
      <c r="I99" s="76">
        <v>-729.68254953114695</v>
      </c>
      <c r="J99" s="76">
        <v>-93.88</v>
      </c>
      <c r="K99" s="76">
        <v>-0.12</v>
      </c>
    </row>
    <row r="100" spans="2:11">
      <c r="B100" t="s">
        <v>3192</v>
      </c>
      <c r="C100" t="s">
        <v>3193</v>
      </c>
      <c r="D100" t="s">
        <v>131</v>
      </c>
      <c r="E100" t="s">
        <v>105</v>
      </c>
      <c r="F100" t="s">
        <v>324</v>
      </c>
      <c r="G100" s="76">
        <v>-729564.63</v>
      </c>
      <c r="H100" s="76">
        <v>101.10817900000004</v>
      </c>
      <c r="I100" s="76">
        <v>-737.64951202108796</v>
      </c>
      <c r="J100" s="76">
        <v>-94.9</v>
      </c>
      <c r="K100" s="76">
        <v>-0.12</v>
      </c>
    </row>
    <row r="101" spans="2:11">
      <c r="B101" t="s">
        <v>3192</v>
      </c>
      <c r="C101" t="s">
        <v>3194</v>
      </c>
      <c r="D101" t="s">
        <v>131</v>
      </c>
      <c r="E101" t="s">
        <v>105</v>
      </c>
      <c r="F101" t="s">
        <v>324</v>
      </c>
      <c r="G101" s="76">
        <v>729564.63</v>
      </c>
      <c r="H101" s="76">
        <v>100.01616300000002</v>
      </c>
      <c r="I101" s="76">
        <v>729.68254953114695</v>
      </c>
      <c r="J101" s="76">
        <v>93.88</v>
      </c>
      <c r="K101" s="76">
        <v>0.12</v>
      </c>
    </row>
    <row r="102" spans="2:11">
      <c r="B102" t="s">
        <v>3195</v>
      </c>
      <c r="C102" t="s">
        <v>3196</v>
      </c>
      <c r="D102" t="s">
        <v>131</v>
      </c>
      <c r="E102" t="s">
        <v>105</v>
      </c>
      <c r="F102" t="s">
        <v>340</v>
      </c>
      <c r="G102" s="76">
        <v>-1094346.94</v>
      </c>
      <c r="H102" s="76">
        <v>100.00766900000013</v>
      </c>
      <c r="I102" s="76">
        <v>-1094.43086546683</v>
      </c>
      <c r="J102" s="76">
        <v>-140.81</v>
      </c>
      <c r="K102" s="76">
        <v>-0.18</v>
      </c>
    </row>
    <row r="103" spans="2:11">
      <c r="B103" t="s">
        <v>3195</v>
      </c>
      <c r="C103" t="s">
        <v>3197</v>
      </c>
      <c r="D103" t="s">
        <v>131</v>
      </c>
      <c r="E103" t="s">
        <v>105</v>
      </c>
      <c r="F103" t="s">
        <v>340</v>
      </c>
      <c r="G103" s="76">
        <v>1094346.94</v>
      </c>
      <c r="H103" s="76">
        <v>100.42560100000006</v>
      </c>
      <c r="I103" s="76">
        <v>1099.0044915201099</v>
      </c>
      <c r="J103" s="76">
        <v>141.38999999999999</v>
      </c>
      <c r="K103" s="76">
        <v>0.18</v>
      </c>
    </row>
    <row r="104" spans="2:11">
      <c r="B104" t="s">
        <v>3198</v>
      </c>
      <c r="C104" t="s">
        <v>3199</v>
      </c>
      <c r="D104" t="s">
        <v>131</v>
      </c>
      <c r="E104" t="s">
        <v>105</v>
      </c>
      <c r="F104" t="s">
        <v>364</v>
      </c>
      <c r="G104" s="76">
        <v>1459129.25</v>
      </c>
      <c r="H104" s="76">
        <v>96.576622000000341</v>
      </c>
      <c r="I104" s="76">
        <v>1409.17774026394</v>
      </c>
      <c r="J104" s="76">
        <v>181.3</v>
      </c>
      <c r="K104" s="76">
        <v>0.23</v>
      </c>
    </row>
    <row r="105" spans="2:11">
      <c r="B105" t="s">
        <v>3198</v>
      </c>
      <c r="C105" t="s">
        <v>3200</v>
      </c>
      <c r="D105" t="s">
        <v>131</v>
      </c>
      <c r="E105" t="s">
        <v>105</v>
      </c>
      <c r="F105" t="s">
        <v>364</v>
      </c>
      <c r="G105" s="76">
        <v>-1459129.25</v>
      </c>
      <c r="H105" s="76">
        <v>102.293288</v>
      </c>
      <c r="I105" s="76">
        <v>-1492.59128599474</v>
      </c>
      <c r="J105" s="76">
        <v>-192.03</v>
      </c>
      <c r="K105" s="76">
        <v>-0.24</v>
      </c>
    </row>
    <row r="106" spans="2:11">
      <c r="B106" t="s">
        <v>3201</v>
      </c>
      <c r="C106" t="s">
        <v>3202</v>
      </c>
      <c r="D106" t="s">
        <v>131</v>
      </c>
      <c r="E106" t="s">
        <v>105</v>
      </c>
      <c r="F106" t="s">
        <v>394</v>
      </c>
      <c r="G106" s="76">
        <v>-1429946.67</v>
      </c>
      <c r="H106" s="76">
        <v>100.73385600000033</v>
      </c>
      <c r="I106" s="76">
        <v>-1440.4404194346</v>
      </c>
      <c r="J106" s="76">
        <v>-185.32</v>
      </c>
      <c r="K106" s="76">
        <v>-0.23</v>
      </c>
    </row>
    <row r="107" spans="2:11">
      <c r="B107" t="s">
        <v>3203</v>
      </c>
      <c r="C107" t="s">
        <v>3204</v>
      </c>
      <c r="D107" t="s">
        <v>131</v>
      </c>
      <c r="E107" t="s">
        <v>105</v>
      </c>
      <c r="F107" t="s">
        <v>394</v>
      </c>
      <c r="G107" s="76">
        <v>1429946.67</v>
      </c>
      <c r="H107" s="76">
        <v>100.00766899999984</v>
      </c>
      <c r="I107" s="76">
        <v>1430.0563326101201</v>
      </c>
      <c r="J107" s="76">
        <v>183.99</v>
      </c>
      <c r="K107" s="76">
        <v>0.23</v>
      </c>
    </row>
    <row r="108" spans="2:11">
      <c r="B108" t="s">
        <v>3205</v>
      </c>
      <c r="C108" t="s">
        <v>3206</v>
      </c>
      <c r="D108" t="s">
        <v>131</v>
      </c>
      <c r="E108" t="s">
        <v>105</v>
      </c>
      <c r="F108" t="s">
        <v>394</v>
      </c>
      <c r="G108" s="76">
        <v>-1167303.3999999999</v>
      </c>
      <c r="H108" s="76">
        <v>100.00766900000035</v>
      </c>
      <c r="I108" s="76">
        <v>-1167.3929204977501</v>
      </c>
      <c r="J108" s="76">
        <v>-150.19</v>
      </c>
      <c r="K108" s="76">
        <v>-0.19</v>
      </c>
    </row>
    <row r="109" spans="2:11">
      <c r="B109" t="s">
        <v>3207</v>
      </c>
      <c r="C109" t="s">
        <v>3208</v>
      </c>
      <c r="D109" t="s">
        <v>131</v>
      </c>
      <c r="E109" t="s">
        <v>105</v>
      </c>
      <c r="F109" t="s">
        <v>394</v>
      </c>
      <c r="G109" s="76">
        <v>1167303.3999999999</v>
      </c>
      <c r="H109" s="76">
        <v>100.77238799999982</v>
      </c>
      <c r="I109" s="76">
        <v>1176.31951138519</v>
      </c>
      <c r="J109" s="76">
        <v>151.34</v>
      </c>
      <c r="K109" s="76">
        <v>0.19</v>
      </c>
    </row>
    <row r="110" spans="2:11">
      <c r="B110" t="s">
        <v>3209</v>
      </c>
      <c r="C110" t="s">
        <v>3210</v>
      </c>
      <c r="D110" t="s">
        <v>131</v>
      </c>
      <c r="E110" t="s">
        <v>105</v>
      </c>
      <c r="F110" t="s">
        <v>364</v>
      </c>
      <c r="G110" s="76">
        <v>1459129.25</v>
      </c>
      <c r="H110" s="76">
        <v>100.10969863019332</v>
      </c>
      <c r="I110" s="76">
        <v>1460.7298948</v>
      </c>
      <c r="J110" s="76">
        <v>187.93</v>
      </c>
      <c r="K110" s="76">
        <v>0.24</v>
      </c>
    </row>
    <row r="111" spans="2:11">
      <c r="B111" t="s">
        <v>3209</v>
      </c>
      <c r="C111" t="s">
        <v>3211</v>
      </c>
      <c r="D111" t="s">
        <v>131</v>
      </c>
      <c r="E111" t="s">
        <v>105</v>
      </c>
      <c r="F111" t="s">
        <v>340</v>
      </c>
      <c r="G111" s="76">
        <v>-1459129.25</v>
      </c>
      <c r="H111" s="76">
        <v>100.22630099999982</v>
      </c>
      <c r="I111" s="76">
        <v>-1462.4312740840401</v>
      </c>
      <c r="J111" s="76">
        <v>-188.15</v>
      </c>
      <c r="K111" s="76">
        <v>-0.24</v>
      </c>
    </row>
    <row r="112" spans="2:11">
      <c r="B112" t="s">
        <v>3212</v>
      </c>
      <c r="C112" t="s">
        <v>3213</v>
      </c>
      <c r="D112" t="s">
        <v>131</v>
      </c>
      <c r="E112" t="s">
        <v>105</v>
      </c>
      <c r="F112" t="s">
        <v>394</v>
      </c>
      <c r="G112" s="76">
        <v>-1167303.3999999999</v>
      </c>
      <c r="H112" s="76">
        <v>101.27330200000017</v>
      </c>
      <c r="I112" s="76">
        <v>-1182.16669753827</v>
      </c>
      <c r="J112" s="76">
        <v>-152.09</v>
      </c>
      <c r="K112" s="76">
        <v>-0.19</v>
      </c>
    </row>
    <row r="113" spans="2:11">
      <c r="B113" t="s">
        <v>3212</v>
      </c>
      <c r="C113" t="s">
        <v>3214</v>
      </c>
      <c r="D113" t="s">
        <v>131</v>
      </c>
      <c r="E113" t="s">
        <v>105</v>
      </c>
      <c r="F113" t="s">
        <v>394</v>
      </c>
      <c r="G113" s="76">
        <v>1167303.3999999999</v>
      </c>
      <c r="H113" s="76">
        <v>100.00766900000035</v>
      </c>
      <c r="I113" s="76">
        <v>1167.3929204977501</v>
      </c>
      <c r="J113" s="76">
        <v>150.19</v>
      </c>
      <c r="K113" s="76">
        <v>0.19</v>
      </c>
    </row>
    <row r="114" spans="2:11">
      <c r="B114" t="s">
        <v>3215</v>
      </c>
      <c r="C114" t="s">
        <v>3216</v>
      </c>
      <c r="D114" t="s">
        <v>131</v>
      </c>
      <c r="E114" t="s">
        <v>105</v>
      </c>
      <c r="F114" t="s">
        <v>394</v>
      </c>
      <c r="G114" s="76">
        <v>1167303.3999999999</v>
      </c>
      <c r="H114" s="76">
        <v>100.00766900000035</v>
      </c>
      <c r="I114" s="76">
        <v>1167.3929204977501</v>
      </c>
      <c r="J114" s="76">
        <v>150.19</v>
      </c>
      <c r="K114" s="76">
        <v>0.19</v>
      </c>
    </row>
    <row r="115" spans="2:11">
      <c r="B115" t="s">
        <v>3215</v>
      </c>
      <c r="C115" t="s">
        <v>3217</v>
      </c>
      <c r="D115" t="s">
        <v>131</v>
      </c>
      <c r="E115" t="s">
        <v>105</v>
      </c>
      <c r="F115" t="s">
        <v>394</v>
      </c>
      <c r="G115" s="76">
        <v>-1167303.3999999999</v>
      </c>
      <c r="H115" s="76">
        <v>101.27330200000017</v>
      </c>
      <c r="I115" s="76">
        <v>-1182.16669753827</v>
      </c>
      <c r="J115" s="76">
        <v>-152.09</v>
      </c>
      <c r="K115" s="76">
        <v>-0.19</v>
      </c>
    </row>
    <row r="116" spans="2:11">
      <c r="B116" t="s">
        <v>3218</v>
      </c>
      <c r="C116" t="s">
        <v>3219</v>
      </c>
      <c r="D116" t="s">
        <v>131</v>
      </c>
      <c r="E116" t="s">
        <v>105</v>
      </c>
      <c r="F116" t="s">
        <v>394</v>
      </c>
      <c r="G116" s="76">
        <v>-1167303.3999999999</v>
      </c>
      <c r="H116" s="76">
        <v>101.30412799999984</v>
      </c>
      <c r="I116" s="76">
        <v>-1182.5265304843499</v>
      </c>
      <c r="J116" s="76">
        <v>-152.13999999999999</v>
      </c>
      <c r="K116" s="76">
        <v>-0.19</v>
      </c>
    </row>
    <row r="117" spans="2:11">
      <c r="B117" t="s">
        <v>3218</v>
      </c>
      <c r="C117" t="s">
        <v>3220</v>
      </c>
      <c r="D117" t="s">
        <v>131</v>
      </c>
      <c r="E117" t="s">
        <v>105</v>
      </c>
      <c r="F117" t="s">
        <v>394</v>
      </c>
      <c r="G117" s="76">
        <v>1167303.3999999999</v>
      </c>
      <c r="H117" s="76">
        <v>100.00766900000035</v>
      </c>
      <c r="I117" s="76">
        <v>1167.3929204977501</v>
      </c>
      <c r="J117" s="76">
        <v>150.19</v>
      </c>
      <c r="K117" s="76">
        <v>0.19</v>
      </c>
    </row>
    <row r="118" spans="2:11">
      <c r="B118" t="s">
        <v>3221</v>
      </c>
      <c r="C118" t="s">
        <v>3222</v>
      </c>
      <c r="D118" t="s">
        <v>131</v>
      </c>
      <c r="E118" t="s">
        <v>105</v>
      </c>
      <c r="F118" t="s">
        <v>3101</v>
      </c>
      <c r="G118" s="76">
        <v>437738.78</v>
      </c>
      <c r="H118" s="76">
        <v>104.66410799999991</v>
      </c>
      <c r="I118" s="76">
        <v>458.15538945708198</v>
      </c>
      <c r="J118" s="76">
        <v>58.94</v>
      </c>
      <c r="K118" s="76">
        <v>7.0000000000000007E-2</v>
      </c>
    </row>
    <row r="119" spans="2:11">
      <c r="B119" t="s">
        <v>3221</v>
      </c>
      <c r="C119" t="s">
        <v>3223</v>
      </c>
      <c r="D119" t="s">
        <v>131</v>
      </c>
      <c r="E119" t="s">
        <v>105</v>
      </c>
      <c r="F119" t="s">
        <v>3101</v>
      </c>
      <c r="G119" s="76">
        <v>-437738.78</v>
      </c>
      <c r="H119" s="76">
        <v>100.00766899999995</v>
      </c>
      <c r="I119" s="76">
        <v>-437.772350187038</v>
      </c>
      <c r="J119" s="76">
        <v>-56.32</v>
      </c>
      <c r="K119" s="76">
        <v>-7.0000000000000007E-2</v>
      </c>
    </row>
    <row r="120" spans="2:11">
      <c r="B120" s="77" t="s">
        <v>1281</v>
      </c>
      <c r="C120" s="15"/>
      <c r="D120" s="15"/>
      <c r="G120" s="78">
        <v>0</v>
      </c>
      <c r="I120" s="78">
        <v>0</v>
      </c>
      <c r="J120" s="78">
        <v>0</v>
      </c>
      <c r="K120" s="78">
        <v>0</v>
      </c>
    </row>
    <row r="121" spans="2:11">
      <c r="B121" t="s">
        <v>214</v>
      </c>
      <c r="C121" t="s">
        <v>214</v>
      </c>
      <c r="D121" t="s">
        <v>214</v>
      </c>
      <c r="E121" t="s">
        <v>214</v>
      </c>
      <c r="G121" s="76">
        <v>0</v>
      </c>
      <c r="H121" s="76">
        <v>0</v>
      </c>
      <c r="I121" s="76">
        <v>0</v>
      </c>
      <c r="J121" s="76">
        <v>0</v>
      </c>
      <c r="K121" s="76">
        <v>0</v>
      </c>
    </row>
    <row r="122" spans="2:11">
      <c r="B122" s="77" t="s">
        <v>302</v>
      </c>
      <c r="C122" s="15"/>
      <c r="D122" s="15"/>
      <c r="G122" s="78">
        <v>23757.96</v>
      </c>
      <c r="I122" s="78">
        <v>375.71565196604041</v>
      </c>
      <c r="J122" s="78">
        <v>48.34</v>
      </c>
      <c r="K122" s="78">
        <v>0.06</v>
      </c>
    </row>
    <row r="123" spans="2:11">
      <c r="B123" s="77" t="s">
        <v>2568</v>
      </c>
      <c r="C123" s="15"/>
      <c r="D123" s="15"/>
      <c r="G123" s="78">
        <v>20274.900000000001</v>
      </c>
      <c r="I123" s="78">
        <v>293.8115167482411</v>
      </c>
      <c r="J123" s="78">
        <v>37.799999999999997</v>
      </c>
      <c r="K123" s="78">
        <v>0.05</v>
      </c>
    </row>
    <row r="124" spans="2:11">
      <c r="B124" t="s">
        <v>3224</v>
      </c>
      <c r="C124" t="s">
        <v>3225</v>
      </c>
      <c r="D124" t="s">
        <v>126</v>
      </c>
      <c r="E124" t="s">
        <v>113</v>
      </c>
      <c r="F124" t="s">
        <v>3226</v>
      </c>
      <c r="G124" s="76">
        <v>5209.8900000000003</v>
      </c>
      <c r="H124" s="76">
        <v>169.82029999999989</v>
      </c>
      <c r="I124" s="76">
        <v>36.777968345541403</v>
      </c>
      <c r="J124" s="76">
        <v>4.7300000000000004</v>
      </c>
      <c r="K124" s="76">
        <v>0.01</v>
      </c>
    </row>
    <row r="125" spans="2:11">
      <c r="B125" t="s">
        <v>3227</v>
      </c>
      <c r="C125" t="s">
        <v>3228</v>
      </c>
      <c r="D125" t="s">
        <v>126</v>
      </c>
      <c r="E125" t="s">
        <v>109</v>
      </c>
      <c r="F125" t="s">
        <v>313</v>
      </c>
      <c r="G125" s="76">
        <v>10255.469999999999</v>
      </c>
      <c r="H125" s="76">
        <v>442.13829999999922</v>
      </c>
      <c r="I125" s="76">
        <v>160.01671996326999</v>
      </c>
      <c r="J125" s="76">
        <v>20.59</v>
      </c>
      <c r="K125" s="76">
        <v>0.03</v>
      </c>
    </row>
    <row r="126" spans="2:11">
      <c r="B126" t="s">
        <v>3229</v>
      </c>
      <c r="C126" t="s">
        <v>3230</v>
      </c>
      <c r="D126" t="s">
        <v>126</v>
      </c>
      <c r="E126" t="s">
        <v>109</v>
      </c>
      <c r="F126" t="s">
        <v>313</v>
      </c>
      <c r="G126" s="76">
        <v>101.02</v>
      </c>
      <c r="H126" s="76">
        <v>11241.160600000005</v>
      </c>
      <c r="I126" s="76">
        <v>40.074690326125499</v>
      </c>
      <c r="J126" s="76">
        <v>5.16</v>
      </c>
      <c r="K126" s="76">
        <v>0.01</v>
      </c>
    </row>
    <row r="127" spans="2:11">
      <c r="B127" t="s">
        <v>3231</v>
      </c>
      <c r="C127" t="s">
        <v>3232</v>
      </c>
      <c r="D127" t="s">
        <v>2462</v>
      </c>
      <c r="E127" t="s">
        <v>109</v>
      </c>
      <c r="F127" t="s">
        <v>364</v>
      </c>
      <c r="G127" s="76">
        <v>18.260000000000002</v>
      </c>
      <c r="H127" s="76">
        <v>1109.1297999999999</v>
      </c>
      <c r="I127" s="76">
        <v>0.71471814112291998</v>
      </c>
      <c r="J127" s="76">
        <v>0.09</v>
      </c>
      <c r="K127" s="76">
        <v>0</v>
      </c>
    </row>
    <row r="128" spans="2:11">
      <c r="B128" t="s">
        <v>3233</v>
      </c>
      <c r="C128" t="s">
        <v>3234</v>
      </c>
      <c r="D128" t="s">
        <v>2462</v>
      </c>
      <c r="E128" t="s">
        <v>109</v>
      </c>
      <c r="F128" t="s">
        <v>3235</v>
      </c>
      <c r="G128" s="76">
        <v>283.86</v>
      </c>
      <c r="H128" s="76">
        <v>6495.1019000000042</v>
      </c>
      <c r="I128" s="76">
        <v>65.064159778036895</v>
      </c>
      <c r="J128" s="76">
        <v>8.3699999999999992</v>
      </c>
      <c r="K128" s="76">
        <v>0.01</v>
      </c>
    </row>
    <row r="129" spans="2:11">
      <c r="B129" t="s">
        <v>3236</v>
      </c>
      <c r="C129" t="s">
        <v>3237</v>
      </c>
      <c r="D129" t="s">
        <v>2462</v>
      </c>
      <c r="E129" t="s">
        <v>109</v>
      </c>
      <c r="F129" t="s">
        <v>394</v>
      </c>
      <c r="G129" s="76">
        <v>67.069999999999993</v>
      </c>
      <c r="H129" s="76">
        <v>-891.04129999999998</v>
      </c>
      <c r="I129" s="76">
        <v>-2.1090059202823901</v>
      </c>
      <c r="J129" s="76">
        <v>-0.27</v>
      </c>
      <c r="K129" s="76">
        <v>0</v>
      </c>
    </row>
    <row r="130" spans="2:11">
      <c r="B130" t="s">
        <v>3238</v>
      </c>
      <c r="C130" t="s">
        <v>3239</v>
      </c>
      <c r="D130" t="s">
        <v>2462</v>
      </c>
      <c r="E130" t="s">
        <v>109</v>
      </c>
      <c r="F130" t="s">
        <v>313</v>
      </c>
      <c r="G130" s="76">
        <v>458.21</v>
      </c>
      <c r="H130" s="76">
        <v>-545.2826</v>
      </c>
      <c r="I130" s="76">
        <v>-8.8173455477523408</v>
      </c>
      <c r="J130" s="76">
        <v>-1.1299999999999999</v>
      </c>
      <c r="K130" s="76">
        <v>0</v>
      </c>
    </row>
    <row r="131" spans="2:11">
      <c r="B131" t="s">
        <v>3240</v>
      </c>
      <c r="C131" t="s">
        <v>3241</v>
      </c>
      <c r="D131" t="s">
        <v>2462</v>
      </c>
      <c r="E131" t="s">
        <v>109</v>
      </c>
      <c r="F131" t="s">
        <v>313</v>
      </c>
      <c r="G131" s="76">
        <v>589.91999999999996</v>
      </c>
      <c r="H131" s="76">
        <v>-700.4</v>
      </c>
      <c r="I131" s="76">
        <v>-14.58112107072</v>
      </c>
      <c r="J131" s="76">
        <v>-1.88</v>
      </c>
      <c r="K131" s="76">
        <v>0</v>
      </c>
    </row>
    <row r="132" spans="2:11">
      <c r="B132" t="s">
        <v>3242</v>
      </c>
      <c r="C132" t="s">
        <v>3243</v>
      </c>
      <c r="D132" t="s">
        <v>2462</v>
      </c>
      <c r="E132" t="s">
        <v>109</v>
      </c>
      <c r="F132" t="s">
        <v>3101</v>
      </c>
      <c r="G132" s="76">
        <v>404.39</v>
      </c>
      <c r="H132" s="76">
        <v>-1596.4867000000022</v>
      </c>
      <c r="I132" s="76">
        <v>-22.783338925872801</v>
      </c>
      <c r="J132" s="76">
        <v>-2.93</v>
      </c>
      <c r="K132" s="76">
        <v>0</v>
      </c>
    </row>
    <row r="133" spans="2:11">
      <c r="B133" t="s">
        <v>3244</v>
      </c>
      <c r="C133" t="s">
        <v>3245</v>
      </c>
      <c r="D133" t="s">
        <v>2462</v>
      </c>
      <c r="E133" t="s">
        <v>109</v>
      </c>
      <c r="F133" t="s">
        <v>394</v>
      </c>
      <c r="G133" s="76">
        <v>804.26</v>
      </c>
      <c r="H133" s="76">
        <v>-702.79549999999995</v>
      </c>
      <c r="I133" s="76">
        <v>-19.946977598610701</v>
      </c>
      <c r="J133" s="76">
        <v>-2.57</v>
      </c>
      <c r="K133" s="76">
        <v>0</v>
      </c>
    </row>
    <row r="134" spans="2:11">
      <c r="B134" t="s">
        <v>3246</v>
      </c>
      <c r="C134" t="s">
        <v>3247</v>
      </c>
      <c r="D134" t="s">
        <v>2462</v>
      </c>
      <c r="E134" t="s">
        <v>113</v>
      </c>
      <c r="F134" t="s">
        <v>3248</v>
      </c>
      <c r="G134" s="76">
        <v>538.36</v>
      </c>
      <c r="H134" s="76">
        <v>2258.0120000000011</v>
      </c>
      <c r="I134" s="76">
        <v>50.532246633762099</v>
      </c>
      <c r="J134" s="76">
        <v>6.5</v>
      </c>
      <c r="K134" s="76">
        <v>0.01</v>
      </c>
    </row>
    <row r="135" spans="2:11">
      <c r="B135" t="s">
        <v>3249</v>
      </c>
      <c r="C135" t="s">
        <v>3250</v>
      </c>
      <c r="D135" t="s">
        <v>2462</v>
      </c>
      <c r="E135" t="s">
        <v>109</v>
      </c>
      <c r="F135" t="s">
        <v>340</v>
      </c>
      <c r="G135" s="76">
        <v>18.79</v>
      </c>
      <c r="H135" s="76">
        <v>10511.460300000001</v>
      </c>
      <c r="I135" s="76">
        <v>6.9701398646157298</v>
      </c>
      <c r="J135" s="76">
        <v>0.9</v>
      </c>
      <c r="K135" s="76">
        <v>0</v>
      </c>
    </row>
    <row r="136" spans="2:11">
      <c r="B136" t="s">
        <v>3251</v>
      </c>
      <c r="C136" t="s">
        <v>3252</v>
      </c>
      <c r="D136" t="s">
        <v>2462</v>
      </c>
      <c r="E136" t="s">
        <v>109</v>
      </c>
      <c r="F136" t="s">
        <v>3253</v>
      </c>
      <c r="G136" s="76">
        <v>447.39</v>
      </c>
      <c r="H136" s="76">
        <v>-471.21749999999997</v>
      </c>
      <c r="I136" s="76">
        <v>-7.4397671255992499</v>
      </c>
      <c r="J136" s="76">
        <v>-0.96</v>
      </c>
      <c r="K136" s="76">
        <v>0</v>
      </c>
    </row>
    <row r="137" spans="2:11">
      <c r="B137" t="s">
        <v>3254</v>
      </c>
      <c r="C137" t="s">
        <v>3255</v>
      </c>
      <c r="D137" t="s">
        <v>2462</v>
      </c>
      <c r="E137" t="s">
        <v>109</v>
      </c>
      <c r="F137" t="s">
        <v>313</v>
      </c>
      <c r="G137" s="76">
        <v>881.32</v>
      </c>
      <c r="H137" s="76">
        <v>-1670.0942999999986</v>
      </c>
      <c r="I137" s="76">
        <v>-51.942910174117998</v>
      </c>
      <c r="J137" s="76">
        <v>-6.68</v>
      </c>
      <c r="K137" s="76">
        <v>-0.01</v>
      </c>
    </row>
    <row r="138" spans="2:11">
      <c r="B138" t="s">
        <v>3256</v>
      </c>
      <c r="C138" t="s">
        <v>3257</v>
      </c>
      <c r="D138" t="s">
        <v>131</v>
      </c>
      <c r="E138" t="s">
        <v>109</v>
      </c>
      <c r="F138" t="s">
        <v>313</v>
      </c>
      <c r="G138" s="76">
        <v>189.47</v>
      </c>
      <c r="H138" s="76">
        <v>8828.6503000000012</v>
      </c>
      <c r="I138" s="76">
        <v>59.0318546999139</v>
      </c>
      <c r="J138" s="76">
        <v>7.59</v>
      </c>
      <c r="K138" s="76">
        <v>0.01</v>
      </c>
    </row>
    <row r="139" spans="2:11">
      <c r="B139" t="s">
        <v>3256</v>
      </c>
      <c r="C139" t="s">
        <v>3258</v>
      </c>
      <c r="D139" t="s">
        <v>131</v>
      </c>
      <c r="E139" t="s">
        <v>109</v>
      </c>
      <c r="F139" t="s">
        <v>313</v>
      </c>
      <c r="G139" s="76">
        <v>7.22</v>
      </c>
      <c r="H139" s="76">
        <v>8828.6502999999993</v>
      </c>
      <c r="I139" s="76">
        <v>2.24948535880814</v>
      </c>
      <c r="J139" s="76">
        <v>0.28999999999999998</v>
      </c>
      <c r="K139" s="76">
        <v>0</v>
      </c>
    </row>
    <row r="140" spans="2:11">
      <c r="B140" s="77" t="s">
        <v>2720</v>
      </c>
      <c r="C140" s="15"/>
      <c r="D140" s="15"/>
      <c r="G140" s="78">
        <v>0</v>
      </c>
      <c r="I140" s="78">
        <v>0</v>
      </c>
      <c r="J140" s="78">
        <v>0</v>
      </c>
      <c r="K140" s="78">
        <v>0</v>
      </c>
    </row>
    <row r="141" spans="2:11">
      <c r="B141" t="s">
        <v>214</v>
      </c>
      <c r="C141" t="s">
        <v>214</v>
      </c>
      <c r="D141" t="s">
        <v>214</v>
      </c>
      <c r="E141" t="s">
        <v>214</v>
      </c>
      <c r="G141" s="76">
        <v>0</v>
      </c>
      <c r="H141" s="76">
        <v>0</v>
      </c>
      <c r="I141" s="76">
        <v>0</v>
      </c>
      <c r="J141" s="76">
        <v>0</v>
      </c>
      <c r="K141" s="76">
        <v>0</v>
      </c>
    </row>
    <row r="142" spans="2:11">
      <c r="B142" s="77" t="s">
        <v>2586</v>
      </c>
      <c r="C142" s="15"/>
      <c r="D142" s="15"/>
      <c r="G142" s="78">
        <v>0</v>
      </c>
      <c r="I142" s="78">
        <v>0</v>
      </c>
      <c r="J142" s="78">
        <v>0</v>
      </c>
      <c r="K142" s="78">
        <v>0</v>
      </c>
    </row>
    <row r="143" spans="2:11">
      <c r="B143" t="s">
        <v>214</v>
      </c>
      <c r="C143" t="s">
        <v>214</v>
      </c>
      <c r="D143" t="s">
        <v>214</v>
      </c>
      <c r="E143" t="s">
        <v>214</v>
      </c>
      <c r="G143" s="76">
        <v>0</v>
      </c>
      <c r="H143" s="76">
        <v>0</v>
      </c>
      <c r="I143" s="76">
        <v>0</v>
      </c>
      <c r="J143" s="76">
        <v>0</v>
      </c>
      <c r="K143" s="76">
        <v>0</v>
      </c>
    </row>
    <row r="144" spans="2:11">
      <c r="B144" s="77" t="s">
        <v>1281</v>
      </c>
      <c r="C144" s="15"/>
      <c r="D144" s="15"/>
      <c r="G144" s="78">
        <v>3483.06</v>
      </c>
      <c r="I144" s="78">
        <v>81.904135217799293</v>
      </c>
      <c r="J144" s="78">
        <v>10.54</v>
      </c>
      <c r="K144" s="78">
        <v>0.01</v>
      </c>
    </row>
    <row r="145" spans="2:11">
      <c r="B145" t="s">
        <v>3259</v>
      </c>
      <c r="C145" t="s">
        <v>3260</v>
      </c>
      <c r="D145" t="s">
        <v>2406</v>
      </c>
      <c r="E145" t="s">
        <v>109</v>
      </c>
      <c r="F145" t="s">
        <v>310</v>
      </c>
      <c r="G145" s="76">
        <v>634.14</v>
      </c>
      <c r="H145" s="76">
        <v>958.22610000000179</v>
      </c>
      <c r="I145" s="76">
        <v>21.443950821615701</v>
      </c>
      <c r="J145" s="76">
        <v>2.76</v>
      </c>
      <c r="K145" s="76">
        <v>0</v>
      </c>
    </row>
    <row r="146" spans="2:11">
      <c r="B146" t="s">
        <v>3261</v>
      </c>
      <c r="C146" t="s">
        <v>3262</v>
      </c>
      <c r="D146" t="s">
        <v>2406</v>
      </c>
      <c r="E146" t="s">
        <v>109</v>
      </c>
      <c r="F146" t="s">
        <v>394</v>
      </c>
      <c r="G146" s="76">
        <v>936.74</v>
      </c>
      <c r="H146" s="76">
        <v>558.10389999999882</v>
      </c>
      <c r="I146" s="76">
        <v>18.449550146722899</v>
      </c>
      <c r="J146" s="76">
        <v>2.37</v>
      </c>
      <c r="K146" s="76">
        <v>0</v>
      </c>
    </row>
    <row r="147" spans="2:11">
      <c r="B147" t="s">
        <v>3263</v>
      </c>
      <c r="C147" t="s">
        <v>3264</v>
      </c>
      <c r="D147" t="s">
        <v>2406</v>
      </c>
      <c r="E147" t="s">
        <v>109</v>
      </c>
      <c r="F147" t="s">
        <v>394</v>
      </c>
      <c r="G147" s="76">
        <v>1469.24</v>
      </c>
      <c r="H147" s="76">
        <v>588.11310000000083</v>
      </c>
      <c r="I147" s="76">
        <v>30.493358180942799</v>
      </c>
      <c r="J147" s="76">
        <v>3.92</v>
      </c>
      <c r="K147" s="76">
        <v>0</v>
      </c>
    </row>
    <row r="148" spans="2:11">
      <c r="B148" t="s">
        <v>3265</v>
      </c>
      <c r="C148" t="s">
        <v>3266</v>
      </c>
      <c r="D148" t="s">
        <v>126</v>
      </c>
      <c r="E148" t="s">
        <v>113</v>
      </c>
      <c r="F148" t="s">
        <v>310</v>
      </c>
      <c r="G148" s="76">
        <v>442.94</v>
      </c>
      <c r="H148" s="76">
        <v>625.51150000000052</v>
      </c>
      <c r="I148" s="76">
        <v>11.5172760685179</v>
      </c>
      <c r="J148" s="76">
        <v>1.48</v>
      </c>
      <c r="K148" s="76">
        <v>0</v>
      </c>
    </row>
    <row r="149" spans="2:11">
      <c r="B149" t="s">
        <v>304</v>
      </c>
      <c r="C149" s="15"/>
      <c r="D149" s="15"/>
    </row>
    <row r="150" spans="2:11">
      <c r="B150" t="s">
        <v>411</v>
      </c>
      <c r="C150" s="15"/>
      <c r="D150" s="15"/>
    </row>
    <row r="151" spans="2:11">
      <c r="B151" t="s">
        <v>412</v>
      </c>
      <c r="C151" s="15"/>
      <c r="D151" s="15"/>
    </row>
    <row r="152" spans="2:11">
      <c r="B152" t="s">
        <v>413</v>
      </c>
      <c r="C152" s="15"/>
      <c r="D152" s="15"/>
    </row>
    <row r="153" spans="2:11">
      <c r="C153" s="15"/>
      <c r="D153" s="15"/>
    </row>
    <row r="154" spans="2:11">
      <c r="C154" s="15"/>
      <c r="D154" s="15"/>
    </row>
    <row r="155" spans="2:11">
      <c r="C155" s="15"/>
      <c r="D155" s="15"/>
    </row>
    <row r="156" spans="2:11">
      <c r="C156" s="15"/>
      <c r="D156" s="15"/>
    </row>
    <row r="157" spans="2:11">
      <c r="C157" s="15"/>
      <c r="D157" s="15"/>
    </row>
    <row r="158" spans="2:11">
      <c r="C158" s="15"/>
      <c r="D158" s="15"/>
    </row>
    <row r="159" spans="2:11">
      <c r="C159" s="15"/>
      <c r="D159" s="15"/>
    </row>
    <row r="160" spans="2:11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5" t="s">
        <v>3409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</v>
      </c>
      <c r="I11" s="7"/>
      <c r="J11" s="7"/>
      <c r="K11" s="75">
        <v>0</v>
      </c>
      <c r="L11" s="75">
        <v>617739.03</v>
      </c>
      <c r="M11" s="7"/>
      <c r="N11" s="75">
        <v>3856.5189807503061</v>
      </c>
      <c r="O11" s="7"/>
      <c r="P11" s="75">
        <v>100</v>
      </c>
      <c r="Q11" s="75">
        <v>0.63</v>
      </c>
      <c r="R11" s="15"/>
      <c r="S11" s="15"/>
      <c r="T11" s="15"/>
      <c r="U11" s="15"/>
      <c r="V11" s="15"/>
      <c r="BZ11" s="15"/>
    </row>
    <row r="12" spans="2:78">
      <c r="B12" s="77" t="s">
        <v>209</v>
      </c>
      <c r="D12" s="15"/>
      <c r="H12" s="78">
        <v>0</v>
      </c>
      <c r="K12" s="78">
        <v>0</v>
      </c>
      <c r="L12" s="78">
        <v>160153.85999999999</v>
      </c>
      <c r="N12" s="78">
        <v>2053.1309648697602</v>
      </c>
      <c r="P12" s="78">
        <v>53.24</v>
      </c>
      <c r="Q12" s="78">
        <v>0.33</v>
      </c>
    </row>
    <row r="13" spans="2:78">
      <c r="B13" s="77" t="s">
        <v>2742</v>
      </c>
      <c r="D13" s="15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214</v>
      </c>
      <c r="C14" t="s">
        <v>214</v>
      </c>
      <c r="D14" s="15"/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2743</v>
      </c>
      <c r="D15" s="15"/>
      <c r="H15" s="78">
        <v>0</v>
      </c>
      <c r="K15" s="78">
        <v>0</v>
      </c>
      <c r="L15" s="78">
        <v>160153.85999999999</v>
      </c>
      <c r="N15" s="78">
        <v>2053.1309648697602</v>
      </c>
      <c r="P15" s="78">
        <v>53.24</v>
      </c>
      <c r="Q15" s="78">
        <v>0.33</v>
      </c>
    </row>
    <row r="16" spans="2:78">
      <c r="B16" t="s">
        <v>3267</v>
      </c>
      <c r="C16" t="s">
        <v>3268</v>
      </c>
      <c r="D16" t="s">
        <v>2462</v>
      </c>
      <c r="E16" t="s">
        <v>640</v>
      </c>
      <c r="F16" t="s">
        <v>154</v>
      </c>
      <c r="G16" t="s">
        <v>367</v>
      </c>
      <c r="I16" t="s">
        <v>105</v>
      </c>
      <c r="J16" s="76">
        <v>0</v>
      </c>
      <c r="K16" s="76">
        <v>0</v>
      </c>
      <c r="L16" s="76">
        <v>160146.85999999999</v>
      </c>
      <c r="M16" s="76">
        <v>890.99746000000255</v>
      </c>
      <c r="N16" s="76">
        <v>1426.90445486976</v>
      </c>
      <c r="O16" s="76">
        <v>0</v>
      </c>
      <c r="P16" s="76">
        <v>37</v>
      </c>
      <c r="Q16" s="76">
        <v>0.23</v>
      </c>
    </row>
    <row r="17" spans="2:17">
      <c r="B17" t="s">
        <v>3269</v>
      </c>
      <c r="C17" t="s">
        <v>3270</v>
      </c>
      <c r="D17" t="s">
        <v>2462</v>
      </c>
      <c r="E17" t="s">
        <v>640</v>
      </c>
      <c r="F17" t="s">
        <v>154</v>
      </c>
      <c r="G17" t="s">
        <v>340</v>
      </c>
      <c r="I17" t="s">
        <v>105</v>
      </c>
      <c r="J17" s="76">
        <v>0</v>
      </c>
      <c r="K17" s="76">
        <v>0</v>
      </c>
      <c r="L17" s="76">
        <v>7</v>
      </c>
      <c r="M17" s="76">
        <v>8946093</v>
      </c>
      <c r="N17" s="76">
        <v>626.22650999999996</v>
      </c>
      <c r="O17" s="76">
        <v>0</v>
      </c>
      <c r="P17" s="76">
        <v>16.239999999999998</v>
      </c>
      <c r="Q17" s="76">
        <v>0.1</v>
      </c>
    </row>
    <row r="18" spans="2:17">
      <c r="B18" s="77" t="s">
        <v>2744</v>
      </c>
      <c r="D18" s="15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77" t="s">
        <v>2745</v>
      </c>
      <c r="D19" s="15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214</v>
      </c>
      <c r="C20" t="s">
        <v>214</v>
      </c>
      <c r="D20" s="15"/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2746</v>
      </c>
      <c r="D21" s="15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214</v>
      </c>
      <c r="C22" t="s">
        <v>214</v>
      </c>
      <c r="D22" s="15"/>
      <c r="E22" t="s">
        <v>214</v>
      </c>
      <c r="H22" s="76">
        <v>0</v>
      </c>
      <c r="I22" t="s">
        <v>214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2747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214</v>
      </c>
      <c r="C24" t="s">
        <v>214</v>
      </c>
      <c r="D24" s="15"/>
      <c r="E24" t="s">
        <v>214</v>
      </c>
      <c r="H24" s="76">
        <v>0</v>
      </c>
      <c r="I24" t="s">
        <v>214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2748</v>
      </c>
      <c r="D25" s="15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214</v>
      </c>
      <c r="C26" t="s">
        <v>214</v>
      </c>
      <c r="D26" s="15"/>
      <c r="E26" t="s">
        <v>214</v>
      </c>
      <c r="H26" s="76">
        <v>0</v>
      </c>
      <c r="I26" t="s">
        <v>214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302</v>
      </c>
      <c r="D27" s="15"/>
      <c r="H27" s="78">
        <v>0</v>
      </c>
      <c r="K27" s="78">
        <v>0</v>
      </c>
      <c r="L27" s="78">
        <v>457585.17</v>
      </c>
      <c r="N27" s="78">
        <v>1803.3880158805459</v>
      </c>
      <c r="P27" s="78">
        <v>46.76</v>
      </c>
      <c r="Q27" s="78">
        <v>0.28999999999999998</v>
      </c>
    </row>
    <row r="28" spans="2:17">
      <c r="B28" s="77" t="s">
        <v>2742</v>
      </c>
      <c r="D28" s="15"/>
      <c r="H28" s="78">
        <v>0</v>
      </c>
      <c r="K28" s="78">
        <v>0</v>
      </c>
      <c r="L28" s="78">
        <v>260494.47</v>
      </c>
      <c r="N28" s="78">
        <v>1009.4668416222</v>
      </c>
      <c r="P28" s="78">
        <v>26.18</v>
      </c>
      <c r="Q28" s="78">
        <v>0.16</v>
      </c>
    </row>
    <row r="29" spans="2:17">
      <c r="B29" t="s">
        <v>3271</v>
      </c>
      <c r="C29" t="s">
        <v>3272</v>
      </c>
      <c r="D29" t="s">
        <v>2462</v>
      </c>
      <c r="E29" t="s">
        <v>214</v>
      </c>
      <c r="F29" t="s">
        <v>215</v>
      </c>
      <c r="G29" t="s">
        <v>313</v>
      </c>
      <c r="I29" t="s">
        <v>109</v>
      </c>
      <c r="J29" s="76">
        <v>0</v>
      </c>
      <c r="K29" s="76">
        <v>0</v>
      </c>
      <c r="L29" s="76">
        <v>260494.47</v>
      </c>
      <c r="M29" s="76">
        <v>109.80999999999968</v>
      </c>
      <c r="N29" s="76">
        <v>1009.4668416222</v>
      </c>
      <c r="O29" s="76">
        <v>0</v>
      </c>
      <c r="P29" s="76">
        <v>26.18</v>
      </c>
      <c r="Q29" s="76">
        <v>0.16</v>
      </c>
    </row>
    <row r="30" spans="2:17">
      <c r="B30" s="77" t="s">
        <v>2743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214</v>
      </c>
      <c r="C31" t="s">
        <v>214</v>
      </c>
      <c r="D31" s="15"/>
      <c r="E31" t="s">
        <v>214</v>
      </c>
      <c r="H31" s="76">
        <v>0</v>
      </c>
      <c r="I31" t="s">
        <v>214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2744</v>
      </c>
      <c r="D32" s="15"/>
      <c r="H32" s="78">
        <v>0</v>
      </c>
      <c r="K32" s="78">
        <v>0</v>
      </c>
      <c r="L32" s="78">
        <v>197090.7</v>
      </c>
      <c r="N32" s="78">
        <v>793.92117425834601</v>
      </c>
      <c r="P32" s="78">
        <v>20.59</v>
      </c>
      <c r="Q32" s="78">
        <v>0.13</v>
      </c>
    </row>
    <row r="33" spans="2:17">
      <c r="B33" s="77" t="s">
        <v>2745</v>
      </c>
      <c r="D33" s="15"/>
      <c r="H33" s="78">
        <v>0</v>
      </c>
      <c r="K33" s="78">
        <v>0</v>
      </c>
      <c r="L33" s="78">
        <v>131393.79999999999</v>
      </c>
      <c r="N33" s="78">
        <v>549.90498525309602</v>
      </c>
      <c r="P33" s="78">
        <v>14.26</v>
      </c>
      <c r="Q33" s="78">
        <v>0.09</v>
      </c>
    </row>
    <row r="34" spans="2:17">
      <c r="B34" t="s">
        <v>3273</v>
      </c>
      <c r="C34" t="s">
        <v>3274</v>
      </c>
      <c r="D34" t="s">
        <v>3275</v>
      </c>
      <c r="E34" t="s">
        <v>392</v>
      </c>
      <c r="F34" t="s">
        <v>393</v>
      </c>
      <c r="G34" t="s">
        <v>313</v>
      </c>
      <c r="I34" t="s">
        <v>113</v>
      </c>
      <c r="J34" s="76">
        <v>1</v>
      </c>
      <c r="K34" s="76">
        <v>0</v>
      </c>
      <c r="L34" s="76">
        <v>65696.899999999994</v>
      </c>
      <c r="M34" s="76">
        <v>100.57</v>
      </c>
      <c r="N34" s="76">
        <v>274.65208763857697</v>
      </c>
      <c r="O34" s="76">
        <v>0</v>
      </c>
      <c r="P34" s="76">
        <v>7.12</v>
      </c>
      <c r="Q34" s="76">
        <v>0.04</v>
      </c>
    </row>
    <row r="35" spans="2:17">
      <c r="B35" t="s">
        <v>3276</v>
      </c>
      <c r="C35" t="s">
        <v>3277</v>
      </c>
      <c r="D35" t="s">
        <v>3275</v>
      </c>
      <c r="E35" t="s">
        <v>392</v>
      </c>
      <c r="F35" t="s">
        <v>393</v>
      </c>
      <c r="G35" t="s">
        <v>313</v>
      </c>
      <c r="I35" t="s">
        <v>113</v>
      </c>
      <c r="J35" s="76">
        <v>0</v>
      </c>
      <c r="K35" s="76">
        <v>0</v>
      </c>
      <c r="L35" s="76">
        <v>65696.899999999994</v>
      </c>
      <c r="M35" s="76">
        <v>100.79</v>
      </c>
      <c r="N35" s="76">
        <v>275.25289761451899</v>
      </c>
      <c r="O35" s="76">
        <v>0.03</v>
      </c>
      <c r="P35" s="76">
        <v>7.14</v>
      </c>
      <c r="Q35" s="76">
        <v>0.04</v>
      </c>
    </row>
    <row r="36" spans="2:17">
      <c r="B36" s="77" t="s">
        <v>2746</v>
      </c>
      <c r="D36" s="1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214</v>
      </c>
      <c r="C37" t="s">
        <v>214</v>
      </c>
      <c r="D37" s="15"/>
      <c r="E37" t="s">
        <v>214</v>
      </c>
      <c r="H37" s="76">
        <v>0</v>
      </c>
      <c r="I37" t="s">
        <v>214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2747</v>
      </c>
      <c r="D38" s="15"/>
      <c r="H38" s="78">
        <v>0</v>
      </c>
      <c r="K38" s="78">
        <v>0</v>
      </c>
      <c r="L38" s="78">
        <v>65696.899999999994</v>
      </c>
      <c r="N38" s="78">
        <v>244.01618900525</v>
      </c>
      <c r="P38" s="78">
        <v>6.33</v>
      </c>
      <c r="Q38" s="78">
        <v>0.04</v>
      </c>
    </row>
    <row r="39" spans="2:17">
      <c r="B39" t="s">
        <v>3278</v>
      </c>
      <c r="C39" t="s">
        <v>3279</v>
      </c>
      <c r="D39" t="s">
        <v>3275</v>
      </c>
      <c r="E39" t="s">
        <v>891</v>
      </c>
      <c r="F39" t="s">
        <v>398</v>
      </c>
      <c r="G39" t="s">
        <v>324</v>
      </c>
      <c r="I39" t="s">
        <v>109</v>
      </c>
      <c r="J39" s="76">
        <v>0</v>
      </c>
      <c r="K39" s="76">
        <v>0</v>
      </c>
      <c r="L39" s="76">
        <v>65696.899999999994</v>
      </c>
      <c r="M39" s="76">
        <v>105.25</v>
      </c>
      <c r="N39" s="76">
        <v>244.01618900525</v>
      </c>
      <c r="O39" s="76">
        <v>0</v>
      </c>
      <c r="P39" s="76">
        <v>6.33</v>
      </c>
      <c r="Q39" s="76">
        <v>0.04</v>
      </c>
    </row>
    <row r="40" spans="2:17">
      <c r="B40" s="77" t="s">
        <v>2748</v>
      </c>
      <c r="D40" s="15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214</v>
      </c>
      <c r="C41" t="s">
        <v>214</v>
      </c>
      <c r="D41" s="15"/>
      <c r="E41" t="s">
        <v>214</v>
      </c>
      <c r="H41" s="76">
        <v>0</v>
      </c>
      <c r="I41" t="s">
        <v>214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304</v>
      </c>
      <c r="D42" s="15"/>
    </row>
    <row r="43" spans="2:17">
      <c r="B43" t="s">
        <v>411</v>
      </c>
      <c r="D43" s="15"/>
    </row>
    <row r="44" spans="2:17">
      <c r="B44" t="s">
        <v>412</v>
      </c>
      <c r="D44" s="15"/>
    </row>
    <row r="45" spans="2:17">
      <c r="B45" t="s">
        <v>413</v>
      </c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3409</v>
      </c>
    </row>
    <row r="3" spans="2:59">
      <c r="B3" s="2" t="s">
        <v>2</v>
      </c>
      <c r="C3" s="85" t="s">
        <v>197</v>
      </c>
    </row>
    <row r="4" spans="2:59">
      <c r="B4" s="2" t="s">
        <v>3</v>
      </c>
      <c r="C4" s="85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5.45</v>
      </c>
      <c r="J11" s="17"/>
      <c r="K11" s="17"/>
      <c r="L11" s="75">
        <v>0.09</v>
      </c>
      <c r="M11" s="75">
        <v>18302275.949999999</v>
      </c>
      <c r="N11" s="7"/>
      <c r="O11" s="75">
        <v>26121.677588764676</v>
      </c>
      <c r="P11" s="75">
        <v>100</v>
      </c>
      <c r="Q11" s="75">
        <v>4.24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209</v>
      </c>
      <c r="I12" s="78">
        <v>5.45</v>
      </c>
      <c r="L12" s="78">
        <v>0.09</v>
      </c>
      <c r="M12" s="78">
        <v>18302275.949999999</v>
      </c>
      <c r="O12" s="78">
        <v>26121.677588764676</v>
      </c>
      <c r="P12" s="78">
        <v>100</v>
      </c>
      <c r="Q12" s="78">
        <v>4.24</v>
      </c>
    </row>
    <row r="13" spans="2:59">
      <c r="B13" s="77" t="s">
        <v>3280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214</v>
      </c>
      <c r="D14" t="s">
        <v>214</v>
      </c>
      <c r="F14" t="s">
        <v>214</v>
      </c>
      <c r="I14" s="76">
        <v>0</v>
      </c>
      <c r="J14" t="s">
        <v>214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3281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214</v>
      </c>
      <c r="D16" t="s">
        <v>214</v>
      </c>
      <c r="F16" t="s">
        <v>214</v>
      </c>
      <c r="I16" s="76">
        <v>0</v>
      </c>
      <c r="J16" t="s">
        <v>214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3282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214</v>
      </c>
      <c r="D18" t="s">
        <v>214</v>
      </c>
      <c r="F18" t="s">
        <v>214</v>
      </c>
      <c r="I18" s="76">
        <v>0</v>
      </c>
      <c r="J18" t="s">
        <v>214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3283</v>
      </c>
      <c r="I19" s="78">
        <v>5.47</v>
      </c>
      <c r="L19" s="78">
        <v>0.09</v>
      </c>
      <c r="M19" s="78">
        <v>18135545.219999999</v>
      </c>
      <c r="O19" s="78">
        <v>25949.144629360675</v>
      </c>
      <c r="P19" s="78">
        <v>99.34</v>
      </c>
      <c r="Q19" s="78">
        <v>4.21</v>
      </c>
    </row>
    <row r="20" spans="2:17">
      <c r="B20" t="s">
        <v>3284</v>
      </c>
      <c r="C20" t="s">
        <v>3285</v>
      </c>
      <c r="D20" t="s">
        <v>3286</v>
      </c>
      <c r="E20" t="s">
        <v>2852</v>
      </c>
      <c r="F20" t="s">
        <v>543</v>
      </c>
      <c r="G20" t="s">
        <v>827</v>
      </c>
      <c r="H20" t="s">
        <v>152</v>
      </c>
      <c r="I20" s="76">
        <v>8.68</v>
      </c>
      <c r="J20" t="s">
        <v>105</v>
      </c>
      <c r="K20" s="76">
        <v>7</v>
      </c>
      <c r="L20" s="76">
        <v>-1.24</v>
      </c>
      <c r="M20" s="76">
        <v>5114613.82</v>
      </c>
      <c r="N20" s="76">
        <v>147.02000000000001</v>
      </c>
      <c r="O20" s="76">
        <v>7519.5052381639998</v>
      </c>
      <c r="P20" s="76">
        <v>28.79</v>
      </c>
      <c r="Q20" s="76">
        <v>1.22</v>
      </c>
    </row>
    <row r="21" spans="2:17">
      <c r="B21" t="s">
        <v>3287</v>
      </c>
      <c r="C21" t="s">
        <v>3285</v>
      </c>
      <c r="D21" t="s">
        <v>3288</v>
      </c>
      <c r="E21" t="s">
        <v>3289</v>
      </c>
      <c r="F21" t="s">
        <v>543</v>
      </c>
      <c r="G21" t="s">
        <v>367</v>
      </c>
      <c r="H21" t="s">
        <v>154</v>
      </c>
      <c r="I21" s="76">
        <v>3.36</v>
      </c>
      <c r="J21" t="s">
        <v>105</v>
      </c>
      <c r="K21" s="76">
        <v>3.1</v>
      </c>
      <c r="L21" s="76">
        <v>1.26</v>
      </c>
      <c r="M21" s="76">
        <v>2315107.71</v>
      </c>
      <c r="N21" s="76">
        <v>101.91</v>
      </c>
      <c r="O21" s="76">
        <v>2359.3262672609999</v>
      </c>
      <c r="P21" s="76">
        <v>9.0299999999999994</v>
      </c>
      <c r="Q21" s="76">
        <v>0.38</v>
      </c>
    </row>
    <row r="22" spans="2:17">
      <c r="B22" t="s">
        <v>3290</v>
      </c>
      <c r="C22" t="s">
        <v>3285</v>
      </c>
      <c r="D22" t="s">
        <v>3291</v>
      </c>
      <c r="E22" t="s">
        <v>2852</v>
      </c>
      <c r="F22" t="s">
        <v>547</v>
      </c>
      <c r="G22" t="s">
        <v>827</v>
      </c>
      <c r="H22" t="s">
        <v>153</v>
      </c>
      <c r="I22" s="76">
        <v>8.32</v>
      </c>
      <c r="J22" t="s">
        <v>105</v>
      </c>
      <c r="K22" s="76">
        <v>4.74</v>
      </c>
      <c r="L22" s="76">
        <v>-1.29</v>
      </c>
      <c r="M22" s="76">
        <v>1417217.81</v>
      </c>
      <c r="N22" s="76">
        <v>145.41999999999999</v>
      </c>
      <c r="O22" s="76">
        <v>2060.9181393019999</v>
      </c>
      <c r="P22" s="76">
        <v>7.89</v>
      </c>
      <c r="Q22" s="76">
        <v>0.33</v>
      </c>
    </row>
    <row r="23" spans="2:17">
      <c r="B23" t="s">
        <v>3292</v>
      </c>
      <c r="C23" t="s">
        <v>3285</v>
      </c>
      <c r="D23" t="s">
        <v>3293</v>
      </c>
      <c r="E23" t="s">
        <v>3294</v>
      </c>
      <c r="F23" t="s">
        <v>640</v>
      </c>
      <c r="G23" t="s">
        <v>3295</v>
      </c>
      <c r="H23" t="s">
        <v>154</v>
      </c>
      <c r="I23" s="76">
        <v>4.2</v>
      </c>
      <c r="J23" t="s">
        <v>113</v>
      </c>
      <c r="K23" s="76">
        <v>2.98</v>
      </c>
      <c r="L23" s="76">
        <v>1.1200000000000001</v>
      </c>
      <c r="M23" s="76">
        <v>429945.92</v>
      </c>
      <c r="N23" s="76">
        <v>103.37000000000013</v>
      </c>
      <c r="O23" s="76">
        <v>1847.47225681438</v>
      </c>
      <c r="P23" s="76">
        <v>7.07</v>
      </c>
      <c r="Q23" s="76">
        <v>0.3</v>
      </c>
    </row>
    <row r="24" spans="2:17">
      <c r="B24" t="s">
        <v>3296</v>
      </c>
      <c r="C24" t="s">
        <v>3297</v>
      </c>
      <c r="D24" t="s">
        <v>3298</v>
      </c>
      <c r="E24" t="s">
        <v>3299</v>
      </c>
      <c r="F24" t="s">
        <v>640</v>
      </c>
      <c r="G24" t="s">
        <v>827</v>
      </c>
      <c r="H24" t="s">
        <v>154</v>
      </c>
      <c r="I24" s="76">
        <v>4.34</v>
      </c>
      <c r="J24" t="s">
        <v>105</v>
      </c>
      <c r="K24" s="76">
        <v>4.5</v>
      </c>
      <c r="L24" s="76">
        <v>-0.86</v>
      </c>
      <c r="M24" s="76">
        <v>2937068.22</v>
      </c>
      <c r="N24" s="76">
        <v>116.12</v>
      </c>
      <c r="O24" s="76">
        <v>3410.5236170640001</v>
      </c>
      <c r="P24" s="76">
        <v>13.06</v>
      </c>
      <c r="Q24" s="76">
        <v>0.55000000000000004</v>
      </c>
    </row>
    <row r="25" spans="2:17">
      <c r="B25" t="s">
        <v>3296</v>
      </c>
      <c r="C25" t="s">
        <v>3297</v>
      </c>
      <c r="D25" t="s">
        <v>3300</v>
      </c>
      <c r="E25" t="s">
        <v>3299</v>
      </c>
      <c r="F25" t="s">
        <v>640</v>
      </c>
      <c r="G25" t="s">
        <v>827</v>
      </c>
      <c r="H25" t="s">
        <v>154</v>
      </c>
      <c r="I25" s="76">
        <v>3.41</v>
      </c>
      <c r="J25" t="s">
        <v>105</v>
      </c>
      <c r="K25" s="76">
        <v>4.75</v>
      </c>
      <c r="L25" s="76">
        <v>0.49</v>
      </c>
      <c r="M25" s="76">
        <v>718968.31</v>
      </c>
      <c r="N25" s="76">
        <v>117.13</v>
      </c>
      <c r="O25" s="76">
        <v>842.12758150299999</v>
      </c>
      <c r="P25" s="76">
        <v>3.22</v>
      </c>
      <c r="Q25" s="76">
        <v>0.14000000000000001</v>
      </c>
    </row>
    <row r="26" spans="2:17">
      <c r="B26" t="s">
        <v>3301</v>
      </c>
      <c r="C26" t="s">
        <v>3285</v>
      </c>
      <c r="D26" t="s">
        <v>3302</v>
      </c>
      <c r="E26" t="s">
        <v>3303</v>
      </c>
      <c r="F26" t="s">
        <v>631</v>
      </c>
      <c r="G26" t="s">
        <v>3295</v>
      </c>
      <c r="H26" t="s">
        <v>153</v>
      </c>
      <c r="I26" s="76">
        <v>4.17</v>
      </c>
      <c r="J26" t="s">
        <v>113</v>
      </c>
      <c r="K26" s="76">
        <v>2.98</v>
      </c>
      <c r="L26" s="76">
        <v>0.69</v>
      </c>
      <c r="M26" s="76">
        <v>429945.92</v>
      </c>
      <c r="N26" s="76">
        <v>103.37000000000013</v>
      </c>
      <c r="O26" s="76">
        <v>1847.47225681438</v>
      </c>
      <c r="P26" s="76">
        <v>7.07</v>
      </c>
      <c r="Q26" s="76">
        <v>0.3</v>
      </c>
    </row>
    <row r="27" spans="2:17">
      <c r="B27" t="s">
        <v>3304</v>
      </c>
      <c r="C27" t="s">
        <v>3285</v>
      </c>
      <c r="D27" t="s">
        <v>3305</v>
      </c>
      <c r="E27" t="s">
        <v>1270</v>
      </c>
      <c r="F27" t="s">
        <v>705</v>
      </c>
      <c r="G27" t="s">
        <v>3306</v>
      </c>
      <c r="H27" t="s">
        <v>152</v>
      </c>
      <c r="I27" s="76">
        <v>3.38</v>
      </c>
      <c r="J27" t="s">
        <v>109</v>
      </c>
      <c r="K27" s="76">
        <v>4.5599999999999996</v>
      </c>
      <c r="L27" s="76">
        <v>0.49</v>
      </c>
      <c r="M27" s="76">
        <v>17192.46</v>
      </c>
      <c r="N27" s="76">
        <v>101.06</v>
      </c>
      <c r="O27" s="76">
        <v>61.315316568203997</v>
      </c>
      <c r="P27" s="76">
        <v>0.23</v>
      </c>
      <c r="Q27" s="76">
        <v>0.01</v>
      </c>
    </row>
    <row r="28" spans="2:17">
      <c r="B28" t="s">
        <v>3304</v>
      </c>
      <c r="C28" t="s">
        <v>3285</v>
      </c>
      <c r="D28" t="s">
        <v>3305</v>
      </c>
      <c r="E28" t="s">
        <v>1270</v>
      </c>
      <c r="F28" t="s">
        <v>705</v>
      </c>
      <c r="G28" t="s">
        <v>3306</v>
      </c>
      <c r="H28" t="s">
        <v>152</v>
      </c>
      <c r="I28" s="76">
        <v>3.21</v>
      </c>
      <c r="J28" t="s">
        <v>109</v>
      </c>
      <c r="K28" s="76">
        <v>4.5599999999999996</v>
      </c>
      <c r="L28" s="76">
        <v>2.5</v>
      </c>
      <c r="M28" s="76">
        <v>17176.580000000002</v>
      </c>
      <c r="N28" s="76">
        <v>101.06</v>
      </c>
      <c r="O28" s="76">
        <v>61.258682018691999</v>
      </c>
      <c r="P28" s="76">
        <v>0.23</v>
      </c>
      <c r="Q28" s="76">
        <v>0.01</v>
      </c>
    </row>
    <row r="29" spans="2:17">
      <c r="B29" t="s">
        <v>3307</v>
      </c>
      <c r="C29" t="s">
        <v>3285</v>
      </c>
      <c r="D29" t="s">
        <v>3308</v>
      </c>
      <c r="E29" t="s">
        <v>1270</v>
      </c>
      <c r="F29" t="s">
        <v>705</v>
      </c>
      <c r="G29" t="s">
        <v>3309</v>
      </c>
      <c r="H29" t="s">
        <v>152</v>
      </c>
      <c r="I29" s="76">
        <v>3.32</v>
      </c>
      <c r="J29" t="s">
        <v>109</v>
      </c>
      <c r="K29" s="76">
        <v>4.5599999999999996</v>
      </c>
      <c r="L29" s="76">
        <v>1.5</v>
      </c>
      <c r="M29" s="76">
        <v>11756</v>
      </c>
      <c r="N29" s="76">
        <v>101.03</v>
      </c>
      <c r="O29" s="76">
        <v>41.9142393172</v>
      </c>
      <c r="P29" s="76">
        <v>0.16</v>
      </c>
      <c r="Q29" s="76">
        <v>0.01</v>
      </c>
    </row>
    <row r="30" spans="2:17">
      <c r="B30" t="s">
        <v>3307</v>
      </c>
      <c r="C30" t="s">
        <v>3285</v>
      </c>
      <c r="D30" t="s">
        <v>3310</v>
      </c>
      <c r="E30" t="s">
        <v>1270</v>
      </c>
      <c r="F30" t="s">
        <v>705</v>
      </c>
      <c r="G30" t="s">
        <v>3311</v>
      </c>
      <c r="H30" t="s">
        <v>152</v>
      </c>
      <c r="I30" s="76">
        <v>3.14</v>
      </c>
      <c r="J30" t="s">
        <v>109</v>
      </c>
      <c r="K30" s="76">
        <v>4.5599999999999996</v>
      </c>
      <c r="L30" s="76">
        <v>4.3</v>
      </c>
      <c r="M30" s="76">
        <v>12789</v>
      </c>
      <c r="N30" s="76">
        <v>101.06</v>
      </c>
      <c r="O30" s="76">
        <v>45.610784238599997</v>
      </c>
      <c r="P30" s="76">
        <v>0.17</v>
      </c>
      <c r="Q30" s="76">
        <v>0.01</v>
      </c>
    </row>
    <row r="31" spans="2:17">
      <c r="B31" t="s">
        <v>3312</v>
      </c>
      <c r="C31" t="s">
        <v>3285</v>
      </c>
      <c r="D31" t="s">
        <v>3313</v>
      </c>
      <c r="E31" t="s">
        <v>3314</v>
      </c>
      <c r="F31" t="s">
        <v>705</v>
      </c>
      <c r="G31" t="s">
        <v>3315</v>
      </c>
      <c r="H31" t="s">
        <v>154</v>
      </c>
      <c r="I31" s="76">
        <v>0.79</v>
      </c>
      <c r="J31" t="s">
        <v>105</v>
      </c>
      <c r="K31" s="76">
        <v>3.15</v>
      </c>
      <c r="L31" s="76">
        <v>3.07</v>
      </c>
      <c r="M31" s="76">
        <v>471458</v>
      </c>
      <c r="N31" s="76">
        <v>101.04</v>
      </c>
      <c r="O31" s="76">
        <v>476.36116320000002</v>
      </c>
      <c r="P31" s="76">
        <v>1.82</v>
      </c>
      <c r="Q31" s="76">
        <v>0.08</v>
      </c>
    </row>
    <row r="32" spans="2:17">
      <c r="B32" t="s">
        <v>3316</v>
      </c>
      <c r="C32" t="s">
        <v>3285</v>
      </c>
      <c r="D32" t="s">
        <v>3317</v>
      </c>
      <c r="E32" t="s">
        <v>3318</v>
      </c>
      <c r="F32" t="s">
        <v>773</v>
      </c>
      <c r="G32" t="s">
        <v>3319</v>
      </c>
      <c r="H32" t="s">
        <v>154</v>
      </c>
      <c r="I32" s="76">
        <v>2.86</v>
      </c>
      <c r="J32" t="s">
        <v>105</v>
      </c>
      <c r="K32" s="76">
        <v>5.5</v>
      </c>
      <c r="L32" s="76">
        <v>1.58</v>
      </c>
      <c r="M32" s="76">
        <v>1471980</v>
      </c>
      <c r="N32" s="76">
        <v>102.77</v>
      </c>
      <c r="O32" s="76">
        <v>1512.7538460000001</v>
      </c>
      <c r="P32" s="76">
        <v>5.79</v>
      </c>
      <c r="Q32" s="76">
        <v>0.25</v>
      </c>
    </row>
    <row r="33" spans="2:17">
      <c r="B33" t="s">
        <v>3320</v>
      </c>
      <c r="C33" t="s">
        <v>3285</v>
      </c>
      <c r="D33" t="s">
        <v>3321</v>
      </c>
      <c r="E33" t="s">
        <v>3322</v>
      </c>
      <c r="F33" t="s">
        <v>773</v>
      </c>
      <c r="G33" t="s">
        <v>3323</v>
      </c>
      <c r="H33" t="s">
        <v>154</v>
      </c>
      <c r="I33" s="76">
        <v>1.92</v>
      </c>
      <c r="J33" t="s">
        <v>105</v>
      </c>
      <c r="K33" s="76">
        <v>2.36</v>
      </c>
      <c r="L33" s="76">
        <v>1.03</v>
      </c>
      <c r="M33" s="76">
        <v>735990</v>
      </c>
      <c r="N33" s="76">
        <v>100.78</v>
      </c>
      <c r="O33" s="76">
        <v>741.73072200000001</v>
      </c>
      <c r="P33" s="76">
        <v>2.84</v>
      </c>
      <c r="Q33" s="76">
        <v>0.12</v>
      </c>
    </row>
    <row r="34" spans="2:17">
      <c r="B34" t="s">
        <v>3307</v>
      </c>
      <c r="C34" t="s">
        <v>3285</v>
      </c>
      <c r="D34" t="s">
        <v>3324</v>
      </c>
      <c r="E34" t="s">
        <v>1270</v>
      </c>
      <c r="F34" t="s">
        <v>3325</v>
      </c>
      <c r="G34" t="s">
        <v>3323</v>
      </c>
      <c r="H34" t="s">
        <v>154</v>
      </c>
      <c r="I34" s="76">
        <v>3.23</v>
      </c>
      <c r="J34" t="s">
        <v>109</v>
      </c>
      <c r="K34" s="76">
        <v>4.5599999999999996</v>
      </c>
      <c r="L34" s="76">
        <v>3.17</v>
      </c>
      <c r="M34" s="76">
        <v>18709.689999999999</v>
      </c>
      <c r="N34" s="76">
        <v>100.88</v>
      </c>
      <c r="O34" s="76">
        <v>66.607529174888001</v>
      </c>
      <c r="P34" s="76">
        <v>0.25</v>
      </c>
      <c r="Q34" s="76">
        <v>0.01</v>
      </c>
    </row>
    <row r="35" spans="2:17">
      <c r="B35" t="s">
        <v>3307</v>
      </c>
      <c r="C35" t="s">
        <v>3285</v>
      </c>
      <c r="D35" t="s">
        <v>3326</v>
      </c>
      <c r="E35" t="s">
        <v>1270</v>
      </c>
      <c r="F35" t="s">
        <v>3325</v>
      </c>
      <c r="G35" t="s">
        <v>3327</v>
      </c>
      <c r="H35" t="s">
        <v>154</v>
      </c>
      <c r="I35" s="76">
        <v>3.36</v>
      </c>
      <c r="J35" t="s">
        <v>109</v>
      </c>
      <c r="K35" s="76">
        <v>4.5</v>
      </c>
      <c r="L35" s="76">
        <v>0.69</v>
      </c>
      <c r="M35" s="76">
        <v>9513.91</v>
      </c>
      <c r="N35" s="76">
        <v>100.35</v>
      </c>
      <c r="O35" s="76">
        <v>33.692099449365003</v>
      </c>
      <c r="P35" s="76">
        <v>0.13</v>
      </c>
      <c r="Q35" s="76">
        <v>0.01</v>
      </c>
    </row>
    <row r="36" spans="2:17">
      <c r="B36" t="s">
        <v>3307</v>
      </c>
      <c r="C36" t="s">
        <v>3285</v>
      </c>
      <c r="D36" t="s">
        <v>3328</v>
      </c>
      <c r="E36" t="s">
        <v>1270</v>
      </c>
      <c r="F36" t="s">
        <v>3325</v>
      </c>
      <c r="G36" t="s">
        <v>3329</v>
      </c>
      <c r="H36" t="s">
        <v>154</v>
      </c>
      <c r="I36" s="76">
        <v>3.29</v>
      </c>
      <c r="J36" t="s">
        <v>109</v>
      </c>
      <c r="K36" s="76">
        <v>4.5599999999999996</v>
      </c>
      <c r="L36" s="76">
        <v>9.9700000000000006</v>
      </c>
      <c r="M36" s="76">
        <v>958.86</v>
      </c>
      <c r="N36" s="76">
        <v>76.779267353007285</v>
      </c>
      <c r="O36" s="76">
        <v>2.5980698550989501</v>
      </c>
      <c r="P36" s="76">
        <v>0.01</v>
      </c>
      <c r="Q36" s="76">
        <v>0</v>
      </c>
    </row>
    <row r="37" spans="2:17">
      <c r="B37" t="s">
        <v>3330</v>
      </c>
      <c r="C37" t="s">
        <v>3285</v>
      </c>
      <c r="D37" t="s">
        <v>3331</v>
      </c>
      <c r="E37" t="s">
        <v>3332</v>
      </c>
      <c r="F37" t="s">
        <v>214</v>
      </c>
      <c r="G37" t="s">
        <v>3311</v>
      </c>
      <c r="H37" t="s">
        <v>215</v>
      </c>
      <c r="I37" s="76">
        <v>0.02</v>
      </c>
      <c r="J37" t="s">
        <v>105</v>
      </c>
      <c r="K37" s="76">
        <v>3.1</v>
      </c>
      <c r="L37" s="76">
        <v>-16.079999999999998</v>
      </c>
      <c r="M37" s="76">
        <v>27278.27</v>
      </c>
      <c r="N37" s="76">
        <v>100.61</v>
      </c>
      <c r="O37" s="76">
        <v>27.444667447</v>
      </c>
      <c r="P37" s="76">
        <v>0.11</v>
      </c>
      <c r="Q37" s="76">
        <v>0</v>
      </c>
    </row>
    <row r="38" spans="2:17">
      <c r="B38" t="s">
        <v>3333</v>
      </c>
      <c r="C38" t="s">
        <v>3285</v>
      </c>
      <c r="D38" t="s">
        <v>3334</v>
      </c>
      <c r="E38" t="s">
        <v>3332</v>
      </c>
      <c r="F38" t="s">
        <v>214</v>
      </c>
      <c r="G38" t="s">
        <v>3311</v>
      </c>
      <c r="H38" t="s">
        <v>215</v>
      </c>
      <c r="I38" s="76">
        <v>18.88</v>
      </c>
      <c r="J38" t="s">
        <v>105</v>
      </c>
      <c r="K38" s="76">
        <v>4.08</v>
      </c>
      <c r="L38" s="76">
        <v>0.69</v>
      </c>
      <c r="M38" s="76">
        <v>111205.63</v>
      </c>
      <c r="N38" s="76">
        <v>101.98</v>
      </c>
      <c r="O38" s="76">
        <v>113.407501474</v>
      </c>
      <c r="P38" s="76">
        <v>0.43</v>
      </c>
      <c r="Q38" s="76">
        <v>0.02</v>
      </c>
    </row>
    <row r="39" spans="2:17">
      <c r="B39" t="s">
        <v>3335</v>
      </c>
      <c r="C39" t="s">
        <v>3285</v>
      </c>
      <c r="D39" t="s">
        <v>3336</v>
      </c>
      <c r="E39" t="s">
        <v>3337</v>
      </c>
      <c r="F39" t="s">
        <v>214</v>
      </c>
      <c r="G39" t="s">
        <v>394</v>
      </c>
      <c r="H39" t="s">
        <v>215</v>
      </c>
      <c r="I39" s="76">
        <v>4.79</v>
      </c>
      <c r="J39" t="s">
        <v>105</v>
      </c>
      <c r="K39" s="76">
        <v>3.7</v>
      </c>
      <c r="L39" s="76">
        <v>4.67</v>
      </c>
      <c r="M39" s="76">
        <v>327420.34999999998</v>
      </c>
      <c r="N39" s="76">
        <v>101.38</v>
      </c>
      <c r="O39" s="76">
        <v>331.93875083</v>
      </c>
      <c r="P39" s="76">
        <v>1.27</v>
      </c>
      <c r="Q39" s="76">
        <v>0.05</v>
      </c>
    </row>
    <row r="40" spans="2:17">
      <c r="B40" t="s">
        <v>3338</v>
      </c>
      <c r="C40" t="s">
        <v>3285</v>
      </c>
      <c r="D40" t="s">
        <v>3339</v>
      </c>
      <c r="E40" t="s">
        <v>3337</v>
      </c>
      <c r="F40" t="s">
        <v>214</v>
      </c>
      <c r="G40" t="s">
        <v>3340</v>
      </c>
      <c r="H40" t="s">
        <v>215</v>
      </c>
      <c r="I40" s="76">
        <v>4.75</v>
      </c>
      <c r="J40" t="s">
        <v>105</v>
      </c>
      <c r="K40" s="76">
        <v>3.7</v>
      </c>
      <c r="L40" s="76">
        <v>1.61</v>
      </c>
      <c r="M40" s="76">
        <v>1148451.69</v>
      </c>
      <c r="N40" s="76">
        <v>101.16</v>
      </c>
      <c r="O40" s="76">
        <v>1161.773729604</v>
      </c>
      <c r="P40" s="76">
        <v>4.45</v>
      </c>
      <c r="Q40" s="76">
        <v>0.19</v>
      </c>
    </row>
    <row r="41" spans="2:17">
      <c r="B41" t="s">
        <v>3341</v>
      </c>
      <c r="C41" t="s">
        <v>3285</v>
      </c>
      <c r="D41" t="s">
        <v>3342</v>
      </c>
      <c r="E41" t="s">
        <v>3343</v>
      </c>
      <c r="F41" t="s">
        <v>214</v>
      </c>
      <c r="G41" t="s">
        <v>3344</v>
      </c>
      <c r="H41" t="s">
        <v>215</v>
      </c>
      <c r="I41" s="76">
        <v>1.49</v>
      </c>
      <c r="J41" t="s">
        <v>109</v>
      </c>
      <c r="K41" s="76">
        <v>3.28</v>
      </c>
      <c r="L41" s="76">
        <v>1.1100000000000001</v>
      </c>
      <c r="M41" s="76">
        <v>39131.39</v>
      </c>
      <c r="N41" s="76">
        <v>100.55</v>
      </c>
      <c r="O41" s="76">
        <v>138.85419602420501</v>
      </c>
      <c r="P41" s="76">
        <v>0.53</v>
      </c>
      <c r="Q41" s="76">
        <v>0.02</v>
      </c>
    </row>
    <row r="42" spans="2:17">
      <c r="B42" t="s">
        <v>3345</v>
      </c>
      <c r="C42" t="s">
        <v>3285</v>
      </c>
      <c r="D42" t="s">
        <v>3346</v>
      </c>
      <c r="E42" t="s">
        <v>3343</v>
      </c>
      <c r="F42" t="s">
        <v>214</v>
      </c>
      <c r="G42" t="s">
        <v>3347</v>
      </c>
      <c r="H42" t="s">
        <v>215</v>
      </c>
      <c r="I42" s="76">
        <v>1.46</v>
      </c>
      <c r="J42" t="s">
        <v>109</v>
      </c>
      <c r="K42" s="76">
        <v>3.28</v>
      </c>
      <c r="L42" s="76">
        <v>3.46</v>
      </c>
      <c r="M42" s="76">
        <v>53478.48</v>
      </c>
      <c r="N42" s="76">
        <v>100.62</v>
      </c>
      <c r="O42" s="76">
        <v>189.89565436670401</v>
      </c>
      <c r="P42" s="76">
        <v>0.73</v>
      </c>
      <c r="Q42" s="76">
        <v>0.03</v>
      </c>
    </row>
    <row r="43" spans="2:17">
      <c r="B43" t="s">
        <v>3348</v>
      </c>
      <c r="C43" t="s">
        <v>3285</v>
      </c>
      <c r="D43" t="s">
        <v>3349</v>
      </c>
      <c r="E43" t="s">
        <v>3343</v>
      </c>
      <c r="F43" t="s">
        <v>214</v>
      </c>
      <c r="G43" t="s">
        <v>3344</v>
      </c>
      <c r="H43" t="s">
        <v>215</v>
      </c>
      <c r="I43" s="76">
        <v>1.48</v>
      </c>
      <c r="J43" t="s">
        <v>109</v>
      </c>
      <c r="K43" s="76">
        <v>3.28</v>
      </c>
      <c r="L43" s="76">
        <v>1.82</v>
      </c>
      <c r="M43" s="76">
        <v>100074.99</v>
      </c>
      <c r="N43" s="76">
        <v>100.55</v>
      </c>
      <c r="O43" s="76">
        <v>355.10704522840501</v>
      </c>
      <c r="P43" s="76">
        <v>1.36</v>
      </c>
      <c r="Q43" s="76">
        <v>0.06</v>
      </c>
    </row>
    <row r="44" spans="2:17">
      <c r="B44" t="s">
        <v>3350</v>
      </c>
      <c r="C44" t="s">
        <v>3285</v>
      </c>
      <c r="D44" t="s">
        <v>3351</v>
      </c>
      <c r="E44" t="s">
        <v>3343</v>
      </c>
      <c r="F44" t="s">
        <v>214</v>
      </c>
      <c r="G44" t="s">
        <v>3344</v>
      </c>
      <c r="H44" t="s">
        <v>215</v>
      </c>
      <c r="I44" s="76">
        <v>1.5</v>
      </c>
      <c r="J44" t="s">
        <v>109</v>
      </c>
      <c r="K44" s="76">
        <v>3.28</v>
      </c>
      <c r="L44" s="76">
        <v>0.71</v>
      </c>
      <c r="M44" s="76">
        <v>126607.97</v>
      </c>
      <c r="N44" s="76">
        <v>99.78</v>
      </c>
      <c r="O44" s="76">
        <v>445.816567172514</v>
      </c>
      <c r="P44" s="76">
        <v>1.71</v>
      </c>
      <c r="Q44" s="76">
        <v>7.0000000000000007E-2</v>
      </c>
    </row>
    <row r="45" spans="2:17">
      <c r="B45" t="s">
        <v>3352</v>
      </c>
      <c r="C45" t="s">
        <v>3285</v>
      </c>
      <c r="D45" t="s">
        <v>3353</v>
      </c>
      <c r="E45" t="s">
        <v>3343</v>
      </c>
      <c r="F45" t="s">
        <v>214</v>
      </c>
      <c r="G45" t="s">
        <v>3344</v>
      </c>
      <c r="H45" t="s">
        <v>215</v>
      </c>
      <c r="I45" s="76">
        <v>1.48</v>
      </c>
      <c r="J45" t="s">
        <v>109</v>
      </c>
      <c r="K45" s="76">
        <v>3.28</v>
      </c>
      <c r="L45" s="76">
        <v>1.82</v>
      </c>
      <c r="M45" s="76">
        <v>61456.71</v>
      </c>
      <c r="N45" s="76">
        <v>100.58</v>
      </c>
      <c r="O45" s="76">
        <v>218.13863782162201</v>
      </c>
      <c r="P45" s="76">
        <v>0.84</v>
      </c>
      <c r="Q45" s="76">
        <v>0.04</v>
      </c>
    </row>
    <row r="46" spans="2:17">
      <c r="B46" t="s">
        <v>3354</v>
      </c>
      <c r="C46" t="s">
        <v>3285</v>
      </c>
      <c r="D46" t="s">
        <v>3355</v>
      </c>
      <c r="E46" t="s">
        <v>3343</v>
      </c>
      <c r="F46" t="s">
        <v>214</v>
      </c>
      <c r="G46" t="s">
        <v>3344</v>
      </c>
      <c r="H46" t="s">
        <v>215</v>
      </c>
      <c r="I46" s="76">
        <v>1.5</v>
      </c>
      <c r="J46" t="s">
        <v>109</v>
      </c>
      <c r="K46" s="76">
        <v>3.28</v>
      </c>
      <c r="L46" s="76">
        <v>0.57999999999999996</v>
      </c>
      <c r="M46" s="76">
        <v>2876.05</v>
      </c>
      <c r="N46" s="76">
        <v>100.54</v>
      </c>
      <c r="O46" s="76">
        <v>10.20438818443</v>
      </c>
      <c r="P46" s="76">
        <v>0.04</v>
      </c>
      <c r="Q46" s="76">
        <v>0</v>
      </c>
    </row>
    <row r="47" spans="2:17">
      <c r="B47" t="s">
        <v>3356</v>
      </c>
      <c r="C47" t="s">
        <v>3285</v>
      </c>
      <c r="D47" t="s">
        <v>3357</v>
      </c>
      <c r="E47" t="s">
        <v>3343</v>
      </c>
      <c r="F47" t="s">
        <v>214</v>
      </c>
      <c r="G47" t="s">
        <v>3344</v>
      </c>
      <c r="H47" t="s">
        <v>215</v>
      </c>
      <c r="I47" s="76">
        <v>1.58</v>
      </c>
      <c r="J47" t="s">
        <v>109</v>
      </c>
      <c r="K47" s="76">
        <v>3.28</v>
      </c>
      <c r="L47" s="76">
        <v>0.32</v>
      </c>
      <c r="M47" s="76">
        <v>1061.08</v>
      </c>
      <c r="N47" s="76">
        <v>100.61</v>
      </c>
      <c r="O47" s="76">
        <v>3.7673930830520002</v>
      </c>
      <c r="P47" s="76">
        <v>0.01</v>
      </c>
      <c r="Q47" s="76">
        <v>0</v>
      </c>
    </row>
    <row r="48" spans="2:17">
      <c r="B48" t="s">
        <v>3358</v>
      </c>
      <c r="C48" t="s">
        <v>3285</v>
      </c>
      <c r="D48" t="s">
        <v>3359</v>
      </c>
      <c r="E48" t="s">
        <v>3343</v>
      </c>
      <c r="F48" t="s">
        <v>214</v>
      </c>
      <c r="G48" t="s">
        <v>3360</v>
      </c>
      <c r="H48" t="s">
        <v>215</v>
      </c>
      <c r="I48" s="76">
        <v>1.48</v>
      </c>
      <c r="J48" t="s">
        <v>109</v>
      </c>
      <c r="K48" s="76">
        <v>3.28</v>
      </c>
      <c r="L48" s="76">
        <v>2.75</v>
      </c>
      <c r="M48" s="76">
        <v>2104.92</v>
      </c>
      <c r="N48" s="76">
        <v>100.03</v>
      </c>
      <c r="O48" s="76">
        <v>7.4304911588040001</v>
      </c>
      <c r="P48" s="76">
        <v>0.03</v>
      </c>
      <c r="Q48" s="76">
        <v>0</v>
      </c>
    </row>
    <row r="49" spans="2:17">
      <c r="B49" t="s">
        <v>3361</v>
      </c>
      <c r="C49" t="s">
        <v>3285</v>
      </c>
      <c r="D49" t="s">
        <v>3362</v>
      </c>
      <c r="E49" t="s">
        <v>3343</v>
      </c>
      <c r="F49" t="s">
        <v>214</v>
      </c>
      <c r="G49" t="s">
        <v>364</v>
      </c>
      <c r="H49" t="s">
        <v>215</v>
      </c>
      <c r="I49" s="76">
        <v>1.49</v>
      </c>
      <c r="J49" t="s">
        <v>109</v>
      </c>
      <c r="K49" s="76">
        <v>3.28</v>
      </c>
      <c r="L49" s="76">
        <v>1.4</v>
      </c>
      <c r="M49" s="76">
        <v>1120.67</v>
      </c>
      <c r="N49" s="76">
        <v>100.38</v>
      </c>
      <c r="O49" s="76">
        <v>3.9698728388340001</v>
      </c>
      <c r="P49" s="76">
        <v>0.02</v>
      </c>
      <c r="Q49" s="76">
        <v>0</v>
      </c>
    </row>
    <row r="50" spans="2:17">
      <c r="B50" t="s">
        <v>3363</v>
      </c>
      <c r="C50" t="s">
        <v>3285</v>
      </c>
      <c r="D50" t="s">
        <v>3364</v>
      </c>
      <c r="E50" t="s">
        <v>3343</v>
      </c>
      <c r="F50" t="s">
        <v>214</v>
      </c>
      <c r="G50" t="s">
        <v>3365</v>
      </c>
      <c r="H50" t="s">
        <v>215</v>
      </c>
      <c r="I50" s="76">
        <v>1.49</v>
      </c>
      <c r="J50" t="s">
        <v>109</v>
      </c>
      <c r="K50" s="76">
        <v>3.28</v>
      </c>
      <c r="L50" s="76">
        <v>1.41</v>
      </c>
      <c r="M50" s="76">
        <v>1004.87</v>
      </c>
      <c r="N50" s="76">
        <v>100.37</v>
      </c>
      <c r="O50" s="76">
        <v>3.5593071190510002</v>
      </c>
      <c r="P50" s="76">
        <v>0.01</v>
      </c>
      <c r="Q50" s="76">
        <v>0</v>
      </c>
    </row>
    <row r="51" spans="2:17">
      <c r="B51" t="s">
        <v>3366</v>
      </c>
      <c r="C51" t="s">
        <v>3285</v>
      </c>
      <c r="D51" t="s">
        <v>3367</v>
      </c>
      <c r="E51" t="s">
        <v>3343</v>
      </c>
      <c r="F51" t="s">
        <v>214</v>
      </c>
      <c r="G51" t="s">
        <v>3368</v>
      </c>
      <c r="H51" t="s">
        <v>215</v>
      </c>
      <c r="I51" s="76">
        <v>1.47</v>
      </c>
      <c r="J51" t="s">
        <v>109</v>
      </c>
      <c r="K51" s="76">
        <v>3.28</v>
      </c>
      <c r="L51" s="76">
        <v>3.35</v>
      </c>
      <c r="M51" s="76">
        <v>918.55</v>
      </c>
      <c r="N51" s="76">
        <v>99.96</v>
      </c>
      <c r="O51" s="76">
        <v>3.2402663248199999</v>
      </c>
      <c r="P51" s="76">
        <v>0.01</v>
      </c>
      <c r="Q51" s="76">
        <v>0</v>
      </c>
    </row>
    <row r="52" spans="2:17">
      <c r="B52" t="s">
        <v>3369</v>
      </c>
      <c r="C52" t="s">
        <v>3285</v>
      </c>
      <c r="D52" t="s">
        <v>3370</v>
      </c>
      <c r="E52" t="s">
        <v>3343</v>
      </c>
      <c r="F52" t="s">
        <v>214</v>
      </c>
      <c r="G52" t="s">
        <v>3371</v>
      </c>
      <c r="H52" t="s">
        <v>215</v>
      </c>
      <c r="I52" s="76">
        <v>1.48</v>
      </c>
      <c r="J52" t="s">
        <v>109</v>
      </c>
      <c r="K52" s="76">
        <v>3.28</v>
      </c>
      <c r="L52" s="76">
        <v>2.64</v>
      </c>
      <c r="M52" s="76">
        <v>961.39</v>
      </c>
      <c r="N52" s="76">
        <v>100.46</v>
      </c>
      <c r="O52" s="76">
        <v>3.4083519384260001</v>
      </c>
      <c r="P52" s="76">
        <v>0.01</v>
      </c>
      <c r="Q52" s="76">
        <v>0</v>
      </c>
    </row>
    <row r="53" spans="2:17">
      <c r="B53" s="77" t="s">
        <v>3372</v>
      </c>
      <c r="I53" s="78">
        <v>2.06</v>
      </c>
      <c r="L53" s="78">
        <v>-0.72</v>
      </c>
      <c r="M53" s="78">
        <v>166730.73000000001</v>
      </c>
      <c r="O53" s="78">
        <v>172.532959404</v>
      </c>
      <c r="P53" s="78">
        <v>0.66</v>
      </c>
      <c r="Q53" s="78">
        <v>0.03</v>
      </c>
    </row>
    <row r="54" spans="2:17">
      <c r="B54" t="s">
        <v>3373</v>
      </c>
      <c r="C54" t="s">
        <v>3285</v>
      </c>
      <c r="D54" t="s">
        <v>3374</v>
      </c>
      <c r="E54" t="s">
        <v>1174</v>
      </c>
      <c r="F54" t="s">
        <v>820</v>
      </c>
      <c r="G54" t="s">
        <v>340</v>
      </c>
      <c r="H54" t="s">
        <v>153</v>
      </c>
      <c r="I54" s="76">
        <v>2.06</v>
      </c>
      <c r="J54" t="s">
        <v>105</v>
      </c>
      <c r="K54" s="76">
        <v>4.38</v>
      </c>
      <c r="L54" s="76">
        <v>-0.72</v>
      </c>
      <c r="M54" s="76">
        <v>166730.73000000001</v>
      </c>
      <c r="N54" s="76">
        <v>103.48</v>
      </c>
      <c r="O54" s="76">
        <v>172.532959404</v>
      </c>
      <c r="P54" s="76">
        <v>0.66</v>
      </c>
      <c r="Q54" s="76">
        <v>0.03</v>
      </c>
    </row>
    <row r="55" spans="2:17">
      <c r="B55" s="77" t="s">
        <v>3375</v>
      </c>
      <c r="I55" s="78">
        <v>0</v>
      </c>
      <c r="L55" s="78">
        <v>0</v>
      </c>
      <c r="M55" s="78">
        <v>0</v>
      </c>
      <c r="O55" s="78">
        <v>0</v>
      </c>
      <c r="P55" s="78">
        <v>0</v>
      </c>
      <c r="Q55" s="78">
        <v>0</v>
      </c>
    </row>
    <row r="56" spans="2:17">
      <c r="B56" s="77" t="s">
        <v>3376</v>
      </c>
      <c r="I56" s="78">
        <v>0</v>
      </c>
      <c r="L56" s="78">
        <v>0</v>
      </c>
      <c r="M56" s="78">
        <v>0</v>
      </c>
      <c r="O56" s="78">
        <v>0</v>
      </c>
      <c r="P56" s="78">
        <v>0</v>
      </c>
      <c r="Q56" s="78">
        <v>0</v>
      </c>
    </row>
    <row r="57" spans="2:17">
      <c r="B57" t="s">
        <v>214</v>
      </c>
      <c r="D57" t="s">
        <v>214</v>
      </c>
      <c r="F57" t="s">
        <v>214</v>
      </c>
      <c r="I57" s="76">
        <v>0</v>
      </c>
      <c r="J57" t="s">
        <v>214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</row>
    <row r="58" spans="2:17">
      <c r="B58" s="77" t="s">
        <v>3377</v>
      </c>
      <c r="I58" s="78">
        <v>0</v>
      </c>
      <c r="L58" s="78">
        <v>0</v>
      </c>
      <c r="M58" s="78">
        <v>0</v>
      </c>
      <c r="O58" s="78">
        <v>0</v>
      </c>
      <c r="P58" s="78">
        <v>0</v>
      </c>
      <c r="Q58" s="78">
        <v>0</v>
      </c>
    </row>
    <row r="59" spans="2:17">
      <c r="B59" t="s">
        <v>214</v>
      </c>
      <c r="D59" t="s">
        <v>214</v>
      </c>
      <c r="F59" t="s">
        <v>214</v>
      </c>
      <c r="I59" s="76">
        <v>0</v>
      </c>
      <c r="J59" t="s">
        <v>214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</row>
    <row r="60" spans="2:17">
      <c r="B60" s="77" t="s">
        <v>3378</v>
      </c>
      <c r="I60" s="78">
        <v>0</v>
      </c>
      <c r="L60" s="78">
        <v>0</v>
      </c>
      <c r="M60" s="78">
        <v>0</v>
      </c>
      <c r="O60" s="78">
        <v>0</v>
      </c>
      <c r="P60" s="78">
        <v>0</v>
      </c>
      <c r="Q60" s="78">
        <v>0</v>
      </c>
    </row>
    <row r="61" spans="2:17">
      <c r="B61" t="s">
        <v>214</v>
      </c>
      <c r="D61" t="s">
        <v>214</v>
      </c>
      <c r="F61" t="s">
        <v>214</v>
      </c>
      <c r="I61" s="76">
        <v>0</v>
      </c>
      <c r="J61" t="s">
        <v>214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6">
        <v>0</v>
      </c>
    </row>
    <row r="62" spans="2:17">
      <c r="B62" s="77" t="s">
        <v>3379</v>
      </c>
      <c r="I62" s="78">
        <v>0</v>
      </c>
      <c r="L62" s="78">
        <v>0</v>
      </c>
      <c r="M62" s="78">
        <v>0</v>
      </c>
      <c r="O62" s="78">
        <v>0</v>
      </c>
      <c r="P62" s="78">
        <v>0</v>
      </c>
      <c r="Q62" s="78">
        <v>0</v>
      </c>
    </row>
    <row r="63" spans="2:17">
      <c r="B63" t="s">
        <v>214</v>
      </c>
      <c r="D63" t="s">
        <v>214</v>
      </c>
      <c r="F63" t="s">
        <v>214</v>
      </c>
      <c r="I63" s="76">
        <v>0</v>
      </c>
      <c r="J63" t="s">
        <v>214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6">
        <v>0</v>
      </c>
    </row>
    <row r="64" spans="2:17">
      <c r="B64" s="77" t="s">
        <v>302</v>
      </c>
      <c r="I64" s="78">
        <v>0</v>
      </c>
      <c r="L64" s="78">
        <v>0</v>
      </c>
      <c r="M64" s="78">
        <v>0</v>
      </c>
      <c r="O64" s="78">
        <v>0</v>
      </c>
      <c r="P64" s="78">
        <v>0</v>
      </c>
      <c r="Q64" s="78">
        <v>0</v>
      </c>
    </row>
    <row r="65" spans="2:17">
      <c r="B65" s="77" t="s">
        <v>3380</v>
      </c>
      <c r="I65" s="78">
        <v>0</v>
      </c>
      <c r="L65" s="78">
        <v>0</v>
      </c>
      <c r="M65" s="78">
        <v>0</v>
      </c>
      <c r="O65" s="78">
        <v>0</v>
      </c>
      <c r="P65" s="78">
        <v>0</v>
      </c>
      <c r="Q65" s="78">
        <v>0</v>
      </c>
    </row>
    <row r="66" spans="2:17">
      <c r="B66" t="s">
        <v>214</v>
      </c>
      <c r="D66" t="s">
        <v>214</v>
      </c>
      <c r="F66" t="s">
        <v>214</v>
      </c>
      <c r="I66" s="76">
        <v>0</v>
      </c>
      <c r="J66" t="s">
        <v>214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</row>
    <row r="67" spans="2:17">
      <c r="B67" s="77" t="s">
        <v>3282</v>
      </c>
      <c r="I67" s="78">
        <v>0</v>
      </c>
      <c r="L67" s="78">
        <v>0</v>
      </c>
      <c r="M67" s="78">
        <v>0</v>
      </c>
      <c r="O67" s="78">
        <v>0</v>
      </c>
      <c r="P67" s="78">
        <v>0</v>
      </c>
      <c r="Q67" s="78">
        <v>0</v>
      </c>
    </row>
    <row r="68" spans="2:17">
      <c r="B68" t="s">
        <v>214</v>
      </c>
      <c r="D68" t="s">
        <v>214</v>
      </c>
      <c r="F68" t="s">
        <v>214</v>
      </c>
      <c r="I68" s="76">
        <v>0</v>
      </c>
      <c r="J68" t="s">
        <v>214</v>
      </c>
      <c r="K68" s="76">
        <v>0</v>
      </c>
      <c r="L68" s="76">
        <v>0</v>
      </c>
      <c r="M68" s="76">
        <v>0</v>
      </c>
      <c r="N68" s="76">
        <v>0</v>
      </c>
      <c r="O68" s="76">
        <v>0</v>
      </c>
      <c r="P68" s="76">
        <v>0</v>
      </c>
      <c r="Q68" s="76">
        <v>0</v>
      </c>
    </row>
    <row r="69" spans="2:17">
      <c r="B69" s="77" t="s">
        <v>3283</v>
      </c>
      <c r="I69" s="78">
        <v>0</v>
      </c>
      <c r="L69" s="78">
        <v>0</v>
      </c>
      <c r="M69" s="78">
        <v>0</v>
      </c>
      <c r="O69" s="78">
        <v>0</v>
      </c>
      <c r="P69" s="78">
        <v>0</v>
      </c>
      <c r="Q69" s="78">
        <v>0</v>
      </c>
    </row>
    <row r="70" spans="2:17">
      <c r="B70" t="s">
        <v>214</v>
      </c>
      <c r="D70" t="s">
        <v>214</v>
      </c>
      <c r="F70" t="s">
        <v>214</v>
      </c>
      <c r="I70" s="76">
        <v>0</v>
      </c>
      <c r="J70" t="s">
        <v>214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</row>
    <row r="71" spans="2:17">
      <c r="B71" s="77" t="s">
        <v>3379</v>
      </c>
      <c r="I71" s="78">
        <v>0</v>
      </c>
      <c r="L71" s="78">
        <v>0</v>
      </c>
      <c r="M71" s="78">
        <v>0</v>
      </c>
      <c r="O71" s="78">
        <v>0</v>
      </c>
      <c r="P71" s="78">
        <v>0</v>
      </c>
      <c r="Q71" s="78">
        <v>0</v>
      </c>
    </row>
    <row r="72" spans="2:17">
      <c r="B72" t="s">
        <v>214</v>
      </c>
      <c r="D72" t="s">
        <v>214</v>
      </c>
      <c r="F72" t="s">
        <v>214</v>
      </c>
      <c r="I72" s="76">
        <v>0</v>
      </c>
      <c r="J72" t="s">
        <v>214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</row>
    <row r="73" spans="2:17">
      <c r="B73" t="s">
        <v>304</v>
      </c>
    </row>
    <row r="74" spans="2:17">
      <c r="B74" t="s">
        <v>411</v>
      </c>
    </row>
    <row r="75" spans="2:17">
      <c r="B75" t="s">
        <v>412</v>
      </c>
    </row>
    <row r="76" spans="2:17">
      <c r="B76" t="s">
        <v>413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5" t="s">
        <v>3409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1.95</v>
      </c>
      <c r="H11" s="7"/>
      <c r="I11" s="7"/>
      <c r="J11" s="75">
        <v>0.38</v>
      </c>
      <c r="K11" s="75">
        <v>23980850.399999999</v>
      </c>
      <c r="L11" s="7"/>
      <c r="M11" s="75">
        <v>24063.690902694991</v>
      </c>
      <c r="N11" s="75">
        <v>100</v>
      </c>
      <c r="O11" s="75">
        <v>3.91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209</v>
      </c>
      <c r="G12" s="78">
        <v>1.95</v>
      </c>
      <c r="J12" s="78">
        <v>0.38</v>
      </c>
      <c r="K12" s="78">
        <v>23980850.399999999</v>
      </c>
      <c r="M12" s="78">
        <v>24063.690902694991</v>
      </c>
      <c r="N12" s="78">
        <v>100</v>
      </c>
      <c r="O12" s="78">
        <v>3.91</v>
      </c>
    </row>
    <row r="13" spans="2:64">
      <c r="B13" s="77" t="s">
        <v>2754</v>
      </c>
      <c r="G13" s="78">
        <v>5.92</v>
      </c>
      <c r="J13" s="78">
        <v>0.26</v>
      </c>
      <c r="K13" s="78">
        <v>6614552.5999999996</v>
      </c>
      <c r="M13" s="78">
        <v>6641.6722656600004</v>
      </c>
      <c r="N13" s="78">
        <v>27.6</v>
      </c>
      <c r="O13" s="78">
        <v>1.08</v>
      </c>
    </row>
    <row r="14" spans="2:64">
      <c r="B14" t="s">
        <v>3381</v>
      </c>
      <c r="C14" t="s">
        <v>3382</v>
      </c>
      <c r="D14" t="s">
        <v>226</v>
      </c>
      <c r="E14" t="s">
        <v>397</v>
      </c>
      <c r="F14" t="s">
        <v>152</v>
      </c>
      <c r="G14" s="76">
        <v>5.92</v>
      </c>
      <c r="H14" t="s">
        <v>105</v>
      </c>
      <c r="I14" s="76">
        <v>0.82</v>
      </c>
      <c r="J14" s="76">
        <v>0.26</v>
      </c>
      <c r="K14" s="76">
        <v>6614552.5999999996</v>
      </c>
      <c r="L14" s="76">
        <v>100.41</v>
      </c>
      <c r="M14" s="76">
        <v>6641.6722656600004</v>
      </c>
      <c r="N14" s="76">
        <v>27.6</v>
      </c>
      <c r="O14" s="76">
        <v>1.08</v>
      </c>
    </row>
    <row r="15" spans="2:64">
      <c r="B15" s="77" t="s">
        <v>2755</v>
      </c>
      <c r="G15" s="78">
        <v>0.44</v>
      </c>
      <c r="J15" s="78">
        <v>0.43</v>
      </c>
      <c r="K15" s="78">
        <v>17366297.800000001</v>
      </c>
      <c r="M15" s="78">
        <v>17422.018637034991</v>
      </c>
      <c r="N15" s="78">
        <v>72.400000000000006</v>
      </c>
      <c r="O15" s="78">
        <v>2.83</v>
      </c>
    </row>
    <row r="16" spans="2:64">
      <c r="B16" t="s">
        <v>3383</v>
      </c>
      <c r="C16" t="s">
        <v>3384</v>
      </c>
      <c r="D16" t="s">
        <v>251</v>
      </c>
      <c r="E16" t="s">
        <v>227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4341574.45</v>
      </c>
      <c r="L16" s="76">
        <v>100.25342465795997</v>
      </c>
      <c r="M16" s="76">
        <v>4352.57707019999</v>
      </c>
      <c r="N16" s="76">
        <v>18.09</v>
      </c>
      <c r="O16" s="76">
        <v>0.71</v>
      </c>
    </row>
    <row r="17" spans="2:15">
      <c r="B17" t="s">
        <v>3385</v>
      </c>
      <c r="C17" t="s">
        <v>3386</v>
      </c>
      <c r="D17" t="s">
        <v>251</v>
      </c>
      <c r="E17" t="s">
        <v>227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4341574.45</v>
      </c>
      <c r="L17" s="76">
        <v>100.32</v>
      </c>
      <c r="M17" s="76">
        <v>4355.4674882400004</v>
      </c>
      <c r="N17" s="76">
        <v>18.100000000000001</v>
      </c>
      <c r="O17" s="76">
        <v>0.71</v>
      </c>
    </row>
    <row r="18" spans="2:15">
      <c r="B18" t="s">
        <v>3387</v>
      </c>
      <c r="C18" t="s">
        <v>3388</v>
      </c>
      <c r="D18" t="s">
        <v>251</v>
      </c>
      <c r="E18" t="s">
        <v>227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4341574.45</v>
      </c>
      <c r="L18" s="76">
        <v>100.35</v>
      </c>
      <c r="M18" s="76">
        <v>4356.7699605750004</v>
      </c>
      <c r="N18" s="76">
        <v>18.11</v>
      </c>
      <c r="O18" s="76">
        <v>0.71</v>
      </c>
    </row>
    <row r="19" spans="2:15">
      <c r="B19" t="s">
        <v>3389</v>
      </c>
      <c r="C19" t="s">
        <v>3390</v>
      </c>
      <c r="D19" t="s">
        <v>251</v>
      </c>
      <c r="E19" t="s">
        <v>227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4341574.45</v>
      </c>
      <c r="L19" s="76">
        <v>100.36</v>
      </c>
      <c r="M19" s="76">
        <v>4357.2041180200004</v>
      </c>
      <c r="N19" s="76">
        <v>18.11</v>
      </c>
      <c r="O19" s="76">
        <v>0.71</v>
      </c>
    </row>
    <row r="20" spans="2:15">
      <c r="B20" s="77" t="s">
        <v>3391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214</v>
      </c>
      <c r="C21" t="s">
        <v>214</v>
      </c>
      <c r="E21" t="s">
        <v>214</v>
      </c>
      <c r="G21" s="76">
        <v>0</v>
      </c>
      <c r="H21" t="s">
        <v>214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3392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214</v>
      </c>
      <c r="C23" t="s">
        <v>214</v>
      </c>
      <c r="E23" t="s">
        <v>214</v>
      </c>
      <c r="G23" s="76">
        <v>0</v>
      </c>
      <c r="H23" t="s">
        <v>214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1281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  <c r="C25" t="s">
        <v>214</v>
      </c>
      <c r="E25" t="s">
        <v>214</v>
      </c>
      <c r="G25" s="76">
        <v>0</v>
      </c>
      <c r="H25" t="s">
        <v>214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302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214</v>
      </c>
      <c r="C27" t="s">
        <v>214</v>
      </c>
      <c r="E27" t="s">
        <v>214</v>
      </c>
      <c r="G27" s="76">
        <v>0</v>
      </c>
      <c r="H27" t="s">
        <v>214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304</v>
      </c>
    </row>
    <row r="29" spans="2:15">
      <c r="B29" t="s">
        <v>411</v>
      </c>
    </row>
    <row r="30" spans="2:15">
      <c r="B30" t="s">
        <v>412</v>
      </c>
    </row>
    <row r="31" spans="2:15">
      <c r="B31" t="s">
        <v>413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5" t="s">
        <v>3409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209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3393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214</v>
      </c>
      <c r="E14" s="76">
        <v>0</v>
      </c>
      <c r="F14" t="s">
        <v>214</v>
      </c>
      <c r="G14" s="76">
        <v>0</v>
      </c>
      <c r="H14" s="76">
        <v>0</v>
      </c>
      <c r="I14" s="76">
        <v>0</v>
      </c>
    </row>
    <row r="15" spans="2:55">
      <c r="B15" s="77" t="s">
        <v>3394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214</v>
      </c>
      <c r="E16" s="76">
        <v>0</v>
      </c>
      <c r="F16" t="s">
        <v>214</v>
      </c>
      <c r="G16" s="76">
        <v>0</v>
      </c>
      <c r="H16" s="76">
        <v>0</v>
      </c>
      <c r="I16" s="76">
        <v>0</v>
      </c>
    </row>
    <row r="17" spans="2:9">
      <c r="B17" s="77" t="s">
        <v>302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3393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214</v>
      </c>
      <c r="E19" s="76">
        <v>0</v>
      </c>
      <c r="F19" t="s">
        <v>214</v>
      </c>
      <c r="G19" s="76">
        <v>0</v>
      </c>
      <c r="H19" s="76">
        <v>0</v>
      </c>
      <c r="I19" s="76">
        <v>0</v>
      </c>
    </row>
    <row r="20" spans="2:9">
      <c r="B20" s="77" t="s">
        <v>3394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214</v>
      </c>
      <c r="E21" s="76">
        <v>0</v>
      </c>
      <c r="F21" t="s">
        <v>214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3409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209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214</v>
      </c>
      <c r="D13" t="s">
        <v>214</v>
      </c>
      <c r="E13" s="18"/>
      <c r="F13" s="76">
        <v>0</v>
      </c>
      <c r="G13" t="s">
        <v>214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302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214</v>
      </c>
      <c r="D15" t="s">
        <v>214</v>
      </c>
      <c r="E15" s="18"/>
      <c r="F15" s="76">
        <v>0</v>
      </c>
      <c r="G15" t="s">
        <v>214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3409</v>
      </c>
    </row>
    <row r="3" spans="2:60">
      <c r="B3" s="2" t="s">
        <v>2</v>
      </c>
      <c r="C3" s="85" t="s">
        <v>197</v>
      </c>
    </row>
    <row r="4" spans="2:60">
      <c r="B4" s="2" t="s">
        <v>3</v>
      </c>
      <c r="C4" s="85" t="s">
        <v>198</v>
      </c>
    </row>
    <row r="5" spans="2:60">
      <c r="B5" s="2"/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6" t="s">
        <v>3409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+C12+C21</f>
        <v>8572.6723500000007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209</v>
      </c>
      <c r="C12" s="78">
        <f>SUM(C13:C20)</f>
        <v>2541.6011600000002</v>
      </c>
    </row>
    <row r="13" spans="2:17">
      <c r="B13" t="s">
        <v>3399</v>
      </c>
      <c r="C13" s="76">
        <v>199.44031000000001</v>
      </c>
      <c r="D13" s="79">
        <v>43100</v>
      </c>
    </row>
    <row r="14" spans="2:17">
      <c r="B14" t="s">
        <v>3400</v>
      </c>
      <c r="C14" s="76">
        <v>551.26774</v>
      </c>
      <c r="D14" s="79">
        <v>43107</v>
      </c>
    </row>
    <row r="15" spans="2:17">
      <c r="B15" t="s">
        <v>3401</v>
      </c>
      <c r="C15" s="76">
        <v>14.324920000000001</v>
      </c>
      <c r="D15" s="80">
        <v>42185</v>
      </c>
    </row>
    <row r="16" spans="2:17">
      <c r="B16" t="s">
        <v>3402</v>
      </c>
      <c r="C16" s="76">
        <v>54.346599999999995</v>
      </c>
      <c r="D16" s="79">
        <v>43263</v>
      </c>
    </row>
    <row r="17" spans="2:4">
      <c r="B17" t="s">
        <v>3403</v>
      </c>
      <c r="C17" s="76">
        <v>204.68199999999999</v>
      </c>
      <c r="D17" s="79">
        <v>43211</v>
      </c>
    </row>
    <row r="18" spans="2:4">
      <c r="B18" t="s">
        <v>3404</v>
      </c>
      <c r="C18" s="76">
        <v>103.26824000000001</v>
      </c>
      <c r="D18" s="79">
        <v>43371</v>
      </c>
    </row>
    <row r="19" spans="2:4">
      <c r="B19" t="s">
        <v>3397</v>
      </c>
      <c r="C19" s="76">
        <v>1334.3326200000001</v>
      </c>
      <c r="D19" s="80">
        <v>44926</v>
      </c>
    </row>
    <row r="20" spans="2:4">
      <c r="B20" t="s">
        <v>3398</v>
      </c>
      <c r="C20" s="76">
        <v>79.938729999999993</v>
      </c>
      <c r="D20" s="79">
        <v>43585</v>
      </c>
    </row>
    <row r="21" spans="2:4">
      <c r="B21" s="77" t="s">
        <v>302</v>
      </c>
      <c r="C21" s="78">
        <f>SUM(C22:C27)</f>
        <v>6031.0711899999997</v>
      </c>
    </row>
    <row r="22" spans="2:4">
      <c r="B22" t="s">
        <v>3405</v>
      </c>
      <c r="C22" s="81">
        <v>347.47864000000004</v>
      </c>
      <c r="D22" s="79">
        <v>43175</v>
      </c>
    </row>
    <row r="23" spans="2:4">
      <c r="B23" t="s">
        <v>3406</v>
      </c>
      <c r="C23" s="81">
        <v>1802.3235</v>
      </c>
      <c r="D23" s="80">
        <v>43312</v>
      </c>
    </row>
    <row r="24" spans="2:4">
      <c r="B24" t="s">
        <v>3407</v>
      </c>
      <c r="C24" s="81">
        <v>276.92447999999996</v>
      </c>
      <c r="D24" s="79">
        <v>43100</v>
      </c>
    </row>
    <row r="25" spans="2:4">
      <c r="B25" t="s">
        <v>3395</v>
      </c>
      <c r="C25" s="81">
        <v>1897.1478</v>
      </c>
      <c r="D25" s="79">
        <v>45547</v>
      </c>
    </row>
    <row r="26" spans="2:4">
      <c r="B26" t="s">
        <v>3408</v>
      </c>
      <c r="C26" s="81">
        <v>329.83896999999996</v>
      </c>
      <c r="D26" s="80">
        <v>44165</v>
      </c>
    </row>
    <row r="27" spans="2:4">
      <c r="B27" t="s">
        <v>3396</v>
      </c>
      <c r="C27" s="81">
        <v>1377.3578</v>
      </c>
      <c r="D27" s="79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3409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414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336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415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1281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304</v>
      </c>
      <c r="D26" s="15"/>
    </row>
    <row r="27" spans="2:16">
      <c r="B27" t="s">
        <v>411</v>
      </c>
      <c r="D27" s="15"/>
    </row>
    <row r="28" spans="2:16">
      <c r="B28" t="s">
        <v>413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5" t="s">
        <v>3409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209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2754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2755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415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1281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302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304</v>
      </c>
      <c r="D26" s="15"/>
    </row>
    <row r="27" spans="2:16">
      <c r="B27" t="s">
        <v>411</v>
      </c>
      <c r="D27" s="15"/>
    </row>
    <row r="28" spans="2:16">
      <c r="B28" t="s">
        <v>413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topLeftCell="A4" zoomScale="75" zoomScaleNormal="75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5" t="s">
        <v>3409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0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5.26</v>
      </c>
      <c r="I11" s="7"/>
      <c r="J11" s="7"/>
      <c r="K11" s="75">
        <v>0.7</v>
      </c>
      <c r="L11" s="75">
        <v>154124204.52000001</v>
      </c>
      <c r="M11" s="7"/>
      <c r="N11" s="75">
        <v>186502.78774441307</v>
      </c>
      <c r="O11" s="7"/>
      <c r="P11" s="75">
        <v>100</v>
      </c>
      <c r="Q11" s="75">
        <v>30.29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209</v>
      </c>
      <c r="C12" s="15"/>
      <c r="D12" s="15"/>
      <c r="H12" s="78">
        <v>5.26</v>
      </c>
      <c r="K12" s="78">
        <v>0.63</v>
      </c>
      <c r="L12" s="78">
        <v>152233907.71000001</v>
      </c>
      <c r="N12" s="78">
        <v>183863.27210401499</v>
      </c>
      <c r="P12" s="78">
        <v>98.58</v>
      </c>
      <c r="Q12" s="78">
        <v>29.86</v>
      </c>
    </row>
    <row r="13" spans="2:52">
      <c r="B13" s="77" t="s">
        <v>305</v>
      </c>
      <c r="C13" s="15"/>
      <c r="D13" s="15"/>
      <c r="H13" s="78">
        <v>5.15</v>
      </c>
      <c r="K13" s="78">
        <v>0.25</v>
      </c>
      <c r="L13" s="78">
        <v>71623989.219999999</v>
      </c>
      <c r="N13" s="78">
        <v>87946.337627750007</v>
      </c>
      <c r="P13" s="78">
        <v>47.16</v>
      </c>
      <c r="Q13" s="78">
        <v>14.28</v>
      </c>
    </row>
    <row r="14" spans="2:52">
      <c r="B14" s="77" t="s">
        <v>306</v>
      </c>
      <c r="C14" s="15"/>
      <c r="D14" s="15"/>
      <c r="H14" s="78">
        <v>5.15</v>
      </c>
      <c r="K14" s="78">
        <v>0.25</v>
      </c>
      <c r="L14" s="78">
        <v>71623989.219999999</v>
      </c>
      <c r="N14" s="78">
        <v>87946.337627750007</v>
      </c>
      <c r="P14" s="78">
        <v>47.16</v>
      </c>
      <c r="Q14" s="78">
        <v>14.28</v>
      </c>
    </row>
    <row r="15" spans="2:52">
      <c r="B15" t="s">
        <v>307</v>
      </c>
      <c r="C15" t="s">
        <v>308</v>
      </c>
      <c r="D15" t="s">
        <v>103</v>
      </c>
      <c r="E15" t="s">
        <v>309</v>
      </c>
      <c r="F15" t="s">
        <v>154</v>
      </c>
      <c r="G15" t="s">
        <v>310</v>
      </c>
      <c r="H15" s="76">
        <v>14.46</v>
      </c>
      <c r="I15" t="s">
        <v>105</v>
      </c>
      <c r="J15" s="76">
        <v>4</v>
      </c>
      <c r="K15" s="76">
        <v>0.96</v>
      </c>
      <c r="L15" s="76">
        <v>2028703.25</v>
      </c>
      <c r="M15" s="76">
        <v>180.38</v>
      </c>
      <c r="N15" s="76">
        <v>3659.3749223499999</v>
      </c>
      <c r="O15" s="76">
        <v>0.01</v>
      </c>
      <c r="P15" s="76">
        <v>1.96</v>
      </c>
      <c r="Q15" s="76">
        <v>0.59</v>
      </c>
    </row>
    <row r="16" spans="2:52">
      <c r="B16" t="s">
        <v>311</v>
      </c>
      <c r="C16" t="s">
        <v>312</v>
      </c>
      <c r="D16" t="s">
        <v>103</v>
      </c>
      <c r="E16" t="s">
        <v>309</v>
      </c>
      <c r="F16" t="s">
        <v>154</v>
      </c>
      <c r="G16" t="s">
        <v>313</v>
      </c>
      <c r="H16" s="76">
        <v>3.62</v>
      </c>
      <c r="I16" t="s">
        <v>105</v>
      </c>
      <c r="J16" s="76">
        <v>4</v>
      </c>
      <c r="K16" s="76">
        <v>-0.06</v>
      </c>
      <c r="L16" s="76">
        <v>5840895.21</v>
      </c>
      <c r="M16" s="76">
        <v>150.27000000000001</v>
      </c>
      <c r="N16" s="76">
        <v>8777.1132320670004</v>
      </c>
      <c r="O16" s="76">
        <v>0.04</v>
      </c>
      <c r="P16" s="76">
        <v>4.71</v>
      </c>
      <c r="Q16" s="76">
        <v>1.43</v>
      </c>
    </row>
    <row r="17" spans="2:17">
      <c r="B17" t="s">
        <v>314</v>
      </c>
      <c r="C17" t="s">
        <v>315</v>
      </c>
      <c r="D17" t="s">
        <v>103</v>
      </c>
      <c r="E17" t="s">
        <v>309</v>
      </c>
      <c r="F17" t="s">
        <v>154</v>
      </c>
      <c r="G17" t="s">
        <v>313</v>
      </c>
      <c r="H17" s="76">
        <v>6.17</v>
      </c>
      <c r="I17" t="s">
        <v>105</v>
      </c>
      <c r="J17" s="76">
        <v>4</v>
      </c>
      <c r="K17" s="76">
        <v>0.18</v>
      </c>
      <c r="L17" s="76">
        <v>7739572.8899999997</v>
      </c>
      <c r="M17" s="76">
        <v>154.94</v>
      </c>
      <c r="N17" s="76">
        <v>11991.694235765999</v>
      </c>
      <c r="O17" s="76">
        <v>7.0000000000000007E-2</v>
      </c>
      <c r="P17" s="76">
        <v>6.43</v>
      </c>
      <c r="Q17" s="76">
        <v>1.95</v>
      </c>
    </row>
    <row r="18" spans="2:17">
      <c r="B18" t="s">
        <v>316</v>
      </c>
      <c r="C18" t="s">
        <v>317</v>
      </c>
      <c r="D18" t="s">
        <v>103</v>
      </c>
      <c r="E18" t="s">
        <v>309</v>
      </c>
      <c r="F18" t="s">
        <v>154</v>
      </c>
      <c r="G18" t="s">
        <v>313</v>
      </c>
      <c r="H18" s="76">
        <v>5.76</v>
      </c>
      <c r="I18" t="s">
        <v>105</v>
      </c>
      <c r="J18" s="76">
        <v>1.75</v>
      </c>
      <c r="K18" s="76">
        <v>0.05</v>
      </c>
      <c r="L18" s="76">
        <v>12780373.970000001</v>
      </c>
      <c r="M18" s="76">
        <v>111.02</v>
      </c>
      <c r="N18" s="76">
        <v>14188.771181493999</v>
      </c>
      <c r="O18" s="76">
        <v>0.09</v>
      </c>
      <c r="P18" s="76">
        <v>7.61</v>
      </c>
      <c r="Q18" s="76">
        <v>2.2999999999999998</v>
      </c>
    </row>
    <row r="19" spans="2:17">
      <c r="B19" t="s">
        <v>318</v>
      </c>
      <c r="C19" t="s">
        <v>319</v>
      </c>
      <c r="D19" t="s">
        <v>103</v>
      </c>
      <c r="E19" t="s">
        <v>309</v>
      </c>
      <c r="F19" t="s">
        <v>154</v>
      </c>
      <c r="G19" t="s">
        <v>313</v>
      </c>
      <c r="H19" s="76">
        <v>2</v>
      </c>
      <c r="I19" t="s">
        <v>105</v>
      </c>
      <c r="J19" s="76">
        <v>3</v>
      </c>
      <c r="K19" s="76">
        <v>0.01</v>
      </c>
      <c r="L19" s="76">
        <v>11250602.65</v>
      </c>
      <c r="M19" s="76">
        <v>118.91</v>
      </c>
      <c r="N19" s="76">
        <v>13378.091611115</v>
      </c>
      <c r="O19" s="76">
        <v>7.0000000000000007E-2</v>
      </c>
      <c r="P19" s="76">
        <v>7.17</v>
      </c>
      <c r="Q19" s="76">
        <v>2.17</v>
      </c>
    </row>
    <row r="20" spans="2:17">
      <c r="B20" t="s">
        <v>320</v>
      </c>
      <c r="C20" t="s">
        <v>321</v>
      </c>
      <c r="D20" t="s">
        <v>103</v>
      </c>
      <c r="E20" t="s">
        <v>309</v>
      </c>
      <c r="F20" t="s">
        <v>154</v>
      </c>
      <c r="G20" t="s">
        <v>313</v>
      </c>
      <c r="H20" s="76">
        <v>4.76</v>
      </c>
      <c r="I20" t="s">
        <v>105</v>
      </c>
      <c r="J20" s="76">
        <v>2.75</v>
      </c>
      <c r="K20" s="76">
        <v>-0.09</v>
      </c>
      <c r="L20" s="76">
        <v>12139255.029999999</v>
      </c>
      <c r="M20" s="76">
        <v>117.27</v>
      </c>
      <c r="N20" s="76">
        <v>14235.704373680999</v>
      </c>
      <c r="O20" s="76">
        <v>7.0000000000000007E-2</v>
      </c>
      <c r="P20" s="76">
        <v>7.63</v>
      </c>
      <c r="Q20" s="76">
        <v>2.31</v>
      </c>
    </row>
    <row r="21" spans="2:17">
      <c r="B21" t="s">
        <v>322</v>
      </c>
      <c r="C21" t="s">
        <v>323</v>
      </c>
      <c r="D21" t="s">
        <v>103</v>
      </c>
      <c r="E21" t="s">
        <v>309</v>
      </c>
      <c r="F21" t="s">
        <v>154</v>
      </c>
      <c r="G21" t="s">
        <v>324</v>
      </c>
      <c r="H21" s="76">
        <v>9.34</v>
      </c>
      <c r="I21" t="s">
        <v>105</v>
      </c>
      <c r="J21" s="76">
        <v>0.75</v>
      </c>
      <c r="K21" s="76">
        <v>0.47</v>
      </c>
      <c r="L21" s="76">
        <v>2523359.7599999998</v>
      </c>
      <c r="M21" s="76">
        <v>102.96</v>
      </c>
      <c r="N21" s="76">
        <v>2598.0512088959999</v>
      </c>
      <c r="O21" s="76">
        <v>7.0000000000000007E-2</v>
      </c>
      <c r="P21" s="76">
        <v>1.39</v>
      </c>
      <c r="Q21" s="76">
        <v>0.42</v>
      </c>
    </row>
    <row r="22" spans="2:17">
      <c r="B22" t="s">
        <v>325</v>
      </c>
      <c r="C22" t="s">
        <v>326</v>
      </c>
      <c r="D22" t="s">
        <v>103</v>
      </c>
      <c r="E22" t="s">
        <v>309</v>
      </c>
      <c r="F22" t="s">
        <v>154</v>
      </c>
      <c r="G22" t="s">
        <v>313</v>
      </c>
      <c r="H22" s="76">
        <v>24</v>
      </c>
      <c r="I22" t="s">
        <v>105</v>
      </c>
      <c r="J22" s="76">
        <v>1</v>
      </c>
      <c r="K22" s="76">
        <v>1.44</v>
      </c>
      <c r="L22" s="76">
        <v>440638.84</v>
      </c>
      <c r="M22" s="76">
        <v>90.21</v>
      </c>
      <c r="N22" s="76">
        <v>397.50029756399999</v>
      </c>
      <c r="O22" s="76">
        <v>0.01</v>
      </c>
      <c r="P22" s="76">
        <v>0.21</v>
      </c>
      <c r="Q22" s="76">
        <v>0.06</v>
      </c>
    </row>
    <row r="23" spans="2:17">
      <c r="B23" t="s">
        <v>327</v>
      </c>
      <c r="C23" t="s">
        <v>328</v>
      </c>
      <c r="D23" t="s">
        <v>103</v>
      </c>
      <c r="E23" t="s">
        <v>309</v>
      </c>
      <c r="F23" t="s">
        <v>154</v>
      </c>
      <c r="G23" t="s">
        <v>329</v>
      </c>
      <c r="H23" s="76">
        <v>3.08</v>
      </c>
      <c r="I23" t="s">
        <v>105</v>
      </c>
      <c r="J23" s="76">
        <v>0.1</v>
      </c>
      <c r="K23" s="76">
        <v>-0.12</v>
      </c>
      <c r="L23" s="76">
        <v>1810548.78</v>
      </c>
      <c r="M23" s="76">
        <v>100.68</v>
      </c>
      <c r="N23" s="76">
        <v>1822.8605117039999</v>
      </c>
      <c r="O23" s="76">
        <v>0.01</v>
      </c>
      <c r="P23" s="76">
        <v>0.98</v>
      </c>
      <c r="Q23" s="76">
        <v>0.3</v>
      </c>
    </row>
    <row r="24" spans="2:17">
      <c r="B24" t="s">
        <v>330</v>
      </c>
      <c r="C24" t="s">
        <v>331</v>
      </c>
      <c r="D24" t="s">
        <v>103</v>
      </c>
      <c r="E24" t="s">
        <v>309</v>
      </c>
      <c r="F24" t="s">
        <v>154</v>
      </c>
      <c r="G24" t="s">
        <v>313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7648245.5300000003</v>
      </c>
      <c r="M24" s="76">
        <v>103.95</v>
      </c>
      <c r="N24" s="76">
        <v>7950.3512284349999</v>
      </c>
      <c r="O24" s="76">
        <v>0.06</v>
      </c>
      <c r="P24" s="76">
        <v>4.26</v>
      </c>
      <c r="Q24" s="76">
        <v>1.29</v>
      </c>
    </row>
    <row r="25" spans="2:17">
      <c r="B25" t="s">
        <v>332</v>
      </c>
      <c r="C25" t="s">
        <v>333</v>
      </c>
      <c r="D25" t="s">
        <v>103</v>
      </c>
      <c r="E25" t="s">
        <v>309</v>
      </c>
      <c r="F25" t="s">
        <v>154</v>
      </c>
      <c r="G25" t="s">
        <v>313</v>
      </c>
      <c r="H25" s="76">
        <v>18.7</v>
      </c>
      <c r="I25" t="s">
        <v>105</v>
      </c>
      <c r="J25" s="76">
        <v>2.75</v>
      </c>
      <c r="K25" s="76">
        <v>1.22</v>
      </c>
      <c r="L25" s="76">
        <v>422456</v>
      </c>
      <c r="M25" s="76">
        <v>139.9</v>
      </c>
      <c r="N25" s="76">
        <v>591.01594399999999</v>
      </c>
      <c r="O25" s="76">
        <v>0</v>
      </c>
      <c r="P25" s="76">
        <v>0.32</v>
      </c>
      <c r="Q25" s="76">
        <v>0.1</v>
      </c>
    </row>
    <row r="26" spans="2:17">
      <c r="B26" t="s">
        <v>334</v>
      </c>
      <c r="C26" t="s">
        <v>335</v>
      </c>
      <c r="D26" t="s">
        <v>103</v>
      </c>
      <c r="E26" t="s">
        <v>309</v>
      </c>
      <c r="F26" t="s">
        <v>154</v>
      </c>
      <c r="G26" t="s">
        <v>313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6999337.3099999996</v>
      </c>
      <c r="M26" s="76">
        <v>119.38</v>
      </c>
      <c r="N26" s="76">
        <v>8355.8088806779997</v>
      </c>
      <c r="O26" s="76">
        <v>0.04</v>
      </c>
      <c r="P26" s="76">
        <v>4.4800000000000004</v>
      </c>
      <c r="Q26" s="76">
        <v>1.36</v>
      </c>
    </row>
    <row r="27" spans="2:17">
      <c r="B27" s="77" t="s">
        <v>336</v>
      </c>
      <c r="C27" s="15"/>
      <c r="D27" s="15"/>
      <c r="H27" s="78">
        <v>5.37</v>
      </c>
      <c r="K27" s="78">
        <v>0.98</v>
      </c>
      <c r="L27" s="78">
        <v>80609918.489999995</v>
      </c>
      <c r="N27" s="78">
        <v>95916.934476265</v>
      </c>
      <c r="P27" s="78">
        <v>51.43</v>
      </c>
      <c r="Q27" s="78">
        <v>15.58</v>
      </c>
    </row>
    <row r="28" spans="2:17">
      <c r="B28" s="77" t="s">
        <v>337</v>
      </c>
      <c r="C28" s="15"/>
      <c r="D28" s="15"/>
      <c r="H28" s="78">
        <v>0.49</v>
      </c>
      <c r="K28" s="78">
        <v>0.11</v>
      </c>
      <c r="L28" s="78">
        <v>2022467.67</v>
      </c>
      <c r="N28" s="78">
        <v>2021.456679179</v>
      </c>
      <c r="P28" s="78">
        <v>1.08</v>
      </c>
      <c r="Q28" s="78">
        <v>0.33</v>
      </c>
    </row>
    <row r="29" spans="2:17">
      <c r="B29" t="s">
        <v>338</v>
      </c>
      <c r="C29" t="s">
        <v>339</v>
      </c>
      <c r="D29" t="s">
        <v>103</v>
      </c>
      <c r="E29" t="s">
        <v>309</v>
      </c>
      <c r="F29" t="s">
        <v>152</v>
      </c>
      <c r="G29" t="s">
        <v>340</v>
      </c>
      <c r="H29" s="76">
        <v>0.76</v>
      </c>
      <c r="I29" t="s">
        <v>105</v>
      </c>
      <c r="J29" s="76">
        <v>0</v>
      </c>
      <c r="K29" s="76">
        <v>0.09</v>
      </c>
      <c r="L29" s="76">
        <v>296203.24</v>
      </c>
      <c r="M29" s="76">
        <v>99.93</v>
      </c>
      <c r="N29" s="76">
        <v>295.995897732</v>
      </c>
      <c r="O29" s="76">
        <v>0</v>
      </c>
      <c r="P29" s="76">
        <v>0.16</v>
      </c>
      <c r="Q29" s="76">
        <v>0.05</v>
      </c>
    </row>
    <row r="30" spans="2:17">
      <c r="B30" t="s">
        <v>341</v>
      </c>
      <c r="C30" t="s">
        <v>342</v>
      </c>
      <c r="D30" t="s">
        <v>103</v>
      </c>
      <c r="E30" t="s">
        <v>309</v>
      </c>
      <c r="F30" t="s">
        <v>154</v>
      </c>
      <c r="G30" t="s">
        <v>340</v>
      </c>
      <c r="H30" s="76">
        <v>0.53</v>
      </c>
      <c r="I30" t="s">
        <v>105</v>
      </c>
      <c r="J30" s="76">
        <v>0</v>
      </c>
      <c r="K30" s="76">
        <v>0.11</v>
      </c>
      <c r="L30" s="76">
        <v>780634.15</v>
      </c>
      <c r="M30" s="76">
        <v>99.94</v>
      </c>
      <c r="N30" s="76">
        <v>780.16576951000002</v>
      </c>
      <c r="O30" s="76">
        <v>0.01</v>
      </c>
      <c r="P30" s="76">
        <v>0.42</v>
      </c>
      <c r="Q30" s="76">
        <v>0.13</v>
      </c>
    </row>
    <row r="31" spans="2:17">
      <c r="B31" t="s">
        <v>343</v>
      </c>
      <c r="C31" t="s">
        <v>344</v>
      </c>
      <c r="D31" t="s">
        <v>103</v>
      </c>
      <c r="E31" t="s">
        <v>309</v>
      </c>
      <c r="F31" t="s">
        <v>154</v>
      </c>
      <c r="G31" t="s">
        <v>313</v>
      </c>
      <c r="H31" s="76">
        <v>0.1</v>
      </c>
      <c r="I31" t="s">
        <v>105</v>
      </c>
      <c r="J31" s="76">
        <v>0</v>
      </c>
      <c r="K31" s="76">
        <v>0.19</v>
      </c>
      <c r="L31" s="76">
        <v>263939.69</v>
      </c>
      <c r="M31" s="76">
        <v>99.98</v>
      </c>
      <c r="N31" s="76">
        <v>263.88690206199999</v>
      </c>
      <c r="O31" s="76">
        <v>0</v>
      </c>
      <c r="P31" s="76">
        <v>0.14000000000000001</v>
      </c>
      <c r="Q31" s="76">
        <v>0.04</v>
      </c>
    </row>
    <row r="32" spans="2:17">
      <c r="B32" t="s">
        <v>345</v>
      </c>
      <c r="C32" t="s">
        <v>346</v>
      </c>
      <c r="D32" t="s">
        <v>103</v>
      </c>
      <c r="E32" t="s">
        <v>309</v>
      </c>
      <c r="F32" t="s">
        <v>154</v>
      </c>
      <c r="G32" t="s">
        <v>340</v>
      </c>
      <c r="H32" s="76">
        <v>0.43</v>
      </c>
      <c r="I32" t="s">
        <v>105</v>
      </c>
      <c r="J32" s="76">
        <v>0</v>
      </c>
      <c r="K32" s="76">
        <v>0.09</v>
      </c>
      <c r="L32" s="76">
        <v>583651.69999999995</v>
      </c>
      <c r="M32" s="76">
        <v>99.96</v>
      </c>
      <c r="N32" s="76">
        <v>583.41823932</v>
      </c>
      <c r="O32" s="76">
        <v>0.01</v>
      </c>
      <c r="P32" s="76">
        <v>0.31</v>
      </c>
      <c r="Q32" s="76">
        <v>0.09</v>
      </c>
    </row>
    <row r="33" spans="2:17">
      <c r="B33" t="s">
        <v>347</v>
      </c>
      <c r="C33" t="s">
        <v>348</v>
      </c>
      <c r="D33" t="s">
        <v>103</v>
      </c>
      <c r="E33" t="s">
        <v>309</v>
      </c>
      <c r="F33" t="s">
        <v>154</v>
      </c>
      <c r="G33" t="s">
        <v>340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98038.89</v>
      </c>
      <c r="M33" s="76">
        <v>99.95</v>
      </c>
      <c r="N33" s="76">
        <v>97.989870554999996</v>
      </c>
      <c r="O33" s="76">
        <v>0</v>
      </c>
      <c r="P33" s="76">
        <v>0.05</v>
      </c>
      <c r="Q33" s="76">
        <v>0.02</v>
      </c>
    </row>
    <row r="34" spans="2:17">
      <c r="B34" s="77" t="s">
        <v>349</v>
      </c>
      <c r="C34" s="15"/>
      <c r="D34" s="15"/>
      <c r="H34" s="78">
        <v>5.6</v>
      </c>
      <c r="K34" s="78">
        <v>1.05</v>
      </c>
      <c r="L34" s="78">
        <v>73388704.099999994</v>
      </c>
      <c r="N34" s="78">
        <v>88705.578604941998</v>
      </c>
      <c r="P34" s="78">
        <v>47.56</v>
      </c>
      <c r="Q34" s="78">
        <v>14.41</v>
      </c>
    </row>
    <row r="35" spans="2:17">
      <c r="B35" t="s">
        <v>350</v>
      </c>
      <c r="C35" t="s">
        <v>351</v>
      </c>
      <c r="D35" t="s">
        <v>103</v>
      </c>
      <c r="E35" t="s">
        <v>309</v>
      </c>
      <c r="F35" t="s">
        <v>154</v>
      </c>
      <c r="G35" t="s">
        <v>313</v>
      </c>
      <c r="H35" s="76">
        <v>3.9</v>
      </c>
      <c r="I35" t="s">
        <v>105</v>
      </c>
      <c r="J35" s="76">
        <v>5.5</v>
      </c>
      <c r="K35" s="76">
        <v>0.61</v>
      </c>
      <c r="L35" s="76">
        <v>9944510.5</v>
      </c>
      <c r="M35" s="76">
        <v>124.52</v>
      </c>
      <c r="N35" s="76">
        <v>12382.9044746</v>
      </c>
      <c r="O35" s="76">
        <v>0.06</v>
      </c>
      <c r="P35" s="76">
        <v>6.64</v>
      </c>
      <c r="Q35" s="76">
        <v>2.0099999999999998</v>
      </c>
    </row>
    <row r="36" spans="2:17">
      <c r="B36" t="s">
        <v>352</v>
      </c>
      <c r="C36" t="s">
        <v>353</v>
      </c>
      <c r="D36" t="s">
        <v>103</v>
      </c>
      <c r="E36" t="s">
        <v>309</v>
      </c>
      <c r="F36" t="s">
        <v>154</v>
      </c>
      <c r="G36" t="s">
        <v>313</v>
      </c>
      <c r="H36" s="76">
        <v>7.22</v>
      </c>
      <c r="I36" t="s">
        <v>105</v>
      </c>
      <c r="J36" s="76">
        <v>6.25</v>
      </c>
      <c r="K36" s="76">
        <v>1.57</v>
      </c>
      <c r="L36" s="76">
        <v>9326288.9100000001</v>
      </c>
      <c r="M36" s="76">
        <v>145.02000000000001</v>
      </c>
      <c r="N36" s="76">
        <v>13524.984177282</v>
      </c>
      <c r="O36" s="76">
        <v>0.05</v>
      </c>
      <c r="P36" s="76">
        <v>7.25</v>
      </c>
      <c r="Q36" s="76">
        <v>2.2000000000000002</v>
      </c>
    </row>
    <row r="37" spans="2:17">
      <c r="B37" t="s">
        <v>354</v>
      </c>
      <c r="C37" t="s">
        <v>355</v>
      </c>
      <c r="D37" t="s">
        <v>103</v>
      </c>
      <c r="E37" t="s">
        <v>309</v>
      </c>
      <c r="F37" t="s">
        <v>154</v>
      </c>
      <c r="G37" t="s">
        <v>313</v>
      </c>
      <c r="H37" s="76">
        <v>15.42</v>
      </c>
      <c r="I37" t="s">
        <v>105</v>
      </c>
      <c r="J37" s="76">
        <v>5.5</v>
      </c>
      <c r="K37" s="76">
        <v>2.86</v>
      </c>
      <c r="L37" s="76">
        <v>3920057.65</v>
      </c>
      <c r="M37" s="76">
        <v>149.41999999999999</v>
      </c>
      <c r="N37" s="76">
        <v>5857.3501406300002</v>
      </c>
      <c r="O37" s="76">
        <v>0.02</v>
      </c>
      <c r="P37" s="76">
        <v>3.14</v>
      </c>
      <c r="Q37" s="76">
        <v>0.95</v>
      </c>
    </row>
    <row r="38" spans="2:17">
      <c r="B38" t="s">
        <v>356</v>
      </c>
      <c r="C38" t="s">
        <v>357</v>
      </c>
      <c r="D38" t="s">
        <v>103</v>
      </c>
      <c r="E38" t="s">
        <v>309</v>
      </c>
      <c r="F38" t="s">
        <v>152</v>
      </c>
      <c r="G38" t="s">
        <v>313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405858.67</v>
      </c>
      <c r="M38" s="76">
        <v>114.45</v>
      </c>
      <c r="N38" s="76">
        <v>464.50524781500002</v>
      </c>
      <c r="O38" s="76">
        <v>0</v>
      </c>
      <c r="P38" s="76">
        <v>0.25</v>
      </c>
      <c r="Q38" s="76">
        <v>0.08</v>
      </c>
    </row>
    <row r="39" spans="2:17">
      <c r="B39" t="s">
        <v>358</v>
      </c>
      <c r="C39" t="s">
        <v>359</v>
      </c>
      <c r="D39" t="s">
        <v>103</v>
      </c>
      <c r="E39" t="s">
        <v>309</v>
      </c>
      <c r="F39" t="s">
        <v>154</v>
      </c>
      <c r="G39" t="s">
        <v>313</v>
      </c>
      <c r="H39" s="76">
        <v>1.64</v>
      </c>
      <c r="I39" t="s">
        <v>105</v>
      </c>
      <c r="J39" s="76">
        <v>2.25</v>
      </c>
      <c r="K39" s="76">
        <v>0.13</v>
      </c>
      <c r="L39" s="76">
        <v>3732367.05</v>
      </c>
      <c r="M39" s="76">
        <v>104.29</v>
      </c>
      <c r="N39" s="76">
        <v>3892.4855964449998</v>
      </c>
      <c r="O39" s="76">
        <v>0.02</v>
      </c>
      <c r="P39" s="76">
        <v>2.09</v>
      </c>
      <c r="Q39" s="76">
        <v>0.63</v>
      </c>
    </row>
    <row r="40" spans="2:17">
      <c r="B40" t="s">
        <v>360</v>
      </c>
      <c r="C40" t="s">
        <v>361</v>
      </c>
      <c r="D40" t="s">
        <v>103</v>
      </c>
      <c r="E40" t="s">
        <v>309</v>
      </c>
      <c r="F40" t="s">
        <v>154</v>
      </c>
      <c r="G40" t="s">
        <v>313</v>
      </c>
      <c r="H40" s="76">
        <v>1.08</v>
      </c>
      <c r="I40" t="s">
        <v>105</v>
      </c>
      <c r="J40" s="76">
        <v>0.5</v>
      </c>
      <c r="K40" s="76">
        <v>0.1</v>
      </c>
      <c r="L40" s="76">
        <v>4357478</v>
      </c>
      <c r="M40" s="76">
        <v>100.89</v>
      </c>
      <c r="N40" s="76">
        <v>4396.2595541999999</v>
      </c>
      <c r="O40" s="76">
        <v>0.03</v>
      </c>
      <c r="P40" s="76">
        <v>2.36</v>
      </c>
      <c r="Q40" s="76">
        <v>0.71</v>
      </c>
    </row>
    <row r="41" spans="2:17">
      <c r="B41" t="s">
        <v>362</v>
      </c>
      <c r="C41" t="s">
        <v>363</v>
      </c>
      <c r="D41" t="s">
        <v>103</v>
      </c>
      <c r="E41" t="s">
        <v>309</v>
      </c>
      <c r="F41" t="s">
        <v>154</v>
      </c>
      <c r="G41" t="s">
        <v>364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801845.23</v>
      </c>
      <c r="M41" s="76">
        <v>102.37</v>
      </c>
      <c r="N41" s="76">
        <v>820.84896195099998</v>
      </c>
      <c r="O41" s="76">
        <v>0.04</v>
      </c>
      <c r="P41" s="76">
        <v>0.44</v>
      </c>
      <c r="Q41" s="76">
        <v>0.13</v>
      </c>
    </row>
    <row r="42" spans="2:17">
      <c r="B42" t="s">
        <v>365</v>
      </c>
      <c r="C42" t="s">
        <v>366</v>
      </c>
      <c r="D42" t="s">
        <v>103</v>
      </c>
      <c r="E42" t="s">
        <v>309</v>
      </c>
      <c r="F42" t="s">
        <v>154</v>
      </c>
      <c r="G42" t="s">
        <v>367</v>
      </c>
      <c r="H42" s="76">
        <v>8.67</v>
      </c>
      <c r="I42" t="s">
        <v>105</v>
      </c>
      <c r="J42" s="76">
        <v>2</v>
      </c>
      <c r="K42" s="76">
        <v>1.76</v>
      </c>
      <c r="L42" s="76">
        <v>2865761.3</v>
      </c>
      <c r="M42" s="76">
        <v>103.07</v>
      </c>
      <c r="N42" s="76">
        <v>2953.7401719099998</v>
      </c>
      <c r="O42" s="76">
        <v>0.03</v>
      </c>
      <c r="P42" s="76">
        <v>1.58</v>
      </c>
      <c r="Q42" s="76">
        <v>0.48</v>
      </c>
    </row>
    <row r="43" spans="2:17">
      <c r="B43" t="s">
        <v>368</v>
      </c>
      <c r="C43" t="s">
        <v>369</v>
      </c>
      <c r="D43" t="s">
        <v>103</v>
      </c>
      <c r="E43" t="s">
        <v>309</v>
      </c>
      <c r="F43" t="s">
        <v>152</v>
      </c>
      <c r="G43" t="s">
        <v>370</v>
      </c>
      <c r="H43" s="76">
        <v>1.36</v>
      </c>
      <c r="I43" t="s">
        <v>105</v>
      </c>
      <c r="J43" s="76">
        <v>6</v>
      </c>
      <c r="K43" s="76">
        <v>0.09</v>
      </c>
      <c r="L43" s="76">
        <v>6063147.9299999997</v>
      </c>
      <c r="M43" s="76">
        <v>111.86</v>
      </c>
      <c r="N43" s="76">
        <v>6782.2372744980003</v>
      </c>
      <c r="O43" s="76">
        <v>0.03</v>
      </c>
      <c r="P43" s="76">
        <v>3.64</v>
      </c>
      <c r="Q43" s="76">
        <v>1.1000000000000001</v>
      </c>
    </row>
    <row r="44" spans="2:17">
      <c r="B44" t="s">
        <v>371</v>
      </c>
      <c r="C44" t="s">
        <v>372</v>
      </c>
      <c r="D44" t="s">
        <v>103</v>
      </c>
      <c r="E44" t="s">
        <v>309</v>
      </c>
      <c r="F44" t="s">
        <v>154</v>
      </c>
      <c r="G44" t="s">
        <v>373</v>
      </c>
      <c r="H44" s="76">
        <v>0.33</v>
      </c>
      <c r="I44" t="s">
        <v>105</v>
      </c>
      <c r="J44" s="76">
        <v>4</v>
      </c>
      <c r="K44" s="76">
        <v>0.12</v>
      </c>
      <c r="L44" s="76">
        <v>1727.35</v>
      </c>
      <c r="M44" s="76">
        <v>103.96</v>
      </c>
      <c r="N44" s="76">
        <v>1.79575306</v>
      </c>
      <c r="O44" s="76">
        <v>0</v>
      </c>
      <c r="P44" s="76">
        <v>0</v>
      </c>
      <c r="Q44" s="76">
        <v>0</v>
      </c>
    </row>
    <row r="45" spans="2:17">
      <c r="B45" t="s">
        <v>374</v>
      </c>
      <c r="C45" t="s">
        <v>375</v>
      </c>
      <c r="D45" t="s">
        <v>103</v>
      </c>
      <c r="E45" t="s">
        <v>309</v>
      </c>
      <c r="F45" t="s">
        <v>154</v>
      </c>
      <c r="G45" t="s">
        <v>313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13584645.34</v>
      </c>
      <c r="M45" s="76">
        <v>120.1</v>
      </c>
      <c r="N45" s="76">
        <v>16315.159053339999</v>
      </c>
      <c r="O45" s="76">
        <v>7.0000000000000007E-2</v>
      </c>
      <c r="P45" s="76">
        <v>8.75</v>
      </c>
      <c r="Q45" s="76">
        <v>2.65</v>
      </c>
    </row>
    <row r="46" spans="2:17">
      <c r="B46" t="s">
        <v>376</v>
      </c>
      <c r="C46" t="s">
        <v>377</v>
      </c>
      <c r="D46" t="s">
        <v>103</v>
      </c>
      <c r="E46" t="s">
        <v>309</v>
      </c>
      <c r="F46" t="s">
        <v>154</v>
      </c>
      <c r="G46" t="s">
        <v>313</v>
      </c>
      <c r="H46" s="76">
        <v>3.52</v>
      </c>
      <c r="I46" t="s">
        <v>105</v>
      </c>
      <c r="J46" s="76">
        <v>1</v>
      </c>
      <c r="K46" s="76">
        <v>0.43</v>
      </c>
      <c r="L46" s="76">
        <v>39894.71</v>
      </c>
      <c r="M46" s="76">
        <v>102.43</v>
      </c>
      <c r="N46" s="76">
        <v>40.864151452999998</v>
      </c>
      <c r="O46" s="76">
        <v>0</v>
      </c>
      <c r="P46" s="76">
        <v>0.02</v>
      </c>
      <c r="Q46" s="76">
        <v>0.01</v>
      </c>
    </row>
    <row r="47" spans="2:17">
      <c r="B47" t="s">
        <v>378</v>
      </c>
      <c r="C47" t="s">
        <v>379</v>
      </c>
      <c r="D47" t="s">
        <v>103</v>
      </c>
      <c r="E47" t="s">
        <v>309</v>
      </c>
      <c r="F47" t="s">
        <v>154</v>
      </c>
      <c r="G47" t="s">
        <v>313</v>
      </c>
      <c r="H47" s="76">
        <v>7.46</v>
      </c>
      <c r="I47" t="s">
        <v>105</v>
      </c>
      <c r="J47" s="76">
        <v>1.75</v>
      </c>
      <c r="K47" s="76">
        <v>1.49</v>
      </c>
      <c r="L47" s="76">
        <v>2405838.5699999998</v>
      </c>
      <c r="M47" s="76">
        <v>102.09</v>
      </c>
      <c r="N47" s="76">
        <v>2456.1205961129999</v>
      </c>
      <c r="O47" s="76">
        <v>0.02</v>
      </c>
      <c r="P47" s="76">
        <v>1.32</v>
      </c>
      <c r="Q47" s="76">
        <v>0.4</v>
      </c>
    </row>
    <row r="48" spans="2:17">
      <c r="B48" t="s">
        <v>380</v>
      </c>
      <c r="C48" t="s">
        <v>381</v>
      </c>
      <c r="D48" t="s">
        <v>103</v>
      </c>
      <c r="E48" t="s">
        <v>309</v>
      </c>
      <c r="F48" t="s">
        <v>154</v>
      </c>
      <c r="G48" t="s">
        <v>313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15939282.890000001</v>
      </c>
      <c r="M48" s="76">
        <v>118.05</v>
      </c>
      <c r="N48" s="76">
        <v>18816.323451644999</v>
      </c>
      <c r="O48" s="76">
        <v>0.1</v>
      </c>
      <c r="P48" s="76">
        <v>10.09</v>
      </c>
      <c r="Q48" s="76">
        <v>3.06</v>
      </c>
    </row>
    <row r="49" spans="2:17">
      <c r="B49" s="77" t="s">
        <v>382</v>
      </c>
      <c r="C49" s="15"/>
      <c r="D49" s="15"/>
      <c r="H49" s="78">
        <v>3.32</v>
      </c>
      <c r="K49" s="78">
        <v>0.14000000000000001</v>
      </c>
      <c r="L49" s="78">
        <v>5198746.72</v>
      </c>
      <c r="N49" s="78">
        <v>5189.8991921440002</v>
      </c>
      <c r="P49" s="78">
        <v>2.78</v>
      </c>
      <c r="Q49" s="78">
        <v>0.84</v>
      </c>
    </row>
    <row r="50" spans="2:17">
      <c r="B50" t="s">
        <v>383</v>
      </c>
      <c r="C50" t="s">
        <v>384</v>
      </c>
      <c r="D50" t="s">
        <v>103</v>
      </c>
      <c r="E50" t="s">
        <v>309</v>
      </c>
      <c r="F50" t="s">
        <v>154</v>
      </c>
      <c r="G50" t="s">
        <v>313</v>
      </c>
      <c r="H50" s="76">
        <v>4.16</v>
      </c>
      <c r="I50" t="s">
        <v>105</v>
      </c>
      <c r="J50" s="76">
        <v>0.09</v>
      </c>
      <c r="K50" s="76">
        <v>0.16</v>
      </c>
      <c r="L50" s="76">
        <v>2280488.21</v>
      </c>
      <c r="M50" s="76">
        <v>99.74</v>
      </c>
      <c r="N50" s="76">
        <v>2274.5589406539998</v>
      </c>
      <c r="O50" s="76">
        <v>0.02</v>
      </c>
      <c r="P50" s="76">
        <v>1.22</v>
      </c>
      <c r="Q50" s="76">
        <v>0.37</v>
      </c>
    </row>
    <row r="51" spans="2:17">
      <c r="B51" t="s">
        <v>385</v>
      </c>
      <c r="C51" t="s">
        <v>386</v>
      </c>
      <c r="D51" t="s">
        <v>103</v>
      </c>
      <c r="E51" t="s">
        <v>309</v>
      </c>
      <c r="F51" t="s">
        <v>154</v>
      </c>
      <c r="G51" t="s">
        <v>313</v>
      </c>
      <c r="H51" s="76">
        <v>2.66</v>
      </c>
      <c r="I51" t="s">
        <v>105</v>
      </c>
      <c r="J51" s="76">
        <v>0.09</v>
      </c>
      <c r="K51" s="76">
        <v>0.13</v>
      </c>
      <c r="L51" s="76">
        <v>2918258.51</v>
      </c>
      <c r="M51" s="76">
        <v>99.9</v>
      </c>
      <c r="N51" s="76">
        <v>2915.3402514899999</v>
      </c>
      <c r="O51" s="76">
        <v>0.02</v>
      </c>
      <c r="P51" s="76">
        <v>1.56</v>
      </c>
      <c r="Q51" s="76">
        <v>0.47</v>
      </c>
    </row>
    <row r="52" spans="2:17">
      <c r="B52" s="77" t="s">
        <v>387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214</v>
      </c>
      <c r="C53" t="s">
        <v>214</v>
      </c>
      <c r="D53" s="15"/>
      <c r="E53" t="s">
        <v>214</v>
      </c>
      <c r="H53" s="76">
        <v>0</v>
      </c>
      <c r="I53" t="s">
        <v>214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302</v>
      </c>
      <c r="C54" s="15"/>
      <c r="D54" s="15"/>
      <c r="H54" s="78">
        <v>4.92</v>
      </c>
      <c r="K54" s="78">
        <v>5.65</v>
      </c>
      <c r="L54" s="78">
        <v>1890296.81</v>
      </c>
      <c r="N54" s="78">
        <v>2639.515640398085</v>
      </c>
      <c r="P54" s="78">
        <v>1.42</v>
      </c>
      <c r="Q54" s="78">
        <v>0.43</v>
      </c>
    </row>
    <row r="55" spans="2:17">
      <c r="B55" s="77" t="s">
        <v>388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214</v>
      </c>
      <c r="C56" t="s">
        <v>214</v>
      </c>
      <c r="D56" s="15"/>
      <c r="E56" t="s">
        <v>214</v>
      </c>
      <c r="H56" s="76">
        <v>0</v>
      </c>
      <c r="I56" t="s">
        <v>214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389</v>
      </c>
      <c r="C57" s="15"/>
      <c r="D57" s="15"/>
      <c r="H57" s="78">
        <v>4.92</v>
      </c>
      <c r="K57" s="78">
        <v>5.65</v>
      </c>
      <c r="L57" s="78">
        <v>1890296.81</v>
      </c>
      <c r="N57" s="78">
        <v>2639.515640398085</v>
      </c>
      <c r="P57" s="78">
        <v>1.42</v>
      </c>
      <c r="Q57" s="78">
        <v>0.43</v>
      </c>
    </row>
    <row r="58" spans="2:17">
      <c r="B58" t="s">
        <v>390</v>
      </c>
      <c r="C58" t="s">
        <v>391</v>
      </c>
      <c r="D58" t="s">
        <v>126</v>
      </c>
      <c r="E58" t="s">
        <v>392</v>
      </c>
      <c r="F58" t="s">
        <v>393</v>
      </c>
      <c r="G58" t="s">
        <v>394</v>
      </c>
      <c r="H58" s="76">
        <v>3.77</v>
      </c>
      <c r="I58" t="s">
        <v>109</v>
      </c>
      <c r="J58" s="76">
        <v>0</v>
      </c>
      <c r="K58" s="76">
        <v>7.2</v>
      </c>
      <c r="L58" s="76">
        <v>303848.15000000002</v>
      </c>
      <c r="M58" s="76">
        <v>23.804706399824092</v>
      </c>
      <c r="N58" s="76">
        <v>255.25313467104499</v>
      </c>
      <c r="O58" s="76">
        <v>0.04</v>
      </c>
      <c r="P58" s="76">
        <v>0.14000000000000001</v>
      </c>
      <c r="Q58" s="76">
        <v>0.04</v>
      </c>
    </row>
    <row r="59" spans="2:17">
      <c r="B59" t="s">
        <v>395</v>
      </c>
      <c r="C59" t="s">
        <v>396</v>
      </c>
      <c r="D59" t="s">
        <v>126</v>
      </c>
      <c r="E59" t="s">
        <v>397</v>
      </c>
      <c r="F59" t="s">
        <v>398</v>
      </c>
      <c r="G59" t="s">
        <v>313</v>
      </c>
      <c r="H59" s="76">
        <v>5.74</v>
      </c>
      <c r="I59" t="s">
        <v>126</v>
      </c>
      <c r="J59" s="76">
        <v>6.3</v>
      </c>
      <c r="K59" s="76">
        <v>5.73</v>
      </c>
      <c r="L59" s="76">
        <v>821211.21</v>
      </c>
      <c r="M59" s="76">
        <v>103.52419925622914</v>
      </c>
      <c r="N59" s="76">
        <v>45.721192272705999</v>
      </c>
      <c r="O59" s="76">
        <v>0</v>
      </c>
      <c r="P59" s="76">
        <v>0.02</v>
      </c>
      <c r="Q59" s="76">
        <v>0.01</v>
      </c>
    </row>
    <row r="60" spans="2:17">
      <c r="B60" t="s">
        <v>399</v>
      </c>
      <c r="C60" t="s">
        <v>400</v>
      </c>
      <c r="D60" t="s">
        <v>126</v>
      </c>
      <c r="E60" t="s">
        <v>401</v>
      </c>
      <c r="F60" t="s">
        <v>393</v>
      </c>
      <c r="G60" t="s">
        <v>313</v>
      </c>
      <c r="H60" s="76">
        <v>3.94</v>
      </c>
      <c r="I60" t="s">
        <v>207</v>
      </c>
      <c r="J60" s="76">
        <v>5.75</v>
      </c>
      <c r="K60" s="76">
        <v>6.83</v>
      </c>
      <c r="L60" s="76">
        <v>27510.58</v>
      </c>
      <c r="M60" s="76">
        <v>9355.1611111111051</v>
      </c>
      <c r="N60" s="76">
        <v>498.77513001429497</v>
      </c>
      <c r="O60" s="76">
        <v>0</v>
      </c>
      <c r="P60" s="76">
        <v>0.27</v>
      </c>
      <c r="Q60" s="76">
        <v>0.08</v>
      </c>
    </row>
    <row r="61" spans="2:17">
      <c r="B61" t="s">
        <v>402</v>
      </c>
      <c r="C61" t="s">
        <v>403</v>
      </c>
      <c r="D61" t="s">
        <v>126</v>
      </c>
      <c r="E61" t="s">
        <v>401</v>
      </c>
      <c r="F61" t="s">
        <v>393</v>
      </c>
      <c r="G61" t="s">
        <v>313</v>
      </c>
      <c r="H61" s="76">
        <v>7.19</v>
      </c>
      <c r="I61" t="s">
        <v>207</v>
      </c>
      <c r="J61" s="76">
        <v>6.5</v>
      </c>
      <c r="K61" s="76">
        <v>6.74</v>
      </c>
      <c r="L61" s="76">
        <v>29933.15</v>
      </c>
      <c r="M61" s="76">
        <v>10113.383332999996</v>
      </c>
      <c r="N61" s="76">
        <v>586.68186456889805</v>
      </c>
      <c r="O61" s="76">
        <v>0</v>
      </c>
      <c r="P61" s="76">
        <v>0.31</v>
      </c>
      <c r="Q61" s="76">
        <v>0.1</v>
      </c>
    </row>
    <row r="62" spans="2:17">
      <c r="B62" t="s">
        <v>404</v>
      </c>
      <c r="C62" t="s">
        <v>405</v>
      </c>
      <c r="D62" t="s">
        <v>126</v>
      </c>
      <c r="E62" t="s">
        <v>406</v>
      </c>
      <c r="F62" t="s">
        <v>398</v>
      </c>
      <c r="G62" t="s">
        <v>313</v>
      </c>
      <c r="H62" s="76">
        <v>6.29</v>
      </c>
      <c r="I62" t="s">
        <v>109</v>
      </c>
      <c r="J62" s="76">
        <v>4.25</v>
      </c>
      <c r="K62" s="76">
        <v>4.25</v>
      </c>
      <c r="L62" s="76">
        <v>114969.57</v>
      </c>
      <c r="M62" s="76">
        <v>101.92624999999997</v>
      </c>
      <c r="N62" s="76">
        <v>413.54294066635902</v>
      </c>
      <c r="O62" s="76">
        <v>0</v>
      </c>
      <c r="P62" s="76">
        <v>0.22</v>
      </c>
      <c r="Q62" s="76">
        <v>7.0000000000000007E-2</v>
      </c>
    </row>
    <row r="63" spans="2:17">
      <c r="B63" t="s">
        <v>407</v>
      </c>
      <c r="C63" t="s">
        <v>408</v>
      </c>
      <c r="D63" t="s">
        <v>126</v>
      </c>
      <c r="E63" t="s">
        <v>406</v>
      </c>
      <c r="F63" t="s">
        <v>398</v>
      </c>
      <c r="G63" t="s">
        <v>364</v>
      </c>
      <c r="H63" s="76">
        <v>6.71</v>
      </c>
      <c r="I63" t="s">
        <v>109</v>
      </c>
      <c r="J63" s="76">
        <v>6</v>
      </c>
      <c r="K63" s="76">
        <v>4.5</v>
      </c>
      <c r="L63" s="76">
        <v>57484.78</v>
      </c>
      <c r="M63" s="76">
        <v>113.7730000000002</v>
      </c>
      <c r="N63" s="76">
        <v>230.804218226633</v>
      </c>
      <c r="O63" s="76">
        <v>0</v>
      </c>
      <c r="P63" s="76">
        <v>0.12</v>
      </c>
      <c r="Q63" s="76">
        <v>0.04</v>
      </c>
    </row>
    <row r="64" spans="2:17">
      <c r="B64" t="s">
        <v>409</v>
      </c>
      <c r="C64" t="s">
        <v>410</v>
      </c>
      <c r="D64" t="s">
        <v>126</v>
      </c>
      <c r="E64" t="s">
        <v>406</v>
      </c>
      <c r="F64" t="s">
        <v>398</v>
      </c>
      <c r="G64" t="s">
        <v>313</v>
      </c>
      <c r="H64" s="76">
        <v>2.36</v>
      </c>
      <c r="I64" t="s">
        <v>205</v>
      </c>
      <c r="J64" s="76">
        <v>10</v>
      </c>
      <c r="K64" s="76">
        <v>4.3600000000000003</v>
      </c>
      <c r="L64" s="76">
        <v>535339.37</v>
      </c>
      <c r="M64" s="76">
        <v>102.97999999999996</v>
      </c>
      <c r="N64" s="76">
        <v>608.73715997814895</v>
      </c>
      <c r="O64" s="76">
        <v>0.65</v>
      </c>
      <c r="P64" s="76">
        <v>0.33</v>
      </c>
      <c r="Q64" s="76">
        <v>0.1</v>
      </c>
    </row>
    <row r="65" spans="2:4">
      <c r="B65" t="s">
        <v>411</v>
      </c>
      <c r="C65" s="15"/>
      <c r="D65" s="15"/>
    </row>
    <row r="66" spans="2:4">
      <c r="B66" t="s">
        <v>412</v>
      </c>
      <c r="C66" s="15"/>
      <c r="D66" s="15"/>
    </row>
    <row r="67" spans="2:4">
      <c r="B67" t="s">
        <v>413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B1048576 R1:XFD1048576 C1:Q6 C8:Q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5" t="s">
        <v>3409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209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2754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4"/>
      <c r="G14" s="14"/>
      <c r="H14" s="76">
        <v>0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2755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4"/>
      <c r="G16" s="14"/>
      <c r="H16" s="76">
        <v>0</v>
      </c>
      <c r="I16" t="s">
        <v>214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415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4"/>
      <c r="G18" s="14"/>
      <c r="H18" s="76">
        <v>0</v>
      </c>
      <c r="I18" t="s">
        <v>214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1281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4"/>
      <c r="G20" s="14"/>
      <c r="H20" s="76">
        <v>0</v>
      </c>
      <c r="I20" t="s">
        <v>214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302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416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6">
        <v>0</v>
      </c>
      <c r="I23" t="s">
        <v>214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417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6">
        <v>0</v>
      </c>
      <c r="I25" t="s">
        <v>214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304</v>
      </c>
      <c r="D26" s="15"/>
    </row>
    <row r="27" spans="2:23">
      <c r="B27" t="s">
        <v>411</v>
      </c>
      <c r="D27" s="15"/>
    </row>
    <row r="28" spans="2:23">
      <c r="B28" t="s">
        <v>412</v>
      </c>
      <c r="D28" s="15"/>
    </row>
    <row r="29" spans="2:23">
      <c r="B29" t="s">
        <v>413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7" sqref="B7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5" t="s">
        <v>3409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8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209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414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214</v>
      </c>
      <c r="C14" t="s">
        <v>214</v>
      </c>
      <c r="D14" s="15"/>
      <c r="E14" s="15"/>
      <c r="F14" s="15"/>
      <c r="G14" t="s">
        <v>214</v>
      </c>
      <c r="H14" t="s">
        <v>214</v>
      </c>
      <c r="K14" s="76">
        <v>0</v>
      </c>
      <c r="L14" t="s">
        <v>214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336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214</v>
      </c>
      <c r="C16" t="s">
        <v>214</v>
      </c>
      <c r="D16" s="15"/>
      <c r="E16" s="15"/>
      <c r="F16" s="15"/>
      <c r="G16" t="s">
        <v>214</v>
      </c>
      <c r="H16" t="s">
        <v>214</v>
      </c>
      <c r="K16" s="76">
        <v>0</v>
      </c>
      <c r="L16" t="s">
        <v>214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415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214</v>
      </c>
      <c r="C18" t="s">
        <v>214</v>
      </c>
      <c r="D18" s="15"/>
      <c r="E18" s="15"/>
      <c r="F18" s="15"/>
      <c r="G18" t="s">
        <v>214</v>
      </c>
      <c r="H18" t="s">
        <v>214</v>
      </c>
      <c r="K18" s="76">
        <v>0</v>
      </c>
      <c r="L18" t="s">
        <v>214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302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416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214</v>
      </c>
      <c r="C21" t="s">
        <v>214</v>
      </c>
      <c r="D21" s="15"/>
      <c r="E21" s="15"/>
      <c r="F21" s="15"/>
      <c r="G21" t="s">
        <v>214</v>
      </c>
      <c r="H21" t="s">
        <v>214</v>
      </c>
      <c r="K21" s="76">
        <v>0</v>
      </c>
      <c r="L21" t="s">
        <v>214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417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214</v>
      </c>
      <c r="C23" t="s">
        <v>214</v>
      </c>
      <c r="D23" s="15"/>
      <c r="E23" s="15"/>
      <c r="F23" s="15"/>
      <c r="G23" t="s">
        <v>214</v>
      </c>
      <c r="H23" t="s">
        <v>214</v>
      </c>
      <c r="K23" s="76">
        <v>0</v>
      </c>
      <c r="L23" t="s">
        <v>214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304</v>
      </c>
      <c r="C24" s="15"/>
      <c r="D24" s="15"/>
      <c r="E24" s="15"/>
      <c r="F24" s="15"/>
      <c r="G24" s="15"/>
    </row>
    <row r="25" spans="2:20">
      <c r="B25" t="s">
        <v>411</v>
      </c>
      <c r="C25" s="15"/>
      <c r="D25" s="15"/>
      <c r="E25" s="15"/>
      <c r="F25" s="15"/>
      <c r="G25" s="15"/>
    </row>
    <row r="26" spans="2:20">
      <c r="B26" t="s">
        <v>412</v>
      </c>
      <c r="C26" s="15"/>
      <c r="D26" s="15"/>
      <c r="E26" s="15"/>
      <c r="F26" s="15"/>
      <c r="G26" s="15"/>
    </row>
    <row r="27" spans="2:20">
      <c r="B27" t="s">
        <v>413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4"/>
  <sheetViews>
    <sheetView rightToLeft="1" zoomScale="75" zoomScaleNormal="75" workbookViewId="0">
      <pane xSplit="3" ySplit="13" topLeftCell="D14" activePane="bottomRight" state="frozen"/>
      <selection activeCell="K15" sqref="K15"/>
      <selection pane="topRight" activeCell="K15" sqref="K15"/>
      <selection pane="bottomLeft" activeCell="K15" sqref="K15"/>
      <selection pane="bottomRight" activeCell="B7" sqref="B7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5" t="s">
        <v>3409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4.04</v>
      </c>
      <c r="L11" s="7"/>
      <c r="M11" s="7"/>
      <c r="N11" s="75">
        <v>3.43</v>
      </c>
      <c r="O11" s="75">
        <f>+O12+O360</f>
        <v>75289523.210000008</v>
      </c>
      <c r="P11" s="32"/>
      <c r="Q11" s="75">
        <f>+Q12+Q360</f>
        <v>225.43527999999998</v>
      </c>
      <c r="R11" s="75">
        <f>+R12+R360</f>
        <v>99061.147603060861</v>
      </c>
      <c r="S11" s="7"/>
      <c r="T11" s="75">
        <f>+T12+T360</f>
        <v>99.999999999999986</v>
      </c>
      <c r="U11" s="75">
        <f>+U12+U360</f>
        <v>16.09104641439977</v>
      </c>
      <c r="V11" s="34"/>
      <c r="BI11" s="15"/>
      <c r="BJ11" s="18"/>
      <c r="BK11" s="15"/>
      <c r="BN11" s="15"/>
    </row>
    <row r="12" spans="2:66">
      <c r="B12" s="77" t="s">
        <v>209</v>
      </c>
      <c r="C12" s="15"/>
      <c r="D12" s="15"/>
      <c r="E12" s="15"/>
      <c r="F12" s="15"/>
      <c r="K12" s="78">
        <v>3.83</v>
      </c>
      <c r="N12" s="78">
        <v>3.16</v>
      </c>
      <c r="O12" s="78">
        <f>+O13+O208+O351+O358</f>
        <v>67003281.710000016</v>
      </c>
      <c r="Q12" s="78">
        <f>+Q13+Q208+Q351+Q358</f>
        <v>225.43527999999998</v>
      </c>
      <c r="R12" s="78">
        <f>+R13+R208+R351+R358</f>
        <v>73079.953404235974</v>
      </c>
      <c r="T12" s="78">
        <f>+T13+T208+T351+T358</f>
        <v>73.772568935974945</v>
      </c>
      <c r="U12" s="78">
        <f>+U13+U208+U351+U358</f>
        <v>11.870778308582798</v>
      </c>
    </row>
    <row r="13" spans="2:66">
      <c r="B13" s="77" t="s">
        <v>414</v>
      </c>
      <c r="C13" s="15"/>
      <c r="D13" s="15"/>
      <c r="E13" s="15"/>
      <c r="F13" s="15"/>
      <c r="K13" s="78">
        <v>3.64</v>
      </c>
      <c r="N13" s="78">
        <v>3.36</v>
      </c>
      <c r="O13" s="78">
        <f>SUM(O14:O207)</f>
        <v>40850501.180000015</v>
      </c>
      <c r="Q13" s="78">
        <f>SUM(Q14:Q207)</f>
        <v>103.32559999999999</v>
      </c>
      <c r="R13" s="78">
        <f>SUM(R14:R207)</f>
        <v>45264.529358389977</v>
      </c>
      <c r="T13" s="78">
        <f>SUM(T14:T207)</f>
        <v>45.693524104692848</v>
      </c>
      <c r="U13" s="78">
        <f>SUM(U14:U207)</f>
        <v>7.352566172061076</v>
      </c>
    </row>
    <row r="14" spans="2:66">
      <c r="B14" t="s">
        <v>418</v>
      </c>
      <c r="C14" t="s">
        <v>419</v>
      </c>
      <c r="D14" t="s">
        <v>103</v>
      </c>
      <c r="E14" s="15"/>
      <c r="F14" t="s">
        <v>420</v>
      </c>
      <c r="G14" t="s">
        <v>421</v>
      </c>
      <c r="H14" t="s">
        <v>397</v>
      </c>
      <c r="I14" t="s">
        <v>152</v>
      </c>
      <c r="J14" t="s">
        <v>313</v>
      </c>
      <c r="K14" s="76">
        <v>2.73</v>
      </c>
      <c r="L14" t="s">
        <v>105</v>
      </c>
      <c r="M14" s="76">
        <v>0.59</v>
      </c>
      <c r="N14" s="76">
        <v>0.27</v>
      </c>
      <c r="O14" s="76">
        <v>602156.28</v>
      </c>
      <c r="P14" s="76">
        <v>100.22</v>
      </c>
      <c r="Q14" s="76">
        <v>0</v>
      </c>
      <c r="R14" s="76">
        <v>603.48102381599995</v>
      </c>
      <c r="S14" s="76">
        <v>0.01</v>
      </c>
      <c r="T14" s="76">
        <f>+R14/$R$11*100</f>
        <v>0.60920051747649362</v>
      </c>
      <c r="U14" s="76">
        <f>+R14/'סכום נכסי הקרן'!$C$42*100</f>
        <v>9.8026738023906129E-2</v>
      </c>
    </row>
    <row r="15" spans="2:66">
      <c r="B15" t="s">
        <v>422</v>
      </c>
      <c r="C15" t="s">
        <v>423</v>
      </c>
      <c r="D15" t="s">
        <v>103</v>
      </c>
      <c r="E15" s="15"/>
      <c r="F15" t="s">
        <v>424</v>
      </c>
      <c r="G15" t="s">
        <v>421</v>
      </c>
      <c r="H15" t="s">
        <v>397</v>
      </c>
      <c r="I15" t="s">
        <v>152</v>
      </c>
      <c r="J15" t="s">
        <v>313</v>
      </c>
      <c r="K15" s="76">
        <v>1.28</v>
      </c>
      <c r="L15" t="s">
        <v>105</v>
      </c>
      <c r="M15" s="76">
        <v>2.58</v>
      </c>
      <c r="N15" s="76">
        <v>0.75</v>
      </c>
      <c r="O15" s="76">
        <v>992284.38</v>
      </c>
      <c r="P15" s="76">
        <v>106.49</v>
      </c>
      <c r="Q15" s="76">
        <v>0</v>
      </c>
      <c r="R15" s="76">
        <v>1056.6836362619999</v>
      </c>
      <c r="S15" s="76">
        <v>0.04</v>
      </c>
      <c r="T15" s="76">
        <f t="shared" ref="T15:T78" si="0">+R15/$R$11*100</f>
        <v>1.0666983593771224</v>
      </c>
      <c r="U15" s="76">
        <f>+R15/'סכום נכסי הקרן'!$C$42*100</f>
        <v>0.17164292810901358</v>
      </c>
    </row>
    <row r="16" spans="2:66">
      <c r="B16" t="s">
        <v>425</v>
      </c>
      <c r="C16" t="s">
        <v>426</v>
      </c>
      <c r="D16" t="s">
        <v>103</v>
      </c>
      <c r="E16" s="15"/>
      <c r="F16" t="s">
        <v>424</v>
      </c>
      <c r="G16" t="s">
        <v>421</v>
      </c>
      <c r="H16" t="s">
        <v>397</v>
      </c>
      <c r="I16" t="s">
        <v>152</v>
      </c>
      <c r="J16" t="s">
        <v>313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1236594.1200000001</v>
      </c>
      <c r="P16" s="76">
        <v>100.07</v>
      </c>
      <c r="Q16" s="76">
        <v>0</v>
      </c>
      <c r="R16" s="76">
        <v>1237.4597358840001</v>
      </c>
      <c r="S16" s="76">
        <v>0.04</v>
      </c>
      <c r="T16" s="76">
        <f t="shared" si="0"/>
        <v>1.2491877651594703</v>
      </c>
      <c r="U16" s="76">
        <f>+R16/'סכום נכסי הקרן'!$C$42*100</f>
        <v>0.20100738309481347</v>
      </c>
    </row>
    <row r="17" spans="2:21">
      <c r="B17" t="s">
        <v>427</v>
      </c>
      <c r="C17" t="s">
        <v>428</v>
      </c>
      <c r="D17" t="s">
        <v>103</v>
      </c>
      <c r="E17" s="15"/>
      <c r="F17" t="s">
        <v>424</v>
      </c>
      <c r="G17" t="s">
        <v>421</v>
      </c>
      <c r="H17" t="s">
        <v>397</v>
      </c>
      <c r="I17" t="s">
        <v>152</v>
      </c>
      <c r="J17" t="s">
        <v>313</v>
      </c>
      <c r="K17" s="76">
        <v>3.63</v>
      </c>
      <c r="L17" t="s">
        <v>105</v>
      </c>
      <c r="M17" s="76">
        <v>4</v>
      </c>
      <c r="N17" s="76">
        <v>0.37</v>
      </c>
      <c r="O17" s="76">
        <v>1388179.17</v>
      </c>
      <c r="P17" s="76">
        <v>115.02</v>
      </c>
      <c r="Q17" s="76">
        <v>0</v>
      </c>
      <c r="R17" s="76">
        <v>1596.6836813340001</v>
      </c>
      <c r="S17" s="76">
        <v>7.0000000000000007E-2</v>
      </c>
      <c r="T17" s="76">
        <f t="shared" si="0"/>
        <v>1.6118162568961241</v>
      </c>
      <c r="U17" s="76">
        <f>+R17/'סכום נכסי הקרן'!$C$42*100</f>
        <v>0.25935810201199622</v>
      </c>
    </row>
    <row r="18" spans="2:21">
      <c r="B18" t="s">
        <v>429</v>
      </c>
      <c r="C18" t="s">
        <v>430</v>
      </c>
      <c r="D18" t="s">
        <v>103</v>
      </c>
      <c r="E18" s="15"/>
      <c r="F18" t="s">
        <v>424</v>
      </c>
      <c r="G18" t="s">
        <v>421</v>
      </c>
      <c r="H18" t="s">
        <v>397</v>
      </c>
      <c r="I18" t="s">
        <v>152</v>
      </c>
      <c r="J18" t="s">
        <v>313</v>
      </c>
      <c r="K18" s="76">
        <v>12.09</v>
      </c>
      <c r="L18" t="s">
        <v>105</v>
      </c>
      <c r="M18" s="76">
        <v>0.47</v>
      </c>
      <c r="N18" s="76">
        <v>0.95</v>
      </c>
      <c r="O18" s="76">
        <v>163323.96</v>
      </c>
      <c r="P18" s="76">
        <v>99.45</v>
      </c>
      <c r="Q18" s="76">
        <v>0</v>
      </c>
      <c r="R18" s="76">
        <v>162.42567822000001</v>
      </c>
      <c r="S18" s="76">
        <v>0.03</v>
      </c>
      <c r="T18" s="76">
        <f t="shared" si="0"/>
        <v>0.16396506819287168</v>
      </c>
      <c r="U18" s="76">
        <f>+R18/'סכום נכסי הקרן'!$C$42*100</f>
        <v>2.6383695226317207E-2</v>
      </c>
    </row>
    <row r="19" spans="2:21">
      <c r="B19" t="s">
        <v>431</v>
      </c>
      <c r="C19" t="s">
        <v>432</v>
      </c>
      <c r="D19" t="s">
        <v>103</v>
      </c>
      <c r="E19" s="15"/>
      <c r="F19" t="s">
        <v>424</v>
      </c>
      <c r="G19" t="s">
        <v>421</v>
      </c>
      <c r="H19" t="s">
        <v>397</v>
      </c>
      <c r="I19" t="s">
        <v>152</v>
      </c>
      <c r="J19" t="s">
        <v>313</v>
      </c>
      <c r="K19" s="76">
        <v>2.44</v>
      </c>
      <c r="L19" t="s">
        <v>105</v>
      </c>
      <c r="M19" s="76">
        <v>0.41</v>
      </c>
      <c r="N19" s="76">
        <v>0.04</v>
      </c>
      <c r="O19" s="76">
        <v>0.01</v>
      </c>
      <c r="P19" s="76">
        <v>99.62</v>
      </c>
      <c r="Q19" s="76">
        <v>0</v>
      </c>
      <c r="R19" s="76">
        <v>9.9620000000000005E-6</v>
      </c>
      <c r="S19" s="76">
        <v>0</v>
      </c>
      <c r="T19" s="76">
        <f t="shared" si="0"/>
        <v>1.0056414892262148E-8</v>
      </c>
      <c r="U19" s="76">
        <f>+R19/'סכום נכסי הקרן'!$C$42*100</f>
        <v>1.6181823879385123E-9</v>
      </c>
    </row>
    <row r="20" spans="2:21">
      <c r="B20" t="s">
        <v>433</v>
      </c>
      <c r="C20" t="s">
        <v>434</v>
      </c>
      <c r="D20" t="s">
        <v>103</v>
      </c>
      <c r="E20" s="15"/>
      <c r="F20" t="s">
        <v>424</v>
      </c>
      <c r="G20" t="s">
        <v>421</v>
      </c>
      <c r="H20" t="s">
        <v>397</v>
      </c>
      <c r="I20" t="s">
        <v>152</v>
      </c>
      <c r="J20" t="s">
        <v>435</v>
      </c>
      <c r="L20" t="s">
        <v>105</v>
      </c>
      <c r="M20" s="76">
        <v>0.86</v>
      </c>
      <c r="N20" s="76">
        <v>0</v>
      </c>
      <c r="O20" s="76">
        <v>1298589.18</v>
      </c>
      <c r="P20" s="76">
        <v>100</v>
      </c>
      <c r="Q20" s="76">
        <v>0</v>
      </c>
      <c r="R20" s="76">
        <v>1298.5891799999999</v>
      </c>
      <c r="S20" s="76">
        <v>0</v>
      </c>
      <c r="T20" s="76">
        <f t="shared" si="0"/>
        <v>1.3108965638107297</v>
      </c>
      <c r="U20" s="76">
        <f>+R20/'סכום נכסי הקרן'!$C$42*100</f>
        <v>0.21093697452755616</v>
      </c>
    </row>
    <row r="21" spans="2:21">
      <c r="B21" t="s">
        <v>436</v>
      </c>
      <c r="C21" t="s">
        <v>437</v>
      </c>
      <c r="D21" t="s">
        <v>103</v>
      </c>
      <c r="E21" s="15"/>
      <c r="F21" t="s">
        <v>424</v>
      </c>
      <c r="G21" t="s">
        <v>421</v>
      </c>
      <c r="H21" t="s">
        <v>397</v>
      </c>
      <c r="I21" t="s">
        <v>152</v>
      </c>
      <c r="J21" t="s">
        <v>435</v>
      </c>
      <c r="L21" t="s">
        <v>105</v>
      </c>
      <c r="M21" s="76">
        <v>1.22</v>
      </c>
      <c r="N21" s="76">
        <v>0</v>
      </c>
      <c r="O21" s="76">
        <v>1281980.8</v>
      </c>
      <c r="P21" s="76">
        <v>99.6</v>
      </c>
      <c r="Q21" s="76">
        <v>0</v>
      </c>
      <c r="R21" s="76">
        <v>1276.8528768000001</v>
      </c>
      <c r="S21" s="76">
        <v>0</v>
      </c>
      <c r="T21" s="76">
        <f t="shared" si="0"/>
        <v>1.2889542547158488</v>
      </c>
      <c r="U21" s="76">
        <f>+R21/'סכום נכסי הקרן'!$C$42*100</f>
        <v>0.2074062273867078</v>
      </c>
    </row>
    <row r="22" spans="2:21">
      <c r="B22" t="s">
        <v>438</v>
      </c>
      <c r="C22" t="s">
        <v>439</v>
      </c>
      <c r="D22" t="s">
        <v>103</v>
      </c>
      <c r="E22" s="15"/>
      <c r="F22" t="s">
        <v>440</v>
      </c>
      <c r="G22" t="s">
        <v>421</v>
      </c>
      <c r="H22" t="s">
        <v>392</v>
      </c>
      <c r="I22" t="s">
        <v>153</v>
      </c>
      <c r="J22" t="s">
        <v>313</v>
      </c>
      <c r="K22" s="76">
        <v>2.96</v>
      </c>
      <c r="L22" t="s">
        <v>105</v>
      </c>
      <c r="M22" s="76">
        <v>0.7</v>
      </c>
      <c r="N22" s="76">
        <v>0.26</v>
      </c>
      <c r="O22" s="76">
        <v>1563024.58</v>
      </c>
      <c r="P22" s="76">
        <v>102.29</v>
      </c>
      <c r="Q22" s="76">
        <v>0</v>
      </c>
      <c r="R22" s="76">
        <v>1598.8178428819999</v>
      </c>
      <c r="S22" s="76">
        <v>0.04</v>
      </c>
      <c r="T22" s="76">
        <f t="shared" si="0"/>
        <v>1.6139706449681779</v>
      </c>
      <c r="U22" s="76">
        <f>+R22/'סכום נכסי הקרן'!$C$42*100</f>
        <v>0.2597047655966167</v>
      </c>
    </row>
    <row r="23" spans="2:21">
      <c r="B23" t="s">
        <v>441</v>
      </c>
      <c r="C23" t="s">
        <v>442</v>
      </c>
      <c r="D23" t="s">
        <v>103</v>
      </c>
      <c r="E23" s="15"/>
      <c r="F23" t="s">
        <v>440</v>
      </c>
      <c r="G23" t="s">
        <v>421</v>
      </c>
      <c r="H23" t="s">
        <v>392</v>
      </c>
      <c r="I23" t="s">
        <v>153</v>
      </c>
      <c r="J23" t="s">
        <v>313</v>
      </c>
      <c r="K23" s="76">
        <v>0.84</v>
      </c>
      <c r="L23" t="s">
        <v>105</v>
      </c>
      <c r="M23" s="76">
        <v>4.5</v>
      </c>
      <c r="N23" s="76">
        <v>0.61</v>
      </c>
      <c r="O23" s="76">
        <v>160729.29</v>
      </c>
      <c r="P23" s="76">
        <v>106.3</v>
      </c>
      <c r="Q23" s="76">
        <v>0</v>
      </c>
      <c r="R23" s="76">
        <v>170.85523527000001</v>
      </c>
      <c r="S23" s="76">
        <v>0.1</v>
      </c>
      <c r="T23" s="76">
        <f t="shared" si="0"/>
        <v>0.1724745164013432</v>
      </c>
      <c r="U23" s="76">
        <f>+R23/'סכום נכסי הקרן'!$C$42*100</f>
        <v>2.7752954487151666E-2</v>
      </c>
    </row>
    <row r="24" spans="2:21">
      <c r="B24" t="s">
        <v>443</v>
      </c>
      <c r="C24" t="s">
        <v>444</v>
      </c>
      <c r="D24" t="s">
        <v>103</v>
      </c>
      <c r="E24" s="15"/>
      <c r="F24" t="s">
        <v>440</v>
      </c>
      <c r="G24" t="s">
        <v>421</v>
      </c>
      <c r="H24" t="s">
        <v>397</v>
      </c>
      <c r="I24" t="s">
        <v>152</v>
      </c>
      <c r="J24" t="s">
        <v>313</v>
      </c>
      <c r="K24" s="76">
        <v>4.41</v>
      </c>
      <c r="L24" t="s">
        <v>105</v>
      </c>
      <c r="M24" s="76">
        <v>5</v>
      </c>
      <c r="N24" s="76">
        <v>0.45</v>
      </c>
      <c r="O24" s="76">
        <v>1128606.8700000001</v>
      </c>
      <c r="P24" s="76">
        <v>125.31</v>
      </c>
      <c r="Q24" s="76">
        <v>0</v>
      </c>
      <c r="R24" s="76">
        <v>1414.2572687970001</v>
      </c>
      <c r="S24" s="76">
        <v>0.04</v>
      </c>
      <c r="T24" s="76">
        <f t="shared" si="0"/>
        <v>1.4276608973519516</v>
      </c>
      <c r="U24" s="76">
        <f>+R24/'סכום נכסי הקרן'!$C$42*100</f>
        <v>0.22972557763313869</v>
      </c>
    </row>
    <row r="25" spans="2:21">
      <c r="B25" t="s">
        <v>445</v>
      </c>
      <c r="C25" t="s">
        <v>446</v>
      </c>
      <c r="D25" t="s">
        <v>103</v>
      </c>
      <c r="E25" s="15"/>
      <c r="F25" t="s">
        <v>440</v>
      </c>
      <c r="G25" t="s">
        <v>421</v>
      </c>
      <c r="H25" t="s">
        <v>397</v>
      </c>
      <c r="I25" t="s">
        <v>152</v>
      </c>
      <c r="J25" t="s">
        <v>313</v>
      </c>
      <c r="K25" s="76">
        <v>1.95</v>
      </c>
      <c r="L25" t="s">
        <v>105</v>
      </c>
      <c r="M25" s="76">
        <v>1.6</v>
      </c>
      <c r="N25" s="76">
        <v>0.06</v>
      </c>
      <c r="O25" s="76">
        <v>219209.46</v>
      </c>
      <c r="P25" s="76">
        <v>101.75</v>
      </c>
      <c r="Q25" s="76">
        <v>0</v>
      </c>
      <c r="R25" s="76">
        <v>223.04562555000001</v>
      </c>
      <c r="S25" s="76">
        <v>0.01</v>
      </c>
      <c r="T25" s="76">
        <f t="shared" si="0"/>
        <v>0.22515954130043633</v>
      </c>
      <c r="U25" s="76">
        <f>+R25/'סכום נכסי הקרן'!$C$42*100</f>
        <v>3.6230526297102814E-2</v>
      </c>
    </row>
    <row r="26" spans="2:21">
      <c r="B26" t="s">
        <v>447</v>
      </c>
      <c r="C26" t="s">
        <v>448</v>
      </c>
      <c r="D26" t="s">
        <v>103</v>
      </c>
      <c r="E26" s="15"/>
      <c r="F26" t="s">
        <v>449</v>
      </c>
      <c r="G26" t="s">
        <v>421</v>
      </c>
      <c r="H26" t="s">
        <v>227</v>
      </c>
      <c r="I26" t="s">
        <v>152</v>
      </c>
      <c r="J26" t="s">
        <v>313</v>
      </c>
      <c r="K26" s="76">
        <v>2.4700000000000002</v>
      </c>
      <c r="L26" t="s">
        <v>105</v>
      </c>
      <c r="M26" s="76">
        <v>0.8</v>
      </c>
      <c r="N26" s="76">
        <v>0.37</v>
      </c>
      <c r="O26" s="76">
        <v>397845.82</v>
      </c>
      <c r="P26" s="76">
        <v>102.08</v>
      </c>
      <c r="Q26" s="76">
        <v>0</v>
      </c>
      <c r="R26" s="76">
        <v>406.12101305599998</v>
      </c>
      <c r="S26" s="76">
        <v>0.06</v>
      </c>
      <c r="T26" s="76">
        <f t="shared" si="0"/>
        <v>0.40997002647630476</v>
      </c>
      <c r="U26" s="76">
        <f>+R26/'סכום נכסי הקרן'!$C$42*100</f>
        <v>6.5968467245429208E-2</v>
      </c>
    </row>
    <row r="27" spans="2:21">
      <c r="B27" t="s">
        <v>450</v>
      </c>
      <c r="C27" t="s">
        <v>451</v>
      </c>
      <c r="D27" t="s">
        <v>103</v>
      </c>
      <c r="E27" s="15"/>
      <c r="F27" t="s">
        <v>449</v>
      </c>
      <c r="G27" t="s">
        <v>421</v>
      </c>
      <c r="H27" t="s">
        <v>227</v>
      </c>
      <c r="I27" t="s">
        <v>152</v>
      </c>
      <c r="J27" t="s">
        <v>313</v>
      </c>
      <c r="K27" s="76">
        <v>0.83</v>
      </c>
      <c r="L27" t="s">
        <v>105</v>
      </c>
      <c r="M27" s="76">
        <v>4.2</v>
      </c>
      <c r="N27" s="76">
        <v>0.94</v>
      </c>
      <c r="O27" s="76">
        <v>10265.43</v>
      </c>
      <c r="P27" s="76">
        <v>126</v>
      </c>
      <c r="Q27" s="76">
        <v>0</v>
      </c>
      <c r="R27" s="76">
        <v>12.9344418</v>
      </c>
      <c r="S27" s="76">
        <v>0.02</v>
      </c>
      <c r="T27" s="76">
        <f t="shared" si="0"/>
        <v>1.3057028020539853E-2</v>
      </c>
      <c r="U27" s="76">
        <f>+R27/'סכום נכסי הקרן'!$C$42*100</f>
        <v>2.1010124391262507E-3</v>
      </c>
    </row>
    <row r="28" spans="2:21">
      <c r="B28" t="s">
        <v>452</v>
      </c>
      <c r="C28" t="s">
        <v>453</v>
      </c>
      <c r="D28" t="s">
        <v>103</v>
      </c>
      <c r="E28" s="15"/>
      <c r="F28" t="s">
        <v>420</v>
      </c>
      <c r="G28" t="s">
        <v>421</v>
      </c>
      <c r="H28" t="s">
        <v>227</v>
      </c>
      <c r="I28" t="s">
        <v>152</v>
      </c>
      <c r="J28" t="s">
        <v>313</v>
      </c>
      <c r="K28" s="76">
        <v>0.1</v>
      </c>
      <c r="L28" t="s">
        <v>105</v>
      </c>
      <c r="M28" s="76">
        <v>4.4000000000000004</v>
      </c>
      <c r="N28" s="76">
        <v>4.05</v>
      </c>
      <c r="O28" s="76">
        <v>367999.28</v>
      </c>
      <c r="P28" s="76">
        <v>121.61</v>
      </c>
      <c r="Q28" s="76">
        <v>0</v>
      </c>
      <c r="R28" s="76">
        <v>447.52392440800003</v>
      </c>
      <c r="S28" s="76">
        <v>0.06</v>
      </c>
      <c r="T28" s="76">
        <f t="shared" si="0"/>
        <v>0.45176533407550801</v>
      </c>
      <c r="U28" s="76">
        <f>+R28/'סכום נכסי הקרן'!$C$42*100</f>
        <v>7.2693769590258153E-2</v>
      </c>
    </row>
    <row r="29" spans="2:21">
      <c r="B29" t="s">
        <v>454</v>
      </c>
      <c r="C29" t="s">
        <v>455</v>
      </c>
      <c r="D29" t="s">
        <v>103</v>
      </c>
      <c r="E29" s="15"/>
      <c r="F29" t="s">
        <v>420</v>
      </c>
      <c r="G29" t="s">
        <v>421</v>
      </c>
      <c r="H29" t="s">
        <v>227</v>
      </c>
      <c r="I29" t="s">
        <v>152</v>
      </c>
      <c r="J29" t="s">
        <v>313</v>
      </c>
      <c r="K29" s="76">
        <v>2.93</v>
      </c>
      <c r="L29" t="s">
        <v>105</v>
      </c>
      <c r="M29" s="76">
        <v>3.4</v>
      </c>
      <c r="N29" s="76">
        <v>0.33</v>
      </c>
      <c r="O29" s="76">
        <v>819.49</v>
      </c>
      <c r="P29" s="76">
        <v>115.04</v>
      </c>
      <c r="Q29" s="76">
        <v>0</v>
      </c>
      <c r="R29" s="76">
        <v>0.94274129600000001</v>
      </c>
      <c r="S29" s="76">
        <v>0</v>
      </c>
      <c r="T29" s="76">
        <f t="shared" si="0"/>
        <v>9.5167613015909632E-4</v>
      </c>
      <c r="U29" s="76">
        <f>+R29/'סכום נכסי הקרן'!$C$42*100</f>
        <v>1.531346478186637E-4</v>
      </c>
    </row>
    <row r="30" spans="2:21">
      <c r="B30" t="s">
        <v>456</v>
      </c>
      <c r="C30" t="s">
        <v>457</v>
      </c>
      <c r="D30" t="s">
        <v>103</v>
      </c>
      <c r="E30" s="15"/>
      <c r="F30" t="s">
        <v>424</v>
      </c>
      <c r="G30" t="s">
        <v>421</v>
      </c>
      <c r="H30" t="s">
        <v>227</v>
      </c>
      <c r="I30" t="s">
        <v>152</v>
      </c>
      <c r="J30" t="s">
        <v>313</v>
      </c>
      <c r="K30" s="76">
        <v>1.94</v>
      </c>
      <c r="L30" t="s">
        <v>105</v>
      </c>
      <c r="M30" s="76">
        <v>3</v>
      </c>
      <c r="N30" s="76">
        <v>0.53</v>
      </c>
      <c r="O30" s="76">
        <v>2185.31</v>
      </c>
      <c r="P30" s="76">
        <v>110.73</v>
      </c>
      <c r="Q30" s="76">
        <v>0</v>
      </c>
      <c r="R30" s="76">
        <v>2.4197937629999999</v>
      </c>
      <c r="S30" s="76">
        <v>0</v>
      </c>
      <c r="T30" s="76">
        <f t="shared" si="0"/>
        <v>2.442727367439898E-3</v>
      </c>
      <c r="U30" s="76">
        <f>+R30/'סכום נכסי הקרן'!$C$42*100</f>
        <v>3.9306039447199943E-4</v>
      </c>
    </row>
    <row r="31" spans="2:21">
      <c r="B31" t="s">
        <v>458</v>
      </c>
      <c r="C31" t="s">
        <v>459</v>
      </c>
      <c r="D31" t="s">
        <v>103</v>
      </c>
      <c r="E31" s="15"/>
      <c r="F31" t="s">
        <v>460</v>
      </c>
      <c r="G31" t="s">
        <v>461</v>
      </c>
      <c r="H31" t="s">
        <v>227</v>
      </c>
      <c r="I31" t="s">
        <v>152</v>
      </c>
      <c r="J31" t="s">
        <v>313</v>
      </c>
      <c r="K31" s="76">
        <v>3.95</v>
      </c>
      <c r="L31" t="s">
        <v>105</v>
      </c>
      <c r="M31" s="76">
        <v>0.65</v>
      </c>
      <c r="N31" s="76">
        <v>0.53</v>
      </c>
      <c r="O31" s="76">
        <v>233145.24</v>
      </c>
      <c r="P31" s="76">
        <v>99.48</v>
      </c>
      <c r="Q31" s="76">
        <v>0.75771999999999995</v>
      </c>
      <c r="R31" s="76">
        <v>232.69060475200001</v>
      </c>
      <c r="S31" s="76">
        <v>0.02</v>
      </c>
      <c r="T31" s="76">
        <f t="shared" si="0"/>
        <v>0.23489593082889962</v>
      </c>
      <c r="U31" s="76">
        <f>+R31/'סכום נכסי הקרן'!$C$42*100</f>
        <v>3.7797213255214603E-2</v>
      </c>
    </row>
    <row r="32" spans="2:21">
      <c r="B32" t="s">
        <v>462</v>
      </c>
      <c r="C32" t="s">
        <v>463</v>
      </c>
      <c r="D32" t="s">
        <v>103</v>
      </c>
      <c r="E32" s="15"/>
      <c r="F32" t="s">
        <v>460</v>
      </c>
      <c r="G32" t="s">
        <v>461</v>
      </c>
      <c r="H32" t="s">
        <v>227</v>
      </c>
      <c r="I32" t="s">
        <v>152</v>
      </c>
      <c r="J32" t="s">
        <v>313</v>
      </c>
      <c r="K32" s="76">
        <v>5.05</v>
      </c>
      <c r="L32" t="s">
        <v>105</v>
      </c>
      <c r="M32" s="76">
        <v>1.64</v>
      </c>
      <c r="N32" s="76">
        <v>0.73</v>
      </c>
      <c r="O32" s="76">
        <v>313945.01</v>
      </c>
      <c r="P32" s="76">
        <v>104</v>
      </c>
      <c r="Q32" s="76">
        <v>0</v>
      </c>
      <c r="R32" s="76">
        <v>326.50281039999999</v>
      </c>
      <c r="S32" s="76">
        <v>0.03</v>
      </c>
      <c r="T32" s="76">
        <f t="shared" si="0"/>
        <v>0.32959724200682639</v>
      </c>
      <c r="U32" s="76">
        <f>+R32/'סכום נכסי הקרן'!$C$42*100</f>
        <v>5.3035645191899947E-2</v>
      </c>
    </row>
    <row r="33" spans="2:21">
      <c r="B33" t="s">
        <v>464</v>
      </c>
      <c r="C33" t="s">
        <v>465</v>
      </c>
      <c r="D33" t="s">
        <v>103</v>
      </c>
      <c r="E33" s="15"/>
      <c r="F33" t="s">
        <v>460</v>
      </c>
      <c r="G33" t="s">
        <v>461</v>
      </c>
      <c r="H33" t="s">
        <v>223</v>
      </c>
      <c r="I33" t="s">
        <v>153</v>
      </c>
      <c r="J33" t="s">
        <v>313</v>
      </c>
      <c r="K33" s="76">
        <v>6.41</v>
      </c>
      <c r="L33" t="s">
        <v>105</v>
      </c>
      <c r="M33" s="76">
        <v>1.34</v>
      </c>
      <c r="N33" s="76">
        <v>1.18</v>
      </c>
      <c r="O33" s="76">
        <v>997690</v>
      </c>
      <c r="P33" s="76">
        <v>101.65</v>
      </c>
      <c r="Q33" s="76">
        <v>0</v>
      </c>
      <c r="R33" s="76">
        <v>1014.151885</v>
      </c>
      <c r="S33" s="76">
        <v>0.03</v>
      </c>
      <c r="T33" s="76">
        <f t="shared" si="0"/>
        <v>1.0237635132834499</v>
      </c>
      <c r="U33" s="76">
        <f>+R33/'סכום נכסי הקרן'!$C$42*100</f>
        <v>0.16473426209612962</v>
      </c>
    </row>
    <row r="34" spans="2:21">
      <c r="B34" t="s">
        <v>466</v>
      </c>
      <c r="C34" t="s">
        <v>467</v>
      </c>
      <c r="D34" t="s">
        <v>103</v>
      </c>
      <c r="E34" s="15"/>
      <c r="F34" t="s">
        <v>440</v>
      </c>
      <c r="G34" t="s">
        <v>421</v>
      </c>
      <c r="H34" t="s">
        <v>223</v>
      </c>
      <c r="I34" t="s">
        <v>153</v>
      </c>
      <c r="J34" t="s">
        <v>313</v>
      </c>
      <c r="K34" s="76">
        <v>4.32</v>
      </c>
      <c r="L34" t="s">
        <v>105</v>
      </c>
      <c r="M34" s="76">
        <v>4.2</v>
      </c>
      <c r="N34" s="76">
        <v>0.56000000000000005</v>
      </c>
      <c r="O34" s="76">
        <v>20214.14</v>
      </c>
      <c r="P34" s="76">
        <v>119.26</v>
      </c>
      <c r="Q34" s="76">
        <v>0</v>
      </c>
      <c r="R34" s="76">
        <v>24.107383364</v>
      </c>
      <c r="S34" s="76">
        <v>0</v>
      </c>
      <c r="T34" s="76">
        <f t="shared" si="0"/>
        <v>2.4335861180004251E-2</v>
      </c>
      <c r="U34" s="76">
        <f>+R34/'סכום נכסי הקרן'!$C$42*100</f>
        <v>3.9158947178183781E-3</v>
      </c>
    </row>
    <row r="35" spans="2:21">
      <c r="B35" t="s">
        <v>468</v>
      </c>
      <c r="C35" t="s">
        <v>469</v>
      </c>
      <c r="D35" t="s">
        <v>103</v>
      </c>
      <c r="E35" s="15"/>
      <c r="F35" t="s">
        <v>440</v>
      </c>
      <c r="G35" t="s">
        <v>421</v>
      </c>
      <c r="H35" t="s">
        <v>227</v>
      </c>
      <c r="I35" t="s">
        <v>152</v>
      </c>
      <c r="J35" t="s">
        <v>313</v>
      </c>
      <c r="K35" s="76">
        <v>1.94</v>
      </c>
      <c r="L35" t="s">
        <v>105</v>
      </c>
      <c r="M35" s="76">
        <v>4.0999999999999996</v>
      </c>
      <c r="N35" s="76">
        <v>0.63</v>
      </c>
      <c r="O35" s="76">
        <v>336222.89</v>
      </c>
      <c r="P35" s="76">
        <v>130.86000000000001</v>
      </c>
      <c r="Q35" s="76">
        <v>0</v>
      </c>
      <c r="R35" s="76">
        <v>439.98127385399999</v>
      </c>
      <c r="S35" s="76">
        <v>0.01</v>
      </c>
      <c r="T35" s="76">
        <f t="shared" si="0"/>
        <v>0.44415119802266972</v>
      </c>
      <c r="U35" s="76">
        <f>+R35/'סכום נכסי הקרן'!$C$42*100</f>
        <v>7.1468575423940389E-2</v>
      </c>
    </row>
    <row r="36" spans="2:21">
      <c r="B36" t="s">
        <v>470</v>
      </c>
      <c r="C36" t="s">
        <v>471</v>
      </c>
      <c r="D36" t="s">
        <v>103</v>
      </c>
      <c r="E36" s="15"/>
      <c r="F36" t="s">
        <v>440</v>
      </c>
      <c r="G36" t="s">
        <v>421</v>
      </c>
      <c r="H36" t="s">
        <v>227</v>
      </c>
      <c r="I36" t="s">
        <v>152</v>
      </c>
      <c r="J36" t="s">
        <v>313</v>
      </c>
      <c r="K36" s="76">
        <v>3.46</v>
      </c>
      <c r="L36" t="s">
        <v>105</v>
      </c>
      <c r="M36" s="76">
        <v>4</v>
      </c>
      <c r="N36" s="76">
        <v>0.47</v>
      </c>
      <c r="O36" s="76">
        <v>772866.31</v>
      </c>
      <c r="P36" s="76">
        <v>119.78</v>
      </c>
      <c r="Q36" s="76">
        <v>0</v>
      </c>
      <c r="R36" s="76">
        <v>925.73926611800005</v>
      </c>
      <c r="S36" s="76">
        <v>0.03</v>
      </c>
      <c r="T36" s="76">
        <f t="shared" si="0"/>
        <v>0.93451296347529489</v>
      </c>
      <c r="U36" s="76">
        <f>+R36/'סכום נכסי הקרן'!$C$42*100</f>
        <v>0.15037291470139239</v>
      </c>
    </row>
    <row r="37" spans="2:21">
      <c r="B37" t="s">
        <v>472</v>
      </c>
      <c r="C37" t="s">
        <v>473</v>
      </c>
      <c r="D37" t="s">
        <v>103</v>
      </c>
      <c r="E37" s="15"/>
      <c r="F37" t="s">
        <v>440</v>
      </c>
      <c r="G37" t="s">
        <v>421</v>
      </c>
      <c r="H37" t="s">
        <v>227</v>
      </c>
      <c r="I37" t="s">
        <v>152</v>
      </c>
      <c r="J37" t="s">
        <v>313</v>
      </c>
      <c r="K37" s="76">
        <v>0.22</v>
      </c>
      <c r="L37" t="s">
        <v>105</v>
      </c>
      <c r="M37" s="76">
        <v>4.7</v>
      </c>
      <c r="N37" s="76">
        <v>2.92</v>
      </c>
      <c r="O37" s="76">
        <v>23005.67</v>
      </c>
      <c r="P37" s="76">
        <v>124.09</v>
      </c>
      <c r="Q37" s="76">
        <v>0</v>
      </c>
      <c r="R37" s="76">
        <v>28.547735903</v>
      </c>
      <c r="S37" s="76">
        <v>0.02</v>
      </c>
      <c r="T37" s="76">
        <f t="shared" si="0"/>
        <v>2.8818297176801441E-2</v>
      </c>
      <c r="U37" s="76">
        <f>+R37/'סכום נכסי הקרן'!$C$42*100</f>
        <v>4.6371655745587768E-3</v>
      </c>
    </row>
    <row r="38" spans="2:21">
      <c r="B38" t="s">
        <v>474</v>
      </c>
      <c r="C38" t="s">
        <v>475</v>
      </c>
      <c r="D38" t="s">
        <v>103</v>
      </c>
      <c r="E38" s="15"/>
      <c r="F38" t="s">
        <v>476</v>
      </c>
      <c r="G38" t="s">
        <v>461</v>
      </c>
      <c r="H38" t="s">
        <v>219</v>
      </c>
      <c r="I38" t="s">
        <v>152</v>
      </c>
      <c r="J38" t="s">
        <v>313</v>
      </c>
      <c r="K38" s="76">
        <v>1.87</v>
      </c>
      <c r="L38" t="s">
        <v>105</v>
      </c>
      <c r="M38" s="76">
        <v>3.9</v>
      </c>
      <c r="N38" s="76">
        <v>0.83</v>
      </c>
      <c r="O38" s="76">
        <v>5134.25</v>
      </c>
      <c r="P38" s="76">
        <v>112.85</v>
      </c>
      <c r="Q38" s="76">
        <v>0</v>
      </c>
      <c r="R38" s="76">
        <v>5.7940011250000003</v>
      </c>
      <c r="S38" s="76">
        <v>0</v>
      </c>
      <c r="T38" s="76">
        <f t="shared" si="0"/>
        <v>5.8489137923342337E-3</v>
      </c>
      <c r="U38" s="76">
        <f>+R38/'סכום נכסי הקרן'!$C$42*100</f>
        <v>9.4115143306273095E-4</v>
      </c>
    </row>
    <row r="39" spans="2:21">
      <c r="B39" t="s">
        <v>477</v>
      </c>
      <c r="C39" t="s">
        <v>478</v>
      </c>
      <c r="D39" t="s">
        <v>103</v>
      </c>
      <c r="E39" s="15"/>
      <c r="F39" t="s">
        <v>476</v>
      </c>
      <c r="G39" t="s">
        <v>461</v>
      </c>
      <c r="H39" t="s">
        <v>219</v>
      </c>
      <c r="I39" t="s">
        <v>152</v>
      </c>
      <c r="J39" t="s">
        <v>340</v>
      </c>
      <c r="K39" s="76">
        <v>7.57</v>
      </c>
      <c r="L39" t="s">
        <v>105</v>
      </c>
      <c r="M39" s="76">
        <v>4</v>
      </c>
      <c r="N39" s="76">
        <v>1.51</v>
      </c>
      <c r="O39" s="76">
        <v>189120.7</v>
      </c>
      <c r="P39" s="76">
        <v>119.86</v>
      </c>
      <c r="Q39" s="76">
        <v>0</v>
      </c>
      <c r="R39" s="76">
        <v>226.68007102000001</v>
      </c>
      <c r="S39" s="76">
        <v>7.0000000000000007E-2</v>
      </c>
      <c r="T39" s="76">
        <f t="shared" si="0"/>
        <v>0.22882843224097263</v>
      </c>
      <c r="U39" s="76">
        <f>+R39/'סכום נכסי הקרן'!$C$42*100</f>
        <v>3.6820889241238219E-2</v>
      </c>
    </row>
    <row r="40" spans="2:21">
      <c r="B40" t="s">
        <v>479</v>
      </c>
      <c r="C40" t="s">
        <v>480</v>
      </c>
      <c r="D40" t="s">
        <v>103</v>
      </c>
      <c r="E40" s="15"/>
      <c r="F40" t="s">
        <v>481</v>
      </c>
      <c r="G40" t="s">
        <v>461</v>
      </c>
      <c r="H40" t="s">
        <v>219</v>
      </c>
      <c r="I40" t="s">
        <v>152</v>
      </c>
      <c r="J40" t="s">
        <v>313</v>
      </c>
      <c r="K40" s="76">
        <v>0.41</v>
      </c>
      <c r="L40" t="s">
        <v>105</v>
      </c>
      <c r="M40" s="76">
        <v>3.2</v>
      </c>
      <c r="N40" s="76">
        <v>2.93</v>
      </c>
      <c r="O40" s="76">
        <v>108106.88</v>
      </c>
      <c r="P40" s="76">
        <v>104.67</v>
      </c>
      <c r="Q40" s="76">
        <v>0</v>
      </c>
      <c r="R40" s="76">
        <v>113.155471296</v>
      </c>
      <c r="S40" s="76">
        <v>0.03</v>
      </c>
      <c r="T40" s="76">
        <f t="shared" si="0"/>
        <v>0.11422790269845777</v>
      </c>
      <c r="U40" s="76">
        <f>+R40/'סכום נכסי הקרן'!$C$42*100</f>
        <v>1.8380464841404241E-2</v>
      </c>
    </row>
    <row r="41" spans="2:21">
      <c r="B41" t="s">
        <v>482</v>
      </c>
      <c r="C41" t="s">
        <v>483</v>
      </c>
      <c r="D41" t="s">
        <v>103</v>
      </c>
      <c r="E41" s="15"/>
      <c r="F41" t="s">
        <v>484</v>
      </c>
      <c r="G41" t="s">
        <v>461</v>
      </c>
      <c r="H41" t="s">
        <v>219</v>
      </c>
      <c r="I41" t="s">
        <v>152</v>
      </c>
      <c r="J41" t="s">
        <v>313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0.28999999999999998</v>
      </c>
      <c r="P41" s="76">
        <v>118.42</v>
      </c>
      <c r="Q41" s="76">
        <v>0</v>
      </c>
      <c r="R41" s="76">
        <v>3.4341800000000001E-4</v>
      </c>
      <c r="S41" s="76">
        <v>0</v>
      </c>
      <c r="T41" s="76">
        <f t="shared" si="0"/>
        <v>3.4667274537953045E-7</v>
      </c>
      <c r="U41" s="76">
        <f>+R41/'סכום נכסי הקרן'!$C$42*100</f>
        <v>5.5783272365094161E-8</v>
      </c>
    </row>
    <row r="42" spans="2:21">
      <c r="B42" t="s">
        <v>485</v>
      </c>
      <c r="C42" t="s">
        <v>486</v>
      </c>
      <c r="D42" t="s">
        <v>103</v>
      </c>
      <c r="E42" s="15"/>
      <c r="F42" t="s">
        <v>484</v>
      </c>
      <c r="G42" t="s">
        <v>461</v>
      </c>
      <c r="H42" t="s">
        <v>487</v>
      </c>
      <c r="I42" t="s">
        <v>153</v>
      </c>
      <c r="J42" t="s">
        <v>313</v>
      </c>
      <c r="K42" s="76">
        <v>7.24</v>
      </c>
      <c r="L42" t="s">
        <v>105</v>
      </c>
      <c r="M42" s="76">
        <v>3.2</v>
      </c>
      <c r="N42" s="76">
        <v>1.56</v>
      </c>
      <c r="O42" s="76">
        <v>167373.15</v>
      </c>
      <c r="P42" s="76">
        <v>111.69</v>
      </c>
      <c r="Q42" s="76">
        <v>0</v>
      </c>
      <c r="R42" s="76">
        <v>186.939071235</v>
      </c>
      <c r="S42" s="76">
        <v>0.02</v>
      </c>
      <c r="T42" s="76">
        <f t="shared" si="0"/>
        <v>0.18871078698186194</v>
      </c>
      <c r="U42" s="76">
        <f>+R42/'סכום נכסי הקרן'!$C$42*100</f>
        <v>3.0365540322230468E-2</v>
      </c>
    </row>
    <row r="43" spans="2:21">
      <c r="B43" t="s">
        <v>488</v>
      </c>
      <c r="C43" t="s">
        <v>489</v>
      </c>
      <c r="D43" t="s">
        <v>103</v>
      </c>
      <c r="E43" s="15"/>
      <c r="F43" t="s">
        <v>484</v>
      </c>
      <c r="G43" t="s">
        <v>461</v>
      </c>
      <c r="H43" t="s">
        <v>219</v>
      </c>
      <c r="I43" t="s">
        <v>152</v>
      </c>
      <c r="J43" t="s">
        <v>313</v>
      </c>
      <c r="K43" s="76">
        <v>1.25</v>
      </c>
      <c r="L43" t="s">
        <v>105</v>
      </c>
      <c r="M43" s="76">
        <v>4.95</v>
      </c>
      <c r="N43" s="76">
        <v>0.69</v>
      </c>
      <c r="O43" s="76">
        <v>211782.25</v>
      </c>
      <c r="P43" s="76">
        <v>125.44</v>
      </c>
      <c r="Q43" s="76">
        <v>0</v>
      </c>
      <c r="R43" s="76">
        <v>265.65965440000002</v>
      </c>
      <c r="S43" s="76">
        <v>0.08</v>
      </c>
      <c r="T43" s="76">
        <f t="shared" si="0"/>
        <v>0.26817744476825695</v>
      </c>
      <c r="U43" s="76">
        <f>+R43/'סכום נכסי הקרן'!$C$42*100</f>
        <v>4.3152557110611514E-2</v>
      </c>
    </row>
    <row r="44" spans="2:21">
      <c r="B44" t="s">
        <v>490</v>
      </c>
      <c r="C44" t="s">
        <v>491</v>
      </c>
      <c r="D44" t="s">
        <v>103</v>
      </c>
      <c r="E44" s="15"/>
      <c r="F44" t="s">
        <v>481</v>
      </c>
      <c r="G44" t="s">
        <v>461</v>
      </c>
      <c r="H44" t="s">
        <v>219</v>
      </c>
      <c r="I44" t="s">
        <v>152</v>
      </c>
      <c r="J44" t="s">
        <v>313</v>
      </c>
      <c r="K44" s="76">
        <v>2.14</v>
      </c>
      <c r="L44" t="s">
        <v>105</v>
      </c>
      <c r="M44" s="76">
        <v>1.64</v>
      </c>
      <c r="N44" s="76">
        <v>0.49</v>
      </c>
      <c r="O44" s="76">
        <v>6496.93</v>
      </c>
      <c r="P44" s="76">
        <v>101.4</v>
      </c>
      <c r="Q44" s="76">
        <v>0</v>
      </c>
      <c r="R44" s="76">
        <v>6.5878870200000001</v>
      </c>
      <c r="S44" s="76">
        <v>0</v>
      </c>
      <c r="T44" s="76">
        <f t="shared" si="0"/>
        <v>6.65032374387357E-3</v>
      </c>
      <c r="U44" s="76">
        <f>+R44/'סכום נכסי הקרן'!$C$42*100</f>
        <v>1.070106680334544E-3</v>
      </c>
    </row>
    <row r="45" spans="2:21">
      <c r="B45" t="s">
        <v>492</v>
      </c>
      <c r="C45" t="s">
        <v>493</v>
      </c>
      <c r="D45" t="s">
        <v>103</v>
      </c>
      <c r="E45" s="15"/>
      <c r="F45" t="s">
        <v>494</v>
      </c>
      <c r="G45" t="s">
        <v>135</v>
      </c>
      <c r="H45" t="s">
        <v>219</v>
      </c>
      <c r="I45" t="s">
        <v>152</v>
      </c>
      <c r="J45" t="s">
        <v>324</v>
      </c>
      <c r="K45" s="76">
        <v>6.48</v>
      </c>
      <c r="L45" t="s">
        <v>105</v>
      </c>
      <c r="M45" s="76">
        <v>2.2000000000000002</v>
      </c>
      <c r="N45" s="76">
        <v>1.18</v>
      </c>
      <c r="O45" s="76">
        <v>1231220.8700000001</v>
      </c>
      <c r="P45" s="76">
        <v>106.71</v>
      </c>
      <c r="Q45" s="76">
        <v>0</v>
      </c>
      <c r="R45" s="76">
        <v>1313.835790377</v>
      </c>
      <c r="S45" s="76">
        <v>0.14000000000000001</v>
      </c>
      <c r="T45" s="76">
        <f t="shared" si="0"/>
        <v>1.3262876739946066</v>
      </c>
      <c r="U45" s="76">
        <f>+R45/'סכום נכסי הקרן'!$C$42*100</f>
        <v>0.21341356521093519</v>
      </c>
    </row>
    <row r="46" spans="2:21">
      <c r="B46" t="s">
        <v>495</v>
      </c>
      <c r="C46" t="s">
        <v>496</v>
      </c>
      <c r="D46" t="s">
        <v>103</v>
      </c>
      <c r="E46" s="15"/>
      <c r="F46" t="s">
        <v>494</v>
      </c>
      <c r="G46" t="s">
        <v>135</v>
      </c>
      <c r="H46" t="s">
        <v>487</v>
      </c>
      <c r="I46" t="s">
        <v>153</v>
      </c>
      <c r="J46" t="s">
        <v>313</v>
      </c>
      <c r="K46" s="76">
        <v>3.02</v>
      </c>
      <c r="L46" t="s">
        <v>105</v>
      </c>
      <c r="M46" s="76">
        <v>3.7</v>
      </c>
      <c r="N46" s="76">
        <v>0.61</v>
      </c>
      <c r="O46" s="76">
        <v>246326.59</v>
      </c>
      <c r="P46" s="76">
        <v>113.82</v>
      </c>
      <c r="Q46" s="76">
        <v>0</v>
      </c>
      <c r="R46" s="76">
        <v>280.36892473799998</v>
      </c>
      <c r="S46" s="76">
        <v>0.01</v>
      </c>
      <c r="T46" s="76">
        <f t="shared" si="0"/>
        <v>0.28302612227090429</v>
      </c>
      <c r="U46" s="76">
        <f>+R46/'סכום נכסי הקרן'!$C$42*100</f>
        <v>4.5541864699487032E-2</v>
      </c>
    </row>
    <row r="47" spans="2:21">
      <c r="B47" t="s">
        <v>497</v>
      </c>
      <c r="C47" t="s">
        <v>498</v>
      </c>
      <c r="D47" t="s">
        <v>103</v>
      </c>
      <c r="E47" s="15"/>
      <c r="F47" t="s">
        <v>449</v>
      </c>
      <c r="G47" t="s">
        <v>421</v>
      </c>
      <c r="H47" t="s">
        <v>487</v>
      </c>
      <c r="I47" t="s">
        <v>153</v>
      </c>
      <c r="J47" t="s">
        <v>313</v>
      </c>
      <c r="K47" s="76">
        <v>0.92</v>
      </c>
      <c r="L47" t="s">
        <v>105</v>
      </c>
      <c r="M47" s="76">
        <v>5.25</v>
      </c>
      <c r="N47" s="76">
        <v>0.81</v>
      </c>
      <c r="O47" s="76">
        <v>10435.77</v>
      </c>
      <c r="P47" s="76">
        <v>127.82</v>
      </c>
      <c r="Q47" s="76">
        <v>0</v>
      </c>
      <c r="R47" s="76">
        <v>13.339001214</v>
      </c>
      <c r="S47" s="76">
        <v>0.03</v>
      </c>
      <c r="T47" s="76">
        <f t="shared" si="0"/>
        <v>1.3465421647899264E-2</v>
      </c>
      <c r="U47" s="76">
        <f>+R47/'סכום נכסי הקרן'!$C$42*100</f>
        <v>2.166727247258104E-3</v>
      </c>
    </row>
    <row r="48" spans="2:21">
      <c r="B48" t="s">
        <v>499</v>
      </c>
      <c r="C48" t="s">
        <v>500</v>
      </c>
      <c r="D48" t="s">
        <v>103</v>
      </c>
      <c r="E48" s="15"/>
      <c r="F48" t="s">
        <v>449</v>
      </c>
      <c r="G48" t="s">
        <v>421</v>
      </c>
      <c r="H48" t="s">
        <v>219</v>
      </c>
      <c r="I48" t="s">
        <v>152</v>
      </c>
      <c r="J48" t="s">
        <v>313</v>
      </c>
      <c r="K48" s="76">
        <v>1.78</v>
      </c>
      <c r="L48" t="s">
        <v>105</v>
      </c>
      <c r="M48" s="76">
        <v>3.1</v>
      </c>
      <c r="N48" s="76">
        <v>0.56000000000000005</v>
      </c>
      <c r="O48" s="76">
        <v>2997.99</v>
      </c>
      <c r="P48" s="76">
        <v>111.86</v>
      </c>
      <c r="Q48" s="76">
        <v>0</v>
      </c>
      <c r="R48" s="76">
        <v>3.3535516140000001</v>
      </c>
      <c r="S48" s="76">
        <v>0</v>
      </c>
      <c r="T48" s="76">
        <f t="shared" si="0"/>
        <v>3.3853349119654045E-3</v>
      </c>
      <c r="U48" s="76">
        <f>+R48/'סכום נכסי הקרן'!$C$42*100</f>
        <v>5.4473581196723268E-4</v>
      </c>
    </row>
    <row r="49" spans="2:21">
      <c r="B49" t="s">
        <v>501</v>
      </c>
      <c r="C49" t="s">
        <v>502</v>
      </c>
      <c r="D49" t="s">
        <v>103</v>
      </c>
      <c r="E49" s="15"/>
      <c r="F49" t="s">
        <v>449</v>
      </c>
      <c r="G49" t="s">
        <v>421</v>
      </c>
      <c r="H49" t="s">
        <v>219</v>
      </c>
      <c r="I49" t="s">
        <v>152</v>
      </c>
      <c r="J49" t="s">
        <v>503</v>
      </c>
      <c r="K49" s="76">
        <v>1.75</v>
      </c>
      <c r="L49" t="s">
        <v>105</v>
      </c>
      <c r="M49" s="76">
        <v>2.8</v>
      </c>
      <c r="N49" s="76">
        <v>0.5</v>
      </c>
      <c r="O49" s="76">
        <v>379886.88</v>
      </c>
      <c r="P49" s="76">
        <v>105.72</v>
      </c>
      <c r="Q49" s="76">
        <v>0</v>
      </c>
      <c r="R49" s="76">
        <v>401.61640953599999</v>
      </c>
      <c r="S49" s="76">
        <v>0.04</v>
      </c>
      <c r="T49" s="76">
        <f t="shared" si="0"/>
        <v>0.40542273055959482</v>
      </c>
      <c r="U49" s="76">
        <f>+R49/'סכום נכסי הקרן'!$C$42*100</f>
        <v>6.5236759748871304E-2</v>
      </c>
    </row>
    <row r="50" spans="2:21">
      <c r="B50" t="s">
        <v>504</v>
      </c>
      <c r="C50" t="s">
        <v>505</v>
      </c>
      <c r="D50" t="s">
        <v>103</v>
      </c>
      <c r="E50" s="15"/>
      <c r="F50" t="s">
        <v>420</v>
      </c>
      <c r="G50" t="s">
        <v>421</v>
      </c>
      <c r="H50" t="s">
        <v>219</v>
      </c>
      <c r="I50" t="s">
        <v>152</v>
      </c>
      <c r="J50" t="s">
        <v>313</v>
      </c>
      <c r="K50" s="76">
        <v>3.15</v>
      </c>
      <c r="L50" t="s">
        <v>105</v>
      </c>
      <c r="M50" s="76">
        <v>4</v>
      </c>
      <c r="N50" s="76">
        <v>0.51</v>
      </c>
      <c r="O50" s="76">
        <v>122662.21</v>
      </c>
      <c r="P50" s="76">
        <v>120.32</v>
      </c>
      <c r="Q50" s="76">
        <v>0</v>
      </c>
      <c r="R50" s="76">
        <v>147.58717107199999</v>
      </c>
      <c r="S50" s="76">
        <v>0.01</v>
      </c>
      <c r="T50" s="76">
        <f t="shared" si="0"/>
        <v>0.14898592903787411</v>
      </c>
      <c r="U50" s="76">
        <f>+R50/'סכום נכסי הקרן'!$C$42*100</f>
        <v>2.3973394992409018E-2</v>
      </c>
    </row>
    <row r="51" spans="2:21">
      <c r="B51" t="s">
        <v>506</v>
      </c>
      <c r="C51" t="s">
        <v>507</v>
      </c>
      <c r="D51" t="s">
        <v>103</v>
      </c>
      <c r="E51" s="15"/>
      <c r="F51" t="s">
        <v>508</v>
      </c>
      <c r="G51" t="s">
        <v>421</v>
      </c>
      <c r="H51" t="s">
        <v>219</v>
      </c>
      <c r="I51" t="s">
        <v>152</v>
      </c>
      <c r="J51" t="s">
        <v>313</v>
      </c>
      <c r="K51" s="76">
        <v>2.44</v>
      </c>
      <c r="L51" t="s">
        <v>105</v>
      </c>
      <c r="M51" s="76">
        <v>4.75</v>
      </c>
      <c r="N51" s="76">
        <v>0.62</v>
      </c>
      <c r="O51" s="76">
        <v>11405.45</v>
      </c>
      <c r="P51" s="76">
        <v>134.34</v>
      </c>
      <c r="Q51" s="76">
        <v>0</v>
      </c>
      <c r="R51" s="76">
        <v>15.32208153</v>
      </c>
      <c r="S51" s="76">
        <v>0</v>
      </c>
      <c r="T51" s="76">
        <f t="shared" si="0"/>
        <v>1.5467296615011726E-2</v>
      </c>
      <c r="U51" s="76">
        <f>+R51/'סכום נכסי הקרן'!$C$42*100</f>
        <v>2.4888498773744201E-3</v>
      </c>
    </row>
    <row r="52" spans="2:21">
      <c r="B52" t="s">
        <v>509</v>
      </c>
      <c r="C52" t="s">
        <v>510</v>
      </c>
      <c r="D52" t="s">
        <v>103</v>
      </c>
      <c r="E52" s="15"/>
      <c r="F52" t="s">
        <v>508</v>
      </c>
      <c r="G52" t="s">
        <v>421</v>
      </c>
      <c r="H52" t="s">
        <v>219</v>
      </c>
      <c r="I52" t="s">
        <v>152</v>
      </c>
      <c r="J52" t="s">
        <v>313</v>
      </c>
      <c r="K52" s="76">
        <v>0.5</v>
      </c>
      <c r="L52" t="s">
        <v>105</v>
      </c>
      <c r="M52" s="76">
        <v>5.5</v>
      </c>
      <c r="N52" s="76">
        <v>2.4500000000000002</v>
      </c>
      <c r="O52" s="76">
        <v>18622.509999999998</v>
      </c>
      <c r="P52" s="76">
        <v>129.07</v>
      </c>
      <c r="Q52" s="76">
        <v>0</v>
      </c>
      <c r="R52" s="76">
        <v>24.036073656999999</v>
      </c>
      <c r="S52" s="76">
        <v>0.02</v>
      </c>
      <c r="T52" s="76">
        <f t="shared" si="0"/>
        <v>2.426387563498943E-2</v>
      </c>
      <c r="U52" s="76">
        <f>+R52/'סכום נכסי הקרן'!$C$42*100</f>
        <v>3.9043114903583847E-3</v>
      </c>
    </row>
    <row r="53" spans="2:21">
      <c r="B53" t="s">
        <v>511</v>
      </c>
      <c r="C53" t="s">
        <v>512</v>
      </c>
      <c r="D53" t="s">
        <v>103</v>
      </c>
      <c r="E53" s="15"/>
      <c r="F53" t="s">
        <v>508</v>
      </c>
      <c r="G53" t="s">
        <v>421</v>
      </c>
      <c r="H53" t="s">
        <v>219</v>
      </c>
      <c r="I53" t="s">
        <v>152</v>
      </c>
      <c r="J53" t="s">
        <v>313</v>
      </c>
      <c r="K53" s="76">
        <v>3.03</v>
      </c>
      <c r="L53" t="s">
        <v>105</v>
      </c>
      <c r="M53" s="76">
        <v>3.85</v>
      </c>
      <c r="N53" s="76">
        <v>0.6</v>
      </c>
      <c r="O53" s="76">
        <v>37239.040000000001</v>
      </c>
      <c r="P53" s="76">
        <v>119.06</v>
      </c>
      <c r="Q53" s="76">
        <v>0</v>
      </c>
      <c r="R53" s="76">
        <v>44.336801024000003</v>
      </c>
      <c r="S53" s="76">
        <v>0.01</v>
      </c>
      <c r="T53" s="76">
        <f t="shared" si="0"/>
        <v>4.4757003221543593E-2</v>
      </c>
      <c r="U53" s="76">
        <f>+R53/'סכום נכסי הקרן'!$C$42*100</f>
        <v>7.2018701620729765E-3</v>
      </c>
    </row>
    <row r="54" spans="2:21">
      <c r="B54" t="s">
        <v>513</v>
      </c>
      <c r="C54" t="s">
        <v>514</v>
      </c>
      <c r="D54" t="s">
        <v>103</v>
      </c>
      <c r="E54" s="15"/>
      <c r="F54" t="s">
        <v>515</v>
      </c>
      <c r="G54" t="s">
        <v>421</v>
      </c>
      <c r="H54" t="s">
        <v>219</v>
      </c>
      <c r="I54" t="s">
        <v>152</v>
      </c>
      <c r="J54" t="s">
        <v>313</v>
      </c>
      <c r="K54" s="76">
        <v>6.02</v>
      </c>
      <c r="L54" t="s">
        <v>105</v>
      </c>
      <c r="M54" s="76">
        <v>1.5</v>
      </c>
      <c r="N54" s="76">
        <v>0.91</v>
      </c>
      <c r="O54" s="76">
        <v>108076.44</v>
      </c>
      <c r="P54" s="76">
        <v>103.52</v>
      </c>
      <c r="Q54" s="76">
        <v>0</v>
      </c>
      <c r="R54" s="76">
        <v>111.880730688</v>
      </c>
      <c r="S54" s="76">
        <v>0.02</v>
      </c>
      <c r="T54" s="76">
        <f t="shared" si="0"/>
        <v>0.11294108073157738</v>
      </c>
      <c r="U54" s="76">
        <f>+R54/'סכום נכסי הקרן'!$C$42*100</f>
        <v>1.8173401721442824E-2</v>
      </c>
    </row>
    <row r="55" spans="2:21">
      <c r="B55" t="s">
        <v>516</v>
      </c>
      <c r="C55" t="s">
        <v>517</v>
      </c>
      <c r="D55" t="s">
        <v>103</v>
      </c>
      <c r="E55" s="15"/>
      <c r="F55" t="s">
        <v>515</v>
      </c>
      <c r="G55" t="s">
        <v>421</v>
      </c>
      <c r="H55" t="s">
        <v>219</v>
      </c>
      <c r="I55" t="s">
        <v>152</v>
      </c>
      <c r="J55" t="s">
        <v>313</v>
      </c>
      <c r="K55" s="76">
        <v>3.23</v>
      </c>
      <c r="L55" t="s">
        <v>105</v>
      </c>
      <c r="M55" s="76">
        <v>3.55</v>
      </c>
      <c r="N55" s="76">
        <v>0.62</v>
      </c>
      <c r="O55" s="76">
        <v>146843.60999999999</v>
      </c>
      <c r="P55" s="76">
        <v>117.74</v>
      </c>
      <c r="Q55" s="76">
        <v>0</v>
      </c>
      <c r="R55" s="76">
        <v>172.89366641399999</v>
      </c>
      <c r="S55" s="76">
        <v>0.03</v>
      </c>
      <c r="T55" s="76">
        <f t="shared" si="0"/>
        <v>0.17453226678413508</v>
      </c>
      <c r="U55" s="76">
        <f>+R55/'סכום נכסי הקרן'!$C$42*100</f>
        <v>2.8084068056339197E-2</v>
      </c>
    </row>
    <row r="56" spans="2:21">
      <c r="B56" t="s">
        <v>518</v>
      </c>
      <c r="C56" t="s">
        <v>519</v>
      </c>
      <c r="D56" t="s">
        <v>103</v>
      </c>
      <c r="E56" s="15"/>
      <c r="F56" t="s">
        <v>520</v>
      </c>
      <c r="G56" t="s">
        <v>461</v>
      </c>
      <c r="H56" t="s">
        <v>219</v>
      </c>
      <c r="I56" t="s">
        <v>152</v>
      </c>
      <c r="J56" t="s">
        <v>313</v>
      </c>
      <c r="K56" s="76">
        <v>2.82</v>
      </c>
      <c r="L56" t="s">
        <v>105</v>
      </c>
      <c r="M56" s="76">
        <v>3.64</v>
      </c>
      <c r="N56" s="76">
        <v>0.88</v>
      </c>
      <c r="O56" s="76">
        <v>27727.13</v>
      </c>
      <c r="P56" s="76">
        <v>116.81</v>
      </c>
      <c r="Q56" s="76">
        <v>0</v>
      </c>
      <c r="R56" s="76">
        <v>32.388060553000003</v>
      </c>
      <c r="S56" s="76">
        <v>0.03</v>
      </c>
      <c r="T56" s="76">
        <f t="shared" si="0"/>
        <v>3.269501851803628E-2</v>
      </c>
      <c r="U56" s="76">
        <f>+R56/'סכום נכסי הקרן'!$C$42*100</f>
        <v>5.2609706049338159E-3</v>
      </c>
    </row>
    <row r="57" spans="2:21">
      <c r="B57" t="s">
        <v>521</v>
      </c>
      <c r="C57" t="s">
        <v>522</v>
      </c>
      <c r="D57" t="s">
        <v>103</v>
      </c>
      <c r="E57" s="15"/>
      <c r="F57" t="s">
        <v>520</v>
      </c>
      <c r="G57" t="s">
        <v>461</v>
      </c>
      <c r="H57" t="s">
        <v>219</v>
      </c>
      <c r="I57" t="s">
        <v>152</v>
      </c>
      <c r="J57" t="s">
        <v>313</v>
      </c>
      <c r="K57" s="76">
        <v>0.25</v>
      </c>
      <c r="L57" t="s">
        <v>105</v>
      </c>
      <c r="M57" s="76">
        <v>4</v>
      </c>
      <c r="N57" s="76">
        <v>1.98</v>
      </c>
      <c r="O57" s="76">
        <v>21454.560000000001</v>
      </c>
      <c r="P57" s="76">
        <v>123.46</v>
      </c>
      <c r="Q57" s="76">
        <v>0</v>
      </c>
      <c r="R57" s="76">
        <v>26.487799775999999</v>
      </c>
      <c r="S57" s="76">
        <v>0.09</v>
      </c>
      <c r="T57" s="76">
        <f t="shared" si="0"/>
        <v>2.6738837997452757E-2</v>
      </c>
      <c r="U57" s="76">
        <f>+R57/'סכום נכסי הקרן'!$C$42*100</f>
        <v>4.3025588328412835E-3</v>
      </c>
    </row>
    <row r="58" spans="2:21">
      <c r="B58" t="s">
        <v>523</v>
      </c>
      <c r="C58" t="s">
        <v>524</v>
      </c>
      <c r="D58" t="s">
        <v>103</v>
      </c>
      <c r="E58" s="15"/>
      <c r="F58" t="s">
        <v>525</v>
      </c>
      <c r="G58" t="s">
        <v>130</v>
      </c>
      <c r="H58" t="s">
        <v>487</v>
      </c>
      <c r="I58" t="s">
        <v>153</v>
      </c>
      <c r="J58" t="s">
        <v>313</v>
      </c>
      <c r="K58" s="76">
        <v>8.68</v>
      </c>
      <c r="L58" t="s">
        <v>105</v>
      </c>
      <c r="M58" s="76">
        <v>3.85</v>
      </c>
      <c r="N58" s="76">
        <v>1.68</v>
      </c>
      <c r="O58" s="76">
        <v>4799.47</v>
      </c>
      <c r="P58" s="76">
        <v>119.69</v>
      </c>
      <c r="Q58" s="76">
        <v>9.239E-2</v>
      </c>
      <c r="R58" s="76">
        <v>5.8368756429999999</v>
      </c>
      <c r="S58" s="76">
        <v>0</v>
      </c>
      <c r="T58" s="76">
        <f t="shared" si="0"/>
        <v>5.8921946537389474E-3</v>
      </c>
      <c r="U58" s="76">
        <f>+R58/'סכום נכסי הקרן'!$C$42*100</f>
        <v>9.4811577655991546E-4</v>
      </c>
    </row>
    <row r="59" spans="2:21">
      <c r="B59" t="s">
        <v>526</v>
      </c>
      <c r="C59" t="s">
        <v>527</v>
      </c>
      <c r="D59" t="s">
        <v>103</v>
      </c>
      <c r="E59" s="15"/>
      <c r="F59" t="s">
        <v>528</v>
      </c>
      <c r="G59" t="s">
        <v>529</v>
      </c>
      <c r="H59" t="s">
        <v>219</v>
      </c>
      <c r="I59" t="s">
        <v>152</v>
      </c>
      <c r="J59" t="s">
        <v>313</v>
      </c>
      <c r="K59" s="76">
        <v>2.1</v>
      </c>
      <c r="L59" t="s">
        <v>105</v>
      </c>
      <c r="M59" s="76">
        <v>4.8899999999999997</v>
      </c>
      <c r="N59" s="76">
        <v>0.8</v>
      </c>
      <c r="O59" s="76">
        <v>330.97</v>
      </c>
      <c r="P59" s="76">
        <v>129.99</v>
      </c>
      <c r="Q59" s="76">
        <v>0</v>
      </c>
      <c r="R59" s="76">
        <v>0.43022790300000002</v>
      </c>
      <c r="S59" s="76">
        <v>0</v>
      </c>
      <c r="T59" s="76">
        <f t="shared" si="0"/>
        <v>4.3430538955991922E-4</v>
      </c>
      <c r="U59" s="76">
        <f>+R59/'סכום נכסי הקרן'!$C$42*100</f>
        <v>6.9884281814326307E-5</v>
      </c>
    </row>
    <row r="60" spans="2:21">
      <c r="B60" t="s">
        <v>530</v>
      </c>
      <c r="C60" t="s">
        <v>531</v>
      </c>
      <c r="D60" t="s">
        <v>103</v>
      </c>
      <c r="E60" s="15"/>
      <c r="F60" t="s">
        <v>420</v>
      </c>
      <c r="G60" t="s">
        <v>421</v>
      </c>
      <c r="H60" t="s">
        <v>219</v>
      </c>
      <c r="I60" t="s">
        <v>152</v>
      </c>
      <c r="J60" t="s">
        <v>313</v>
      </c>
      <c r="K60" s="76">
        <v>2.68</v>
      </c>
      <c r="L60" t="s">
        <v>105</v>
      </c>
      <c r="M60" s="76">
        <v>5</v>
      </c>
      <c r="N60" s="76">
        <v>0.53</v>
      </c>
      <c r="O60" s="76">
        <v>46307.76</v>
      </c>
      <c r="P60" s="76">
        <v>123.73</v>
      </c>
      <c r="Q60" s="76">
        <v>0</v>
      </c>
      <c r="R60" s="76">
        <v>57.296591448000001</v>
      </c>
      <c r="S60" s="76">
        <v>0</v>
      </c>
      <c r="T60" s="76">
        <f t="shared" si="0"/>
        <v>5.7839620107762224E-2</v>
      </c>
      <c r="U60" s="76">
        <f>+R60/'סכום נכסי הקרן'!$C$42*100</f>
        <v>9.3070001174525175E-3</v>
      </c>
    </row>
    <row r="61" spans="2:21">
      <c r="B61" t="s">
        <v>532</v>
      </c>
      <c r="C61" t="s">
        <v>533</v>
      </c>
      <c r="D61" t="s">
        <v>103</v>
      </c>
      <c r="E61" s="15"/>
      <c r="F61" t="s">
        <v>508</v>
      </c>
      <c r="G61" t="s">
        <v>421</v>
      </c>
      <c r="H61" t="s">
        <v>219</v>
      </c>
      <c r="I61" t="s">
        <v>152</v>
      </c>
      <c r="J61" t="s">
        <v>313</v>
      </c>
      <c r="K61" s="76">
        <v>1.1299999999999999</v>
      </c>
      <c r="L61" t="s">
        <v>105</v>
      </c>
      <c r="M61" s="76">
        <v>5.25</v>
      </c>
      <c r="N61" s="76">
        <v>1.1200000000000001</v>
      </c>
      <c r="O61" s="76">
        <v>42837.39</v>
      </c>
      <c r="P61" s="76">
        <v>133.5</v>
      </c>
      <c r="Q61" s="76">
        <v>0</v>
      </c>
      <c r="R61" s="76">
        <v>57.187915650000001</v>
      </c>
      <c r="S61" s="76">
        <v>0.01</v>
      </c>
      <c r="T61" s="76">
        <f t="shared" si="0"/>
        <v>5.772991433448018E-2</v>
      </c>
      <c r="U61" s="76">
        <f>+R61/'סכום נכסי הקרן'!$C$42*100</f>
        <v>9.2893473105544275E-3</v>
      </c>
    </row>
    <row r="62" spans="2:21">
      <c r="B62" t="s">
        <v>534</v>
      </c>
      <c r="C62" t="s">
        <v>535</v>
      </c>
      <c r="D62" t="s">
        <v>103</v>
      </c>
      <c r="E62" s="15"/>
      <c r="F62" t="s">
        <v>440</v>
      </c>
      <c r="G62" t="s">
        <v>421</v>
      </c>
      <c r="H62" t="s">
        <v>219</v>
      </c>
      <c r="I62" t="s">
        <v>152</v>
      </c>
      <c r="J62" t="s">
        <v>313</v>
      </c>
      <c r="K62" s="76">
        <v>2.56</v>
      </c>
      <c r="L62" t="s">
        <v>105</v>
      </c>
      <c r="M62" s="76">
        <v>6.5</v>
      </c>
      <c r="N62" s="76">
        <v>0.59</v>
      </c>
      <c r="O62" s="76">
        <v>359274.47</v>
      </c>
      <c r="P62" s="76">
        <v>127.79</v>
      </c>
      <c r="Q62" s="76">
        <v>6.4261600000000003</v>
      </c>
      <c r="R62" s="76">
        <v>465.54300521300001</v>
      </c>
      <c r="S62" s="76">
        <v>0.02</v>
      </c>
      <c r="T62" s="76">
        <f t="shared" si="0"/>
        <v>0.46995519078623649</v>
      </c>
      <c r="U62" s="76">
        <f>+R62/'סכום נכסי הקרן'!$C$42*100</f>
        <v>7.5620707876294269E-2</v>
      </c>
    </row>
    <row r="63" spans="2:21">
      <c r="B63" t="s">
        <v>536</v>
      </c>
      <c r="C63" t="s">
        <v>537</v>
      </c>
      <c r="D63" t="s">
        <v>103</v>
      </c>
      <c r="E63" s="15"/>
      <c r="F63" t="s">
        <v>538</v>
      </c>
      <c r="G63" t="s">
        <v>539</v>
      </c>
      <c r="H63" t="s">
        <v>487</v>
      </c>
      <c r="I63" t="s">
        <v>153</v>
      </c>
      <c r="J63" t="s">
        <v>313</v>
      </c>
      <c r="K63" s="76">
        <v>0.34</v>
      </c>
      <c r="L63" t="s">
        <v>105</v>
      </c>
      <c r="M63" s="76">
        <v>4.0999999999999996</v>
      </c>
      <c r="N63" s="76">
        <v>2.12</v>
      </c>
      <c r="O63" s="76">
        <v>3712.89</v>
      </c>
      <c r="P63" s="76">
        <v>121.37</v>
      </c>
      <c r="Q63" s="76">
        <v>0</v>
      </c>
      <c r="R63" s="76">
        <v>4.5063345930000001</v>
      </c>
      <c r="S63" s="76">
        <v>0</v>
      </c>
      <c r="T63" s="76">
        <f t="shared" si="0"/>
        <v>4.5490433959607798E-3</v>
      </c>
      <c r="U63" s="76">
        <f>+R63/'סכום נכסי הקרן'!$C$42*100</f>
        <v>7.3198868425523628E-4</v>
      </c>
    </row>
    <row r="64" spans="2:21">
      <c r="B64" t="s">
        <v>540</v>
      </c>
      <c r="C64" t="s">
        <v>541</v>
      </c>
      <c r="D64" t="s">
        <v>103</v>
      </c>
      <c r="E64" s="15"/>
      <c r="F64" t="s">
        <v>542</v>
      </c>
      <c r="G64" t="s">
        <v>529</v>
      </c>
      <c r="H64" t="s">
        <v>543</v>
      </c>
      <c r="I64" t="s">
        <v>152</v>
      </c>
      <c r="J64" t="s">
        <v>313</v>
      </c>
      <c r="K64" s="76">
        <v>5.13</v>
      </c>
      <c r="L64" t="s">
        <v>105</v>
      </c>
      <c r="M64" s="76">
        <v>3.85</v>
      </c>
      <c r="N64" s="76">
        <v>0.99</v>
      </c>
      <c r="O64" s="76">
        <v>23855.46</v>
      </c>
      <c r="P64" s="76">
        <v>119.65</v>
      </c>
      <c r="Q64" s="76">
        <v>0</v>
      </c>
      <c r="R64" s="76">
        <v>28.54305789</v>
      </c>
      <c r="S64" s="76">
        <v>0.01</v>
      </c>
      <c r="T64" s="76">
        <f t="shared" si="0"/>
        <v>2.8813574827915741E-2</v>
      </c>
      <c r="U64" s="76">
        <f>+R64/'סכום נכסי הקרן'!$C$42*100</f>
        <v>4.6364056992077279E-3</v>
      </c>
    </row>
    <row r="65" spans="2:21">
      <c r="B65" t="s">
        <v>544</v>
      </c>
      <c r="C65" t="s">
        <v>545</v>
      </c>
      <c r="D65" t="s">
        <v>103</v>
      </c>
      <c r="E65" s="15"/>
      <c r="F65" t="s">
        <v>546</v>
      </c>
      <c r="G65" t="s">
        <v>421</v>
      </c>
      <c r="H65" t="s">
        <v>547</v>
      </c>
      <c r="I65" t="s">
        <v>153</v>
      </c>
      <c r="J65" t="s">
        <v>548</v>
      </c>
      <c r="K65" s="76">
        <v>0.84</v>
      </c>
      <c r="L65" t="s">
        <v>105</v>
      </c>
      <c r="M65" s="76">
        <v>1.6</v>
      </c>
      <c r="N65" s="76">
        <v>0.88</v>
      </c>
      <c r="O65" s="76">
        <v>310180.42</v>
      </c>
      <c r="P65" s="76">
        <v>102.14</v>
      </c>
      <c r="Q65" s="76">
        <v>0</v>
      </c>
      <c r="R65" s="76">
        <v>316.81828098800003</v>
      </c>
      <c r="S65" s="76">
        <v>0.12</v>
      </c>
      <c r="T65" s="76">
        <f t="shared" si="0"/>
        <v>0.31982092743109991</v>
      </c>
      <c r="U65" s="76">
        <f>+R65/'סכום נכסי הקרן'!$C$42*100</f>
        <v>5.1462533875902071E-2</v>
      </c>
    </row>
    <row r="66" spans="2:21">
      <c r="B66" t="s">
        <v>549</v>
      </c>
      <c r="C66" t="s">
        <v>550</v>
      </c>
      <c r="D66" t="s">
        <v>103</v>
      </c>
      <c r="E66" s="15"/>
      <c r="F66" t="s">
        <v>546</v>
      </c>
      <c r="G66" t="s">
        <v>421</v>
      </c>
      <c r="H66" t="s">
        <v>547</v>
      </c>
      <c r="I66" t="s">
        <v>153</v>
      </c>
      <c r="J66" t="s">
        <v>313</v>
      </c>
      <c r="K66" s="76">
        <v>3.84</v>
      </c>
      <c r="L66" t="s">
        <v>105</v>
      </c>
      <c r="M66" s="76">
        <v>0.95</v>
      </c>
      <c r="N66" s="76">
        <v>0.57999999999999996</v>
      </c>
      <c r="O66" s="76">
        <v>320202.73</v>
      </c>
      <c r="P66" s="76">
        <v>101.78</v>
      </c>
      <c r="Q66" s="76">
        <v>0</v>
      </c>
      <c r="R66" s="76">
        <v>325.90233859400001</v>
      </c>
      <c r="S66" s="76">
        <v>0.04</v>
      </c>
      <c r="T66" s="76">
        <f t="shared" si="0"/>
        <v>0.32899107922703902</v>
      </c>
      <c r="U66" s="76">
        <f>+R66/'סכום נכסי הקרן'!$C$42*100</f>
        <v>5.2938107257657546E-2</v>
      </c>
    </row>
    <row r="67" spans="2:21">
      <c r="B67" t="s">
        <v>551</v>
      </c>
      <c r="C67" t="s">
        <v>552</v>
      </c>
      <c r="D67" t="s">
        <v>103</v>
      </c>
      <c r="E67" s="15"/>
      <c r="F67" t="s">
        <v>553</v>
      </c>
      <c r="G67" t="s">
        <v>554</v>
      </c>
      <c r="H67" t="s">
        <v>543</v>
      </c>
      <c r="I67" t="s">
        <v>152</v>
      </c>
      <c r="J67" t="s">
        <v>313</v>
      </c>
      <c r="K67" s="76">
        <v>8.81</v>
      </c>
      <c r="L67" t="s">
        <v>105</v>
      </c>
      <c r="M67" s="76">
        <v>5.15</v>
      </c>
      <c r="N67" s="76">
        <v>2.58</v>
      </c>
      <c r="O67" s="76">
        <v>1065277.29</v>
      </c>
      <c r="P67" s="76">
        <v>150.5</v>
      </c>
      <c r="Q67" s="76">
        <v>0</v>
      </c>
      <c r="R67" s="76">
        <v>1603.24232145</v>
      </c>
      <c r="S67" s="76">
        <v>0.03</v>
      </c>
      <c r="T67" s="76">
        <f t="shared" si="0"/>
        <v>1.6184370565483557</v>
      </c>
      <c r="U67" s="76">
        <f>+R67/'סכום נכסי הקרן'!$C$42*100</f>
        <v>0.26042345795704119</v>
      </c>
    </row>
    <row r="68" spans="2:21">
      <c r="B68" t="s">
        <v>555</v>
      </c>
      <c r="C68" t="s">
        <v>556</v>
      </c>
      <c r="D68" t="s">
        <v>103</v>
      </c>
      <c r="E68" s="15"/>
      <c r="F68" t="s">
        <v>557</v>
      </c>
      <c r="G68" t="s">
        <v>461</v>
      </c>
      <c r="H68" t="s">
        <v>547</v>
      </c>
      <c r="I68" t="s">
        <v>153</v>
      </c>
      <c r="J68" t="s">
        <v>313</v>
      </c>
      <c r="K68" s="76">
        <v>0.92</v>
      </c>
      <c r="L68" t="s">
        <v>105</v>
      </c>
      <c r="M68" s="76">
        <v>4.25</v>
      </c>
      <c r="N68" s="76">
        <v>1.45</v>
      </c>
      <c r="O68" s="76">
        <v>183879.65</v>
      </c>
      <c r="P68" s="76">
        <v>125.85</v>
      </c>
      <c r="Q68" s="76">
        <v>0</v>
      </c>
      <c r="R68" s="76">
        <v>231.412539525</v>
      </c>
      <c r="S68" s="76">
        <v>0.05</v>
      </c>
      <c r="T68" s="76">
        <f t="shared" si="0"/>
        <v>0.23360575273393022</v>
      </c>
      <c r="U68" s="76">
        <f>+R68/'סכום נכסי הקרן'!$C$42*100</f>
        <v>3.7589610099124655E-2</v>
      </c>
    </row>
    <row r="69" spans="2:21">
      <c r="B69" t="s">
        <v>558</v>
      </c>
      <c r="C69" t="s">
        <v>559</v>
      </c>
      <c r="D69" t="s">
        <v>103</v>
      </c>
      <c r="E69" s="15"/>
      <c r="F69" t="s">
        <v>557</v>
      </c>
      <c r="G69" t="s">
        <v>461</v>
      </c>
      <c r="H69" t="s">
        <v>543</v>
      </c>
      <c r="I69" t="s">
        <v>152</v>
      </c>
      <c r="J69" t="s">
        <v>313</v>
      </c>
      <c r="K69" s="76">
        <v>2.77</v>
      </c>
      <c r="L69" t="s">
        <v>105</v>
      </c>
      <c r="M69" s="76">
        <v>4.45</v>
      </c>
      <c r="N69" s="76">
        <v>0.72</v>
      </c>
      <c r="O69" s="76">
        <v>26125.759999999998</v>
      </c>
      <c r="P69" s="76">
        <v>115.83</v>
      </c>
      <c r="Q69" s="76">
        <v>0</v>
      </c>
      <c r="R69" s="76">
        <v>30.261467807999999</v>
      </c>
      <c r="S69" s="76">
        <v>0</v>
      </c>
      <c r="T69" s="76">
        <f t="shared" si="0"/>
        <v>3.0548270982341173E-2</v>
      </c>
      <c r="U69" s="76">
        <f>+R69/'סכום נכסי הקרן'!$C$42*100</f>
        <v>4.9155364625651328E-3</v>
      </c>
    </row>
    <row r="70" spans="2:21">
      <c r="B70" t="s">
        <v>560</v>
      </c>
      <c r="C70" t="s">
        <v>561</v>
      </c>
      <c r="D70" t="s">
        <v>103</v>
      </c>
      <c r="E70" s="15"/>
      <c r="F70" t="s">
        <v>562</v>
      </c>
      <c r="G70" t="s">
        <v>461</v>
      </c>
      <c r="H70" t="s">
        <v>547</v>
      </c>
      <c r="I70" t="s">
        <v>153</v>
      </c>
      <c r="J70" t="s">
        <v>313</v>
      </c>
      <c r="K70" s="76">
        <v>0.5</v>
      </c>
      <c r="L70" t="s">
        <v>105</v>
      </c>
      <c r="M70" s="76">
        <v>4.55</v>
      </c>
      <c r="N70" s="76">
        <v>2.5499999999999998</v>
      </c>
      <c r="O70" s="76">
        <v>84746.91</v>
      </c>
      <c r="P70" s="76">
        <v>121.34</v>
      </c>
      <c r="Q70" s="76">
        <v>2.3162500000000001</v>
      </c>
      <c r="R70" s="76">
        <v>105.148150594</v>
      </c>
      <c r="S70" s="76">
        <v>0.06</v>
      </c>
      <c r="T70" s="76">
        <f t="shared" si="0"/>
        <v>0.10614469258455375</v>
      </c>
      <c r="U70" s="76">
        <f>+R70/'סכום נכסי הקרן'!$C$42*100</f>
        <v>1.7079791750202491E-2</v>
      </c>
    </row>
    <row r="71" spans="2:21">
      <c r="B71" t="s">
        <v>563</v>
      </c>
      <c r="C71" t="s">
        <v>564</v>
      </c>
      <c r="D71" t="s">
        <v>103</v>
      </c>
      <c r="E71" s="15"/>
      <c r="F71" t="s">
        <v>562</v>
      </c>
      <c r="G71" t="s">
        <v>461</v>
      </c>
      <c r="H71" t="s">
        <v>547</v>
      </c>
      <c r="I71" t="s">
        <v>153</v>
      </c>
      <c r="J71" t="s">
        <v>313</v>
      </c>
      <c r="K71" s="76">
        <v>5.4</v>
      </c>
      <c r="L71" t="s">
        <v>105</v>
      </c>
      <c r="M71" s="76">
        <v>4.75</v>
      </c>
      <c r="N71" s="76">
        <v>1.1299999999999999</v>
      </c>
      <c r="O71" s="76">
        <v>90093.89</v>
      </c>
      <c r="P71" s="76">
        <v>145.27000000000001</v>
      </c>
      <c r="Q71" s="76">
        <v>2.57063</v>
      </c>
      <c r="R71" s="76">
        <v>133.45002400300001</v>
      </c>
      <c r="S71" s="76">
        <v>0</v>
      </c>
      <c r="T71" s="76">
        <f t="shared" si="0"/>
        <v>0.1347147971046487</v>
      </c>
      <c r="U71" s="76">
        <f>+R71/'סכום נכסי הקרן'!$C$42*100</f>
        <v>2.1677020529173491E-2</v>
      </c>
    </row>
    <row r="72" spans="2:21">
      <c r="B72" t="s">
        <v>565</v>
      </c>
      <c r="C72" t="s">
        <v>566</v>
      </c>
      <c r="D72" t="s">
        <v>103</v>
      </c>
      <c r="E72" s="15"/>
      <c r="F72" t="s">
        <v>567</v>
      </c>
      <c r="G72" t="s">
        <v>461</v>
      </c>
      <c r="H72" t="s">
        <v>543</v>
      </c>
      <c r="I72" t="s">
        <v>152</v>
      </c>
      <c r="J72" t="s">
        <v>313</v>
      </c>
      <c r="K72" s="76">
        <v>1.88</v>
      </c>
      <c r="L72" t="s">
        <v>105</v>
      </c>
      <c r="M72" s="76">
        <v>6.5</v>
      </c>
      <c r="N72" s="76">
        <v>0.71</v>
      </c>
      <c r="O72" s="76">
        <v>76204.47</v>
      </c>
      <c r="P72" s="76">
        <v>124.69</v>
      </c>
      <c r="Q72" s="76">
        <v>3.7226699999999999</v>
      </c>
      <c r="R72" s="76">
        <v>98.742023642999996</v>
      </c>
      <c r="S72" s="76">
        <v>0.01</v>
      </c>
      <c r="T72" s="76">
        <f t="shared" si="0"/>
        <v>9.9677851541413995E-2</v>
      </c>
      <c r="U72" s="76">
        <f>+R72/'סכום נכסי הקרן'!$C$42*100</f>
        <v>1.6039209356405418E-2</v>
      </c>
    </row>
    <row r="73" spans="2:21">
      <c r="B73" t="s">
        <v>568</v>
      </c>
      <c r="C73" t="s">
        <v>569</v>
      </c>
      <c r="D73" t="s">
        <v>103</v>
      </c>
      <c r="E73" s="15"/>
      <c r="F73" t="s">
        <v>567</v>
      </c>
      <c r="G73" t="s">
        <v>461</v>
      </c>
      <c r="H73" t="s">
        <v>543</v>
      </c>
      <c r="I73" t="s">
        <v>152</v>
      </c>
      <c r="J73" t="s">
        <v>313</v>
      </c>
      <c r="K73" s="76">
        <v>4.57</v>
      </c>
      <c r="L73" t="s">
        <v>105</v>
      </c>
      <c r="M73" s="76">
        <v>5.35</v>
      </c>
      <c r="N73" s="76">
        <v>1.81</v>
      </c>
      <c r="O73" s="76">
        <v>562668.6</v>
      </c>
      <c r="P73" s="76">
        <v>119.91</v>
      </c>
      <c r="Q73" s="76">
        <v>15.43397</v>
      </c>
      <c r="R73" s="76">
        <v>690.12988826000003</v>
      </c>
      <c r="S73" s="76">
        <v>0.02</v>
      </c>
      <c r="T73" s="76">
        <f t="shared" si="0"/>
        <v>0.69667059685736565</v>
      </c>
      <c r="U73" s="76">
        <f>+R73/'סכום נכסי הקרן'!$C$42*100</f>
        <v>0.11210158909579455</v>
      </c>
    </row>
    <row r="74" spans="2:21">
      <c r="B74" t="s">
        <v>570</v>
      </c>
      <c r="C74" t="s">
        <v>571</v>
      </c>
      <c r="D74" t="s">
        <v>103</v>
      </c>
      <c r="E74" s="15"/>
      <c r="F74" t="s">
        <v>567</v>
      </c>
      <c r="G74" t="s">
        <v>461</v>
      </c>
      <c r="H74" t="s">
        <v>543</v>
      </c>
      <c r="I74" t="s">
        <v>152</v>
      </c>
      <c r="J74" t="s">
        <v>313</v>
      </c>
      <c r="K74" s="76">
        <v>7.14</v>
      </c>
      <c r="L74" t="s">
        <v>105</v>
      </c>
      <c r="M74" s="76">
        <v>4</v>
      </c>
      <c r="N74" s="76">
        <v>2.63</v>
      </c>
      <c r="O74" s="76">
        <v>869725.29</v>
      </c>
      <c r="P74" s="76">
        <v>109.9</v>
      </c>
      <c r="Q74" s="76">
        <v>0</v>
      </c>
      <c r="R74" s="76">
        <v>955.82809370999996</v>
      </c>
      <c r="S74" s="76">
        <v>0.03</v>
      </c>
      <c r="T74" s="76">
        <f t="shared" si="0"/>
        <v>0.96488695804334301</v>
      </c>
      <c r="U74" s="76">
        <f>+R74/'סכום נכסי הקרן'!$C$42*100</f>
        <v>0.15526040826524429</v>
      </c>
    </row>
    <row r="75" spans="2:21">
      <c r="B75" t="s">
        <v>572</v>
      </c>
      <c r="C75" t="s">
        <v>573</v>
      </c>
      <c r="D75" t="s">
        <v>103</v>
      </c>
      <c r="E75" s="15"/>
      <c r="F75" t="s">
        <v>567</v>
      </c>
      <c r="G75" t="s">
        <v>461</v>
      </c>
      <c r="H75" t="s">
        <v>543</v>
      </c>
      <c r="I75" t="s">
        <v>152</v>
      </c>
      <c r="J75" t="s">
        <v>313</v>
      </c>
      <c r="K75" s="76">
        <v>2.46</v>
      </c>
      <c r="L75" t="s">
        <v>105</v>
      </c>
      <c r="M75" s="76">
        <v>5.0999999999999996</v>
      </c>
      <c r="N75" s="76">
        <v>1.35</v>
      </c>
      <c r="O75" s="76">
        <v>704589.86</v>
      </c>
      <c r="P75" s="76">
        <v>131.72</v>
      </c>
      <c r="Q75" s="76">
        <v>0</v>
      </c>
      <c r="R75" s="76">
        <v>928.08576359200003</v>
      </c>
      <c r="S75" s="76">
        <v>0.03</v>
      </c>
      <c r="T75" s="76">
        <f t="shared" si="0"/>
        <v>0.9368816998878815</v>
      </c>
      <c r="U75" s="76">
        <f>+R75/'סכום נכסי הקרן'!$C$42*100</f>
        <v>0.15075406917697651</v>
      </c>
    </row>
    <row r="76" spans="2:21">
      <c r="B76" t="s">
        <v>574</v>
      </c>
      <c r="C76" t="s">
        <v>575</v>
      </c>
      <c r="D76" t="s">
        <v>103</v>
      </c>
      <c r="E76" s="15"/>
      <c r="F76" t="s">
        <v>567</v>
      </c>
      <c r="G76" t="s">
        <v>461</v>
      </c>
      <c r="H76" t="s">
        <v>543</v>
      </c>
      <c r="I76" t="s">
        <v>152</v>
      </c>
      <c r="J76" t="s">
        <v>313</v>
      </c>
      <c r="K76" s="76">
        <v>0.73</v>
      </c>
      <c r="L76" t="s">
        <v>105</v>
      </c>
      <c r="M76" s="76">
        <v>5.3</v>
      </c>
      <c r="N76" s="76">
        <v>1.1499999999999999</v>
      </c>
      <c r="O76" s="76">
        <v>25304.3</v>
      </c>
      <c r="P76" s="76">
        <v>121.51</v>
      </c>
      <c r="Q76" s="76">
        <v>0</v>
      </c>
      <c r="R76" s="76">
        <v>30.74725493</v>
      </c>
      <c r="S76" s="76">
        <v>0.01</v>
      </c>
      <c r="T76" s="76">
        <f t="shared" si="0"/>
        <v>3.1038662153606979E-2</v>
      </c>
      <c r="U76" s="76">
        <f>+R76/'סכום נכסי הקרן'!$C$42*100</f>
        <v>4.9944455335456323E-3</v>
      </c>
    </row>
    <row r="77" spans="2:21">
      <c r="B77" t="s">
        <v>576</v>
      </c>
      <c r="C77" t="s">
        <v>577</v>
      </c>
      <c r="D77" t="s">
        <v>103</v>
      </c>
      <c r="E77" s="15"/>
      <c r="F77" t="s">
        <v>567</v>
      </c>
      <c r="G77" t="s">
        <v>461</v>
      </c>
      <c r="H77" t="s">
        <v>543</v>
      </c>
      <c r="I77" t="s">
        <v>152</v>
      </c>
      <c r="J77" t="s">
        <v>313</v>
      </c>
      <c r="K77" s="76">
        <v>0.74</v>
      </c>
      <c r="L77" t="s">
        <v>105</v>
      </c>
      <c r="M77" s="76">
        <v>4.95</v>
      </c>
      <c r="N77" s="76">
        <v>1.06</v>
      </c>
      <c r="O77" s="76">
        <v>45072.07</v>
      </c>
      <c r="P77" s="76">
        <v>128.18</v>
      </c>
      <c r="Q77" s="76">
        <v>0</v>
      </c>
      <c r="R77" s="76">
        <v>57.773379325999997</v>
      </c>
      <c r="S77" s="76">
        <v>0.01</v>
      </c>
      <c r="T77" s="76">
        <f t="shared" si="0"/>
        <v>5.832092674465935E-2</v>
      </c>
      <c r="U77" s="76">
        <f>+R77/'סכום נכסי הקרן'!$C$42*100</f>
        <v>9.3844473917912216E-3</v>
      </c>
    </row>
    <row r="78" spans="2:21">
      <c r="B78" t="s">
        <v>578</v>
      </c>
      <c r="C78" t="s">
        <v>579</v>
      </c>
      <c r="D78" t="s">
        <v>103</v>
      </c>
      <c r="E78" s="15"/>
      <c r="F78" t="s">
        <v>580</v>
      </c>
      <c r="G78" t="s">
        <v>461</v>
      </c>
      <c r="H78" t="s">
        <v>547</v>
      </c>
      <c r="I78" t="s">
        <v>153</v>
      </c>
      <c r="J78" t="s">
        <v>313</v>
      </c>
      <c r="K78" s="76">
        <v>2.3199999999999998</v>
      </c>
      <c r="L78" t="s">
        <v>105</v>
      </c>
      <c r="M78" s="76">
        <v>4.95</v>
      </c>
      <c r="N78" s="76">
        <v>1.39</v>
      </c>
      <c r="O78" s="76">
        <v>12336.26</v>
      </c>
      <c r="P78" s="76">
        <v>109.66</v>
      </c>
      <c r="Q78" s="76">
        <v>0</v>
      </c>
      <c r="R78" s="76">
        <v>13.527942716</v>
      </c>
      <c r="S78" s="76">
        <v>0</v>
      </c>
      <c r="T78" s="76">
        <f t="shared" si="0"/>
        <v>1.3656153843691191E-2</v>
      </c>
      <c r="U78" s="76">
        <f>+R78/'סכום נכסי הקרן'!$C$42*100</f>
        <v>2.1974180534101869E-3</v>
      </c>
    </row>
    <row r="79" spans="2:21">
      <c r="B79" t="s">
        <v>581</v>
      </c>
      <c r="C79" t="s">
        <v>582</v>
      </c>
      <c r="D79" t="s">
        <v>103</v>
      </c>
      <c r="E79" s="15"/>
      <c r="F79" t="s">
        <v>583</v>
      </c>
      <c r="G79" t="s">
        <v>421</v>
      </c>
      <c r="H79" t="s">
        <v>543</v>
      </c>
      <c r="I79" t="s">
        <v>152</v>
      </c>
      <c r="J79" t="s">
        <v>435</v>
      </c>
      <c r="K79" s="76">
        <v>2.93</v>
      </c>
      <c r="L79" t="s">
        <v>105</v>
      </c>
      <c r="M79" s="76">
        <v>2.4500000000000002</v>
      </c>
      <c r="N79" s="76">
        <v>0.52</v>
      </c>
      <c r="O79" s="76">
        <v>54632.81</v>
      </c>
      <c r="P79" s="76">
        <v>104.66</v>
      </c>
      <c r="Q79" s="76">
        <v>1.3385</v>
      </c>
      <c r="R79" s="76">
        <v>58.517198946000001</v>
      </c>
      <c r="S79" s="76">
        <v>0.05</v>
      </c>
      <c r="T79" s="76">
        <f t="shared" ref="T79:T142" si="1">+R79/$R$11*100</f>
        <v>5.9071795917890108E-2</v>
      </c>
      <c r="U79" s="76">
        <f>+R79/'סכום נכסי הקרן'!$C$42*100</f>
        <v>9.5052700989672022E-3</v>
      </c>
    </row>
    <row r="80" spans="2:21">
      <c r="B80" t="s">
        <v>584</v>
      </c>
      <c r="C80" t="s">
        <v>585</v>
      </c>
      <c r="D80" t="s">
        <v>103</v>
      </c>
      <c r="E80" s="15"/>
      <c r="F80" t="s">
        <v>542</v>
      </c>
      <c r="G80" t="s">
        <v>529</v>
      </c>
      <c r="H80" t="s">
        <v>543</v>
      </c>
      <c r="I80" t="s">
        <v>152</v>
      </c>
      <c r="J80" t="s">
        <v>313</v>
      </c>
      <c r="K80" s="76">
        <v>8.35</v>
      </c>
      <c r="L80" t="s">
        <v>105</v>
      </c>
      <c r="M80" s="76">
        <v>2.4</v>
      </c>
      <c r="N80" s="76">
        <v>1.39</v>
      </c>
      <c r="O80" s="76">
        <v>136582.03</v>
      </c>
      <c r="P80" s="76">
        <v>108.29</v>
      </c>
      <c r="Q80" s="76">
        <v>0</v>
      </c>
      <c r="R80" s="76">
        <v>147.90468028699999</v>
      </c>
      <c r="S80" s="76">
        <v>0.05</v>
      </c>
      <c r="T80" s="76">
        <f t="shared" si="1"/>
        <v>0.1493064474476469</v>
      </c>
      <c r="U80" s="76">
        <f>+R80/'סכום נכסי הקרן'!$C$42*100</f>
        <v>2.4024969758492255E-2</v>
      </c>
    </row>
    <row r="81" spans="2:21">
      <c r="B81" t="s">
        <v>586</v>
      </c>
      <c r="C81" t="s">
        <v>587</v>
      </c>
      <c r="D81" t="s">
        <v>103</v>
      </c>
      <c r="E81" s="15"/>
      <c r="F81" t="s">
        <v>542</v>
      </c>
      <c r="G81" t="s">
        <v>529</v>
      </c>
      <c r="H81" t="s">
        <v>543</v>
      </c>
      <c r="I81" t="s">
        <v>152</v>
      </c>
      <c r="J81" t="s">
        <v>313</v>
      </c>
      <c r="K81" s="76">
        <v>4.38</v>
      </c>
      <c r="L81" t="s">
        <v>105</v>
      </c>
      <c r="M81" s="76">
        <v>2.8</v>
      </c>
      <c r="N81" s="76">
        <v>0.89</v>
      </c>
      <c r="O81" s="76">
        <v>189792.64000000001</v>
      </c>
      <c r="P81" s="76">
        <v>109.76</v>
      </c>
      <c r="Q81" s="76">
        <v>0</v>
      </c>
      <c r="R81" s="76">
        <v>208.31640166400001</v>
      </c>
      <c r="S81" s="76">
        <v>0.08</v>
      </c>
      <c r="T81" s="76">
        <f t="shared" si="1"/>
        <v>0.21029072113996317</v>
      </c>
      <c r="U81" s="76">
        <f>+R81/'סכום נכסי הקרן'!$C$42*100</f>
        <v>3.3837977543807449E-2</v>
      </c>
    </row>
    <row r="82" spans="2:21">
      <c r="B82" t="s">
        <v>588</v>
      </c>
      <c r="C82" t="s">
        <v>589</v>
      </c>
      <c r="D82" t="s">
        <v>103</v>
      </c>
      <c r="E82" s="15"/>
      <c r="F82" t="s">
        <v>542</v>
      </c>
      <c r="G82" t="s">
        <v>529</v>
      </c>
      <c r="H82" t="s">
        <v>543</v>
      </c>
      <c r="I82" t="s">
        <v>152</v>
      </c>
      <c r="J82" t="s">
        <v>313</v>
      </c>
      <c r="K82" s="76">
        <v>2.5299999999999998</v>
      </c>
      <c r="L82" t="s">
        <v>105</v>
      </c>
      <c r="M82" s="76">
        <v>3.9</v>
      </c>
      <c r="N82" s="76">
        <v>0.81</v>
      </c>
      <c r="O82" s="76">
        <v>75455.02</v>
      </c>
      <c r="P82" s="76">
        <v>117.38</v>
      </c>
      <c r="Q82" s="76">
        <v>0</v>
      </c>
      <c r="R82" s="76">
        <v>88.569102475999998</v>
      </c>
      <c r="S82" s="76">
        <v>0.04</v>
      </c>
      <c r="T82" s="76">
        <f t="shared" si="1"/>
        <v>8.9408516476002675E-2</v>
      </c>
      <c r="U82" s="76">
        <f>+R82/'סכום נכסי הקרן'!$C$42*100</f>
        <v>1.438676588457985E-2</v>
      </c>
    </row>
    <row r="83" spans="2:21">
      <c r="B83" t="s">
        <v>590</v>
      </c>
      <c r="C83" t="s">
        <v>591</v>
      </c>
      <c r="D83" t="s">
        <v>103</v>
      </c>
      <c r="E83" s="15"/>
      <c r="F83" t="s">
        <v>542</v>
      </c>
      <c r="G83" t="s">
        <v>529</v>
      </c>
      <c r="H83" t="s">
        <v>543</v>
      </c>
      <c r="I83" t="s">
        <v>152</v>
      </c>
      <c r="J83" t="s">
        <v>313</v>
      </c>
      <c r="K83" s="76">
        <v>3.43</v>
      </c>
      <c r="L83" t="s">
        <v>105</v>
      </c>
      <c r="M83" s="76">
        <v>3.9</v>
      </c>
      <c r="N83" s="76">
        <v>0.7</v>
      </c>
      <c r="O83" s="76">
        <v>61665.57</v>
      </c>
      <c r="P83" s="76">
        <v>121.04</v>
      </c>
      <c r="Q83" s="76">
        <v>0</v>
      </c>
      <c r="R83" s="76">
        <v>74.640005927999994</v>
      </c>
      <c r="S83" s="76">
        <v>0.02</v>
      </c>
      <c r="T83" s="76">
        <f t="shared" si="1"/>
        <v>7.5347406863368216E-2</v>
      </c>
      <c r="U83" s="76">
        <f>+R83/'סכום נכסי הקרן'!$C$42*100</f>
        <v>1.2124186210431213E-2</v>
      </c>
    </row>
    <row r="84" spans="2:21">
      <c r="B84" t="s">
        <v>592</v>
      </c>
      <c r="C84" t="s">
        <v>593</v>
      </c>
      <c r="D84" t="s">
        <v>103</v>
      </c>
      <c r="E84" s="15"/>
      <c r="F84" t="s">
        <v>528</v>
      </c>
      <c r="G84" t="s">
        <v>529</v>
      </c>
      <c r="H84" t="s">
        <v>543</v>
      </c>
      <c r="I84" t="s">
        <v>152</v>
      </c>
      <c r="J84" t="s">
        <v>313</v>
      </c>
      <c r="K84" s="76">
        <v>3.6</v>
      </c>
      <c r="L84" t="s">
        <v>105</v>
      </c>
      <c r="M84" s="76">
        <v>3.75</v>
      </c>
      <c r="N84" s="76">
        <v>0.82</v>
      </c>
      <c r="O84" s="76">
        <v>136582.03</v>
      </c>
      <c r="P84" s="76">
        <v>118.95</v>
      </c>
      <c r="Q84" s="76">
        <v>0</v>
      </c>
      <c r="R84" s="76">
        <v>162.46432468500001</v>
      </c>
      <c r="S84" s="76">
        <v>0.02</v>
      </c>
      <c r="T84" s="76">
        <f t="shared" si="1"/>
        <v>0.16400408092988827</v>
      </c>
      <c r="U84" s="76">
        <f>+R84/'סכום נכסי הקרן'!$C$42*100</f>
        <v>2.6389972783938072E-2</v>
      </c>
    </row>
    <row r="85" spans="2:21">
      <c r="B85" t="s">
        <v>594</v>
      </c>
      <c r="C85" t="s">
        <v>595</v>
      </c>
      <c r="D85" t="s">
        <v>103</v>
      </c>
      <c r="E85" s="15"/>
      <c r="F85" t="s">
        <v>528</v>
      </c>
      <c r="G85" t="s">
        <v>529</v>
      </c>
      <c r="H85" t="s">
        <v>543</v>
      </c>
      <c r="I85" t="s">
        <v>152</v>
      </c>
      <c r="J85" t="s">
        <v>313</v>
      </c>
      <c r="K85" s="76">
        <v>5.84</v>
      </c>
      <c r="L85" t="s">
        <v>105</v>
      </c>
      <c r="M85" s="76">
        <v>2.3199999999999998</v>
      </c>
      <c r="N85" s="76">
        <v>0.98</v>
      </c>
      <c r="O85" s="76">
        <v>265613.81</v>
      </c>
      <c r="P85" s="76">
        <v>107.7</v>
      </c>
      <c r="Q85" s="76">
        <v>0</v>
      </c>
      <c r="R85" s="76">
        <v>286.06607337000003</v>
      </c>
      <c r="S85" s="76">
        <v>7.0000000000000007E-2</v>
      </c>
      <c r="T85" s="76">
        <f t="shared" si="1"/>
        <v>0.28877726565037387</v>
      </c>
      <c r="U85" s="76">
        <f>+R85/'סכום נכסי הקרן'!$C$42*100</f>
        <v>4.6467283850036165E-2</v>
      </c>
    </row>
    <row r="86" spans="2:21">
      <c r="B86" t="s">
        <v>596</v>
      </c>
      <c r="C86" t="s">
        <v>597</v>
      </c>
      <c r="D86" t="s">
        <v>103</v>
      </c>
      <c r="E86" s="15"/>
      <c r="F86" t="s">
        <v>528</v>
      </c>
      <c r="G86" t="s">
        <v>529</v>
      </c>
      <c r="H86" t="s">
        <v>547</v>
      </c>
      <c r="I86" t="s">
        <v>153</v>
      </c>
      <c r="J86" t="s">
        <v>313</v>
      </c>
      <c r="K86" s="76">
        <v>7.18</v>
      </c>
      <c r="L86" t="s">
        <v>105</v>
      </c>
      <c r="M86" s="76">
        <v>2.48</v>
      </c>
      <c r="N86" s="76">
        <v>1.1599999999999999</v>
      </c>
      <c r="O86" s="76">
        <v>112368.77</v>
      </c>
      <c r="P86" s="76">
        <v>109.42</v>
      </c>
      <c r="Q86" s="76">
        <v>0</v>
      </c>
      <c r="R86" s="76">
        <v>122.953908134</v>
      </c>
      <c r="S86" s="76">
        <v>0.03</v>
      </c>
      <c r="T86" s="76">
        <f t="shared" si="1"/>
        <v>0.12411920425824027</v>
      </c>
      <c r="U86" s="76">
        <f>+R86/'סכום נכסי הקרן'!$C$42*100</f>
        <v>1.9972078766377091E-2</v>
      </c>
    </row>
    <row r="87" spans="2:21">
      <c r="B87" t="s">
        <v>598</v>
      </c>
      <c r="C87" t="s">
        <v>599</v>
      </c>
      <c r="D87" t="s">
        <v>103</v>
      </c>
      <c r="E87" s="15"/>
      <c r="F87" t="s">
        <v>600</v>
      </c>
      <c r="G87" t="s">
        <v>461</v>
      </c>
      <c r="H87" t="s">
        <v>543</v>
      </c>
      <c r="I87" t="s">
        <v>152</v>
      </c>
      <c r="J87" t="s">
        <v>313</v>
      </c>
      <c r="K87" s="76">
        <v>3.34</v>
      </c>
      <c r="L87" t="s">
        <v>105</v>
      </c>
      <c r="M87" s="76">
        <v>4.9000000000000004</v>
      </c>
      <c r="N87" s="76">
        <v>1.04</v>
      </c>
      <c r="O87" s="76">
        <v>112637.54</v>
      </c>
      <c r="P87" s="76">
        <v>115.49</v>
      </c>
      <c r="Q87" s="76">
        <v>23.42492</v>
      </c>
      <c r="R87" s="76">
        <v>153.51001494600001</v>
      </c>
      <c r="S87" s="76">
        <v>0.01</v>
      </c>
      <c r="T87" s="76">
        <f t="shared" si="1"/>
        <v>0.15496490668684396</v>
      </c>
      <c r="U87" s="76">
        <f>+R87/'סכום נכסי הקרן'!$C$42*100</f>
        <v>2.4935475061011344E-2</v>
      </c>
    </row>
    <row r="88" spans="2:21">
      <c r="B88" t="s">
        <v>601</v>
      </c>
      <c r="C88" t="s">
        <v>602</v>
      </c>
      <c r="D88" t="s">
        <v>103</v>
      </c>
      <c r="E88" s="15"/>
      <c r="F88" t="s">
        <v>600</v>
      </c>
      <c r="G88" t="s">
        <v>461</v>
      </c>
      <c r="H88" t="s">
        <v>543</v>
      </c>
      <c r="I88" t="s">
        <v>152</v>
      </c>
      <c r="J88" t="s">
        <v>313</v>
      </c>
      <c r="K88" s="76">
        <v>6.72</v>
      </c>
      <c r="L88" t="s">
        <v>105</v>
      </c>
      <c r="M88" s="76">
        <v>1.76</v>
      </c>
      <c r="N88" s="76">
        <v>1.43</v>
      </c>
      <c r="O88" s="76">
        <v>97911.02</v>
      </c>
      <c r="P88" s="76">
        <v>103.29</v>
      </c>
      <c r="Q88" s="76">
        <v>0</v>
      </c>
      <c r="R88" s="76">
        <v>101.132292558</v>
      </c>
      <c r="S88" s="76">
        <v>0.01</v>
      </c>
      <c r="T88" s="76">
        <f t="shared" si="1"/>
        <v>0.10209077423899654</v>
      </c>
      <c r="U88" s="76">
        <f>+R88/'סכום נכסי הקרן'!$C$42*100</f>
        <v>1.6427473867617011E-2</v>
      </c>
    </row>
    <row r="89" spans="2:21">
      <c r="B89" t="s">
        <v>603</v>
      </c>
      <c r="C89" t="s">
        <v>604</v>
      </c>
      <c r="D89" t="s">
        <v>103</v>
      </c>
      <c r="E89" s="15"/>
      <c r="F89" t="s">
        <v>600</v>
      </c>
      <c r="G89" t="s">
        <v>461</v>
      </c>
      <c r="H89" t="s">
        <v>543</v>
      </c>
      <c r="I89" t="s">
        <v>152</v>
      </c>
      <c r="J89" t="s">
        <v>313</v>
      </c>
      <c r="K89" s="76">
        <v>7.86</v>
      </c>
      <c r="L89" t="s">
        <v>105</v>
      </c>
      <c r="M89" s="76">
        <v>2.35</v>
      </c>
      <c r="N89" s="76">
        <v>1.78</v>
      </c>
      <c r="O89" s="76">
        <v>265053.8</v>
      </c>
      <c r="P89" s="76">
        <v>104.77</v>
      </c>
      <c r="Q89" s="76">
        <v>5.8624900000000002</v>
      </c>
      <c r="R89" s="76">
        <v>283.55935626000002</v>
      </c>
      <c r="S89" s="76">
        <v>0.11</v>
      </c>
      <c r="T89" s="76">
        <f t="shared" si="1"/>
        <v>0.28624679111958762</v>
      </c>
      <c r="U89" s="76">
        <f>+R89/'סכום נכסי הקרן'!$C$42*100</f>
        <v>4.6060104018782785E-2</v>
      </c>
    </row>
    <row r="90" spans="2:21">
      <c r="B90" t="s">
        <v>605</v>
      </c>
      <c r="C90" t="s">
        <v>606</v>
      </c>
      <c r="D90" t="s">
        <v>103</v>
      </c>
      <c r="E90" s="15"/>
      <c r="F90" t="s">
        <v>600</v>
      </c>
      <c r="G90" t="s">
        <v>461</v>
      </c>
      <c r="H90" t="s">
        <v>543</v>
      </c>
      <c r="I90" t="s">
        <v>152</v>
      </c>
      <c r="J90" t="s">
        <v>313</v>
      </c>
      <c r="K90" s="76">
        <v>7.15</v>
      </c>
      <c r="L90" t="s">
        <v>105</v>
      </c>
      <c r="M90" s="76">
        <v>2.15</v>
      </c>
      <c r="N90" s="76">
        <v>1.7</v>
      </c>
      <c r="O90" s="76">
        <v>557856.26</v>
      </c>
      <c r="P90" s="76">
        <v>105.07</v>
      </c>
      <c r="Q90" s="76">
        <v>0</v>
      </c>
      <c r="R90" s="76">
        <v>586.13957238199998</v>
      </c>
      <c r="S90" s="76">
        <v>0.1</v>
      </c>
      <c r="T90" s="76">
        <f t="shared" si="1"/>
        <v>0.59169471237166349</v>
      </c>
      <c r="U90" s="76">
        <f>+R90/'סכום נכסי הקרן'!$C$42*100</f>
        <v>9.5209870799273552E-2</v>
      </c>
    </row>
    <row r="91" spans="2:21">
      <c r="B91" t="s">
        <v>607</v>
      </c>
      <c r="C91" t="s">
        <v>608</v>
      </c>
      <c r="D91" t="s">
        <v>103</v>
      </c>
      <c r="E91" s="15"/>
      <c r="F91" t="s">
        <v>600</v>
      </c>
      <c r="G91" t="s">
        <v>461</v>
      </c>
      <c r="H91" t="s">
        <v>543</v>
      </c>
      <c r="I91" t="s">
        <v>152</v>
      </c>
      <c r="J91" t="s">
        <v>313</v>
      </c>
      <c r="K91" s="76">
        <v>2.5299999999999998</v>
      </c>
      <c r="L91" t="s">
        <v>105</v>
      </c>
      <c r="M91" s="76">
        <v>5.0999999999999996</v>
      </c>
      <c r="N91" s="76">
        <v>0.62</v>
      </c>
      <c r="O91" s="76">
        <v>131393.92000000001</v>
      </c>
      <c r="P91" s="76">
        <v>124.44</v>
      </c>
      <c r="Q91" s="76">
        <v>0</v>
      </c>
      <c r="R91" s="76">
        <v>163.50659404800001</v>
      </c>
      <c r="S91" s="76">
        <v>0.02</v>
      </c>
      <c r="T91" s="76">
        <f t="shared" si="1"/>
        <v>0.16505622840467463</v>
      </c>
      <c r="U91" s="76">
        <f>+R91/'סכום נכסי הקרן'!$C$42*100</f>
        <v>2.655927432245388E-2</v>
      </c>
    </row>
    <row r="92" spans="2:21">
      <c r="B92" t="s">
        <v>609</v>
      </c>
      <c r="C92" t="s">
        <v>610</v>
      </c>
      <c r="D92" t="s">
        <v>103</v>
      </c>
      <c r="E92" s="15"/>
      <c r="F92" t="s">
        <v>600</v>
      </c>
      <c r="G92" t="s">
        <v>461</v>
      </c>
      <c r="H92" t="s">
        <v>543</v>
      </c>
      <c r="I92" t="s">
        <v>152</v>
      </c>
      <c r="J92" t="s">
        <v>313</v>
      </c>
      <c r="K92" s="76">
        <v>2.57</v>
      </c>
      <c r="L92" t="s">
        <v>105</v>
      </c>
      <c r="M92" s="76">
        <v>2.29</v>
      </c>
      <c r="N92" s="76">
        <v>0.87</v>
      </c>
      <c r="O92" s="76">
        <v>232783.09</v>
      </c>
      <c r="P92" s="76">
        <v>102.67</v>
      </c>
      <c r="Q92" s="76">
        <v>3.3279800000000002</v>
      </c>
      <c r="R92" s="76">
        <v>242.326378503</v>
      </c>
      <c r="S92" s="76">
        <v>0.04</v>
      </c>
      <c r="T92" s="76">
        <f t="shared" si="1"/>
        <v>0.24462302766166663</v>
      </c>
      <c r="U92" s="76">
        <f>+R92/'סכום נכסי הקרן'!$C$42*100</f>
        <v>3.9362404921348751E-2</v>
      </c>
    </row>
    <row r="93" spans="2:21">
      <c r="B93" t="s">
        <v>611</v>
      </c>
      <c r="C93" t="s">
        <v>612</v>
      </c>
      <c r="D93" t="s">
        <v>103</v>
      </c>
      <c r="E93" s="15"/>
      <c r="F93" t="s">
        <v>600</v>
      </c>
      <c r="G93" t="s">
        <v>461</v>
      </c>
      <c r="H93" t="s">
        <v>543</v>
      </c>
      <c r="I93" t="s">
        <v>152</v>
      </c>
      <c r="J93" t="s">
        <v>313</v>
      </c>
      <c r="K93" s="76">
        <v>3.87</v>
      </c>
      <c r="L93" t="s">
        <v>105</v>
      </c>
      <c r="M93" s="76">
        <v>2.5499999999999998</v>
      </c>
      <c r="N93" s="76">
        <v>1.01</v>
      </c>
      <c r="O93" s="76">
        <v>681517.55</v>
      </c>
      <c r="P93" s="76">
        <v>106.93</v>
      </c>
      <c r="Q93" s="76">
        <v>0</v>
      </c>
      <c r="R93" s="76">
        <v>728.74671621499999</v>
      </c>
      <c r="S93" s="76">
        <v>0.08</v>
      </c>
      <c r="T93" s="76">
        <f t="shared" si="1"/>
        <v>0.73565341594375255</v>
      </c>
      <c r="U93" s="76">
        <f>+R93/'סכום נכסי הקרן'!$C$42*100</f>
        <v>0.11837433260862658</v>
      </c>
    </row>
    <row r="94" spans="2:21">
      <c r="B94" t="s">
        <v>613</v>
      </c>
      <c r="C94" t="s">
        <v>614</v>
      </c>
      <c r="D94" t="s">
        <v>103</v>
      </c>
      <c r="E94" s="15"/>
      <c r="F94" t="s">
        <v>600</v>
      </c>
      <c r="G94" t="s">
        <v>461</v>
      </c>
      <c r="H94" t="s">
        <v>543</v>
      </c>
      <c r="I94" t="s">
        <v>152</v>
      </c>
      <c r="J94" t="s">
        <v>313</v>
      </c>
      <c r="K94" s="76">
        <v>6.6</v>
      </c>
      <c r="L94" t="s">
        <v>105</v>
      </c>
      <c r="M94" s="76">
        <v>2.2999999999999998</v>
      </c>
      <c r="N94" s="76">
        <v>1.82</v>
      </c>
      <c r="O94" s="76">
        <v>57654.82</v>
      </c>
      <c r="P94" s="76">
        <v>104.36</v>
      </c>
      <c r="Q94" s="76">
        <v>0</v>
      </c>
      <c r="R94" s="76">
        <v>60.168570152000001</v>
      </c>
      <c r="S94" s="76">
        <v>0</v>
      </c>
      <c r="T94" s="76">
        <f t="shared" si="1"/>
        <v>6.073881800067181E-2</v>
      </c>
      <c r="U94" s="76">
        <f>+R94/'סכום נכסי הקרן'!$C$42*100</f>
        <v>9.7735113960458996E-3</v>
      </c>
    </row>
    <row r="95" spans="2:21">
      <c r="B95" t="s">
        <v>615</v>
      </c>
      <c r="C95" t="s">
        <v>616</v>
      </c>
      <c r="D95" t="s">
        <v>103</v>
      </c>
      <c r="E95" s="15"/>
      <c r="F95" t="s">
        <v>600</v>
      </c>
      <c r="G95" t="s">
        <v>461</v>
      </c>
      <c r="H95" t="s">
        <v>543</v>
      </c>
      <c r="I95" t="s">
        <v>152</v>
      </c>
      <c r="J95" t="s">
        <v>313</v>
      </c>
      <c r="K95" s="76">
        <v>2.74</v>
      </c>
      <c r="L95" t="s">
        <v>105</v>
      </c>
      <c r="M95" s="76">
        <v>5.85</v>
      </c>
      <c r="N95" s="76">
        <v>1.05</v>
      </c>
      <c r="O95" s="76">
        <v>286800.65999999997</v>
      </c>
      <c r="P95" s="76">
        <v>124.05</v>
      </c>
      <c r="Q95" s="76">
        <v>0</v>
      </c>
      <c r="R95" s="76">
        <v>355.77621872999998</v>
      </c>
      <c r="S95" s="76">
        <v>0.02</v>
      </c>
      <c r="T95" s="76">
        <f t="shared" si="1"/>
        <v>0.35914808917376906</v>
      </c>
      <c r="U95" s="76">
        <f>+R95/'סכום נכסי הקרן'!$C$42*100</f>
        <v>5.7790685725381027E-2</v>
      </c>
    </row>
    <row r="96" spans="2:21">
      <c r="B96" t="s">
        <v>617</v>
      </c>
      <c r="C96" t="s">
        <v>618</v>
      </c>
      <c r="D96" t="s">
        <v>103</v>
      </c>
      <c r="E96" s="15"/>
      <c r="F96" t="s">
        <v>600</v>
      </c>
      <c r="G96" t="s">
        <v>461</v>
      </c>
      <c r="H96" t="s">
        <v>543</v>
      </c>
      <c r="I96" t="s">
        <v>152</v>
      </c>
      <c r="J96" t="s">
        <v>313</v>
      </c>
      <c r="K96" s="76">
        <v>2.81</v>
      </c>
      <c r="L96" t="s">
        <v>105</v>
      </c>
      <c r="M96" s="76">
        <v>3.4</v>
      </c>
      <c r="N96" s="76">
        <v>0.97</v>
      </c>
      <c r="O96" s="76">
        <v>245988.62</v>
      </c>
      <c r="P96" s="76">
        <v>109.81</v>
      </c>
      <c r="Q96" s="76">
        <v>0</v>
      </c>
      <c r="R96" s="76">
        <v>270.12010362199999</v>
      </c>
      <c r="S96" s="76">
        <v>7.0000000000000007E-2</v>
      </c>
      <c r="T96" s="76">
        <f t="shared" si="1"/>
        <v>0.27268016791444238</v>
      </c>
      <c r="U96" s="76">
        <f>+R96/'סכום נכסי הקרן'!$C$42*100</f>
        <v>4.3877092381976138E-2</v>
      </c>
    </row>
    <row r="97" spans="2:21">
      <c r="B97" t="s">
        <v>619</v>
      </c>
      <c r="C97" t="s">
        <v>620</v>
      </c>
      <c r="D97" t="s">
        <v>103</v>
      </c>
      <c r="E97" s="15"/>
      <c r="F97" t="s">
        <v>621</v>
      </c>
      <c r="G97" t="s">
        <v>529</v>
      </c>
      <c r="H97" t="s">
        <v>547</v>
      </c>
      <c r="I97" t="s">
        <v>153</v>
      </c>
      <c r="J97" t="s">
        <v>313</v>
      </c>
      <c r="K97" s="76">
        <v>1.27</v>
      </c>
      <c r="L97" t="s">
        <v>105</v>
      </c>
      <c r="M97" s="76">
        <v>4.28</v>
      </c>
      <c r="N97" s="76">
        <v>1.03</v>
      </c>
      <c r="O97" s="76">
        <v>31860.21</v>
      </c>
      <c r="P97" s="76">
        <v>125.31</v>
      </c>
      <c r="Q97" s="76">
        <v>0</v>
      </c>
      <c r="R97" s="76">
        <v>39.924029150999999</v>
      </c>
      <c r="S97" s="76">
        <v>0.02</v>
      </c>
      <c r="T97" s="76">
        <f t="shared" si="1"/>
        <v>4.0302409286611579E-2</v>
      </c>
      <c r="U97" s="76">
        <f>+R97/'סכום נכסי הקרן'!$C$42*100</f>
        <v>6.485079384430029E-3</v>
      </c>
    </row>
    <row r="98" spans="2:21">
      <c r="B98" t="s">
        <v>622</v>
      </c>
      <c r="C98" t="s">
        <v>623</v>
      </c>
      <c r="D98" t="s">
        <v>103</v>
      </c>
      <c r="E98" s="15"/>
      <c r="F98" t="s">
        <v>624</v>
      </c>
      <c r="G98" t="s">
        <v>461</v>
      </c>
      <c r="H98" t="s">
        <v>547</v>
      </c>
      <c r="I98" t="s">
        <v>153</v>
      </c>
      <c r="J98" t="s">
        <v>313</v>
      </c>
      <c r="K98" s="76">
        <v>2.92</v>
      </c>
      <c r="L98" t="s">
        <v>105</v>
      </c>
      <c r="M98" s="76">
        <v>2.75</v>
      </c>
      <c r="N98" s="76">
        <v>1</v>
      </c>
      <c r="O98" s="76">
        <v>18356.63</v>
      </c>
      <c r="P98" s="76">
        <v>106</v>
      </c>
      <c r="Q98" s="76">
        <v>0</v>
      </c>
      <c r="R98" s="76">
        <v>19.4580278</v>
      </c>
      <c r="S98" s="76">
        <v>0.01</v>
      </c>
      <c r="T98" s="76">
        <f t="shared" si="1"/>
        <v>1.964244133125586E-2</v>
      </c>
      <c r="U98" s="76">
        <f>+R98/'סכום נכסי הקרן'!$C$42*100</f>
        <v>3.1606743515336234E-3</v>
      </c>
    </row>
    <row r="99" spans="2:21">
      <c r="B99" t="s">
        <v>625</v>
      </c>
      <c r="C99" t="s">
        <v>626</v>
      </c>
      <c r="D99" t="s">
        <v>103</v>
      </c>
      <c r="E99" s="15"/>
      <c r="F99" t="s">
        <v>624</v>
      </c>
      <c r="G99" t="s">
        <v>461</v>
      </c>
      <c r="H99" t="s">
        <v>547</v>
      </c>
      <c r="I99" t="s">
        <v>153</v>
      </c>
      <c r="J99" t="s">
        <v>313</v>
      </c>
      <c r="K99" s="76">
        <v>4.79</v>
      </c>
      <c r="L99" t="s">
        <v>105</v>
      </c>
      <c r="M99" s="76">
        <v>2.75</v>
      </c>
      <c r="N99" s="76">
        <v>1.23</v>
      </c>
      <c r="O99" s="76">
        <v>50860.7</v>
      </c>
      <c r="P99" s="76">
        <v>106.76</v>
      </c>
      <c r="Q99" s="76">
        <v>0</v>
      </c>
      <c r="R99" s="76">
        <v>54.298883320000002</v>
      </c>
      <c r="S99" s="76">
        <v>0.01</v>
      </c>
      <c r="T99" s="76">
        <f t="shared" si="1"/>
        <v>5.4813501189766391E-2</v>
      </c>
      <c r="U99" s="76">
        <f>+R99/'סכום נכסי הקרן'!$C$42*100</f>
        <v>8.8200659178028756E-3</v>
      </c>
    </row>
    <row r="100" spans="2:21">
      <c r="B100" t="s">
        <v>627</v>
      </c>
      <c r="C100" t="s">
        <v>628</v>
      </c>
      <c r="D100" t="s">
        <v>103</v>
      </c>
      <c r="E100" s="15"/>
      <c r="F100" t="s">
        <v>624</v>
      </c>
      <c r="G100" t="s">
        <v>461</v>
      </c>
      <c r="H100" t="s">
        <v>547</v>
      </c>
      <c r="I100" t="s">
        <v>153</v>
      </c>
      <c r="J100" t="s">
        <v>313</v>
      </c>
      <c r="K100" s="76">
        <v>6.7</v>
      </c>
      <c r="L100" t="s">
        <v>105</v>
      </c>
      <c r="M100" s="76">
        <v>1.96</v>
      </c>
      <c r="N100" s="76">
        <v>1.73</v>
      </c>
      <c r="O100" s="76">
        <v>313645.8</v>
      </c>
      <c r="P100" s="76">
        <v>102.1</v>
      </c>
      <c r="Q100" s="76">
        <v>0</v>
      </c>
      <c r="R100" s="76">
        <v>320.23236179999998</v>
      </c>
      <c r="S100" s="76">
        <v>0.06</v>
      </c>
      <c r="T100" s="76">
        <f t="shared" si="1"/>
        <v>0.32326736520676569</v>
      </c>
      <c r="U100" s="76">
        <f>+R100/'סכום נכסי הקרן'!$C$42*100</f>
        <v>5.2017101778027861E-2</v>
      </c>
    </row>
    <row r="101" spans="2:21">
      <c r="B101" t="s">
        <v>629</v>
      </c>
      <c r="C101" t="s">
        <v>630</v>
      </c>
      <c r="D101" t="s">
        <v>103</v>
      </c>
      <c r="E101" s="15"/>
      <c r="F101" t="s">
        <v>546</v>
      </c>
      <c r="G101" t="s">
        <v>421</v>
      </c>
      <c r="H101" t="s">
        <v>631</v>
      </c>
      <c r="I101" t="s">
        <v>153</v>
      </c>
      <c r="J101" t="s">
        <v>313</v>
      </c>
      <c r="K101" s="76">
        <v>2.66</v>
      </c>
      <c r="L101" t="s">
        <v>105</v>
      </c>
      <c r="M101" s="76">
        <v>4.1500000000000004</v>
      </c>
      <c r="N101" s="76">
        <v>0.54</v>
      </c>
      <c r="O101" s="76">
        <v>173218.9</v>
      </c>
      <c r="P101" s="76">
        <v>113.78</v>
      </c>
      <c r="Q101" s="76">
        <v>0</v>
      </c>
      <c r="R101" s="76">
        <v>197.08846442000001</v>
      </c>
      <c r="S101" s="76">
        <v>0.06</v>
      </c>
      <c r="T101" s="76">
        <f t="shared" si="1"/>
        <v>0.19895637107873584</v>
      </c>
      <c r="U101" s="76">
        <f>+R101/'סכום נכסי הקרן'!$C$42*100</f>
        <v>3.2014162014684815E-2</v>
      </c>
    </row>
    <row r="102" spans="2:21">
      <c r="B102" t="s">
        <v>632</v>
      </c>
      <c r="C102" t="s">
        <v>633</v>
      </c>
      <c r="D102" t="s">
        <v>103</v>
      </c>
      <c r="E102" s="15"/>
      <c r="F102" t="s">
        <v>634</v>
      </c>
      <c r="G102" t="s">
        <v>126</v>
      </c>
      <c r="H102" t="s">
        <v>631</v>
      </c>
      <c r="I102" t="s">
        <v>153</v>
      </c>
      <c r="J102" t="s">
        <v>313</v>
      </c>
      <c r="K102" s="76">
        <v>1.97</v>
      </c>
      <c r="L102" t="s">
        <v>105</v>
      </c>
      <c r="M102" s="76">
        <v>4.7</v>
      </c>
      <c r="N102" s="76">
        <v>0.93</v>
      </c>
      <c r="O102" s="76">
        <v>3819.63</v>
      </c>
      <c r="P102" s="76">
        <v>131.57</v>
      </c>
      <c r="Q102" s="76">
        <v>0</v>
      </c>
      <c r="R102" s="76">
        <v>5.0254871909999999</v>
      </c>
      <c r="S102" s="76">
        <v>0</v>
      </c>
      <c r="T102" s="76">
        <f t="shared" si="1"/>
        <v>5.0731162646501776E-3</v>
      </c>
      <c r="U102" s="76">
        <f>+R102/'סכום נכסי הקרן'!$C$42*100</f>
        <v>8.1631749280132362E-4</v>
      </c>
    </row>
    <row r="103" spans="2:21">
      <c r="B103" t="s">
        <v>635</v>
      </c>
      <c r="C103" t="s">
        <v>636</v>
      </c>
      <c r="D103" t="s">
        <v>103</v>
      </c>
      <c r="E103" s="15"/>
      <c r="F103" t="s">
        <v>637</v>
      </c>
      <c r="G103" t="s">
        <v>461</v>
      </c>
      <c r="H103" t="s">
        <v>631</v>
      </c>
      <c r="I103" t="s">
        <v>153</v>
      </c>
      <c r="J103" t="s">
        <v>313</v>
      </c>
      <c r="K103" s="76">
        <v>6.28</v>
      </c>
      <c r="L103" t="s">
        <v>105</v>
      </c>
      <c r="M103" s="76">
        <v>1.34</v>
      </c>
      <c r="N103" s="76">
        <v>1.41</v>
      </c>
      <c r="O103" s="76">
        <v>29869.84</v>
      </c>
      <c r="P103" s="76">
        <v>100.21</v>
      </c>
      <c r="Q103" s="76">
        <v>0</v>
      </c>
      <c r="R103" s="76">
        <v>29.932566663999999</v>
      </c>
      <c r="S103" s="76">
        <v>0.01</v>
      </c>
      <c r="T103" s="76">
        <f t="shared" si="1"/>
        <v>3.0216252676518684E-2</v>
      </c>
      <c r="U103" s="76">
        <f>+R103/'סכום נכסי הקרן'!$C$42*100</f>
        <v>4.8621112428709323E-3</v>
      </c>
    </row>
    <row r="104" spans="2:21">
      <c r="B104" t="s">
        <v>638</v>
      </c>
      <c r="C104" t="s">
        <v>639</v>
      </c>
      <c r="D104" t="s">
        <v>103</v>
      </c>
      <c r="E104" s="15"/>
      <c r="F104" t="s">
        <v>637</v>
      </c>
      <c r="G104" t="s">
        <v>461</v>
      </c>
      <c r="H104" t="s">
        <v>640</v>
      </c>
      <c r="I104" t="s">
        <v>152</v>
      </c>
      <c r="J104" t="s">
        <v>313</v>
      </c>
      <c r="K104" s="76">
        <v>2.04</v>
      </c>
      <c r="L104" t="s">
        <v>105</v>
      </c>
      <c r="M104" s="76">
        <v>3.77</v>
      </c>
      <c r="N104" s="76">
        <v>0.78</v>
      </c>
      <c r="O104" s="76">
        <v>251357.23</v>
      </c>
      <c r="P104" s="76">
        <v>115.61</v>
      </c>
      <c r="Q104" s="76">
        <v>0</v>
      </c>
      <c r="R104" s="76">
        <v>290.59409360299998</v>
      </c>
      <c r="S104" s="76">
        <v>7.0000000000000007E-2</v>
      </c>
      <c r="T104" s="76">
        <f t="shared" si="1"/>
        <v>0.29334820021206881</v>
      </c>
      <c r="U104" s="76">
        <f>+R104/'סכום נכסי הקרן'!$C$42*100</f>
        <v>4.7202795051930341E-2</v>
      </c>
    </row>
    <row r="105" spans="2:21">
      <c r="B105" t="s">
        <v>641</v>
      </c>
      <c r="C105" t="s">
        <v>642</v>
      </c>
      <c r="D105" t="s">
        <v>103</v>
      </c>
      <c r="E105" s="15"/>
      <c r="F105" t="s">
        <v>637</v>
      </c>
      <c r="G105" t="s">
        <v>461</v>
      </c>
      <c r="H105" t="s">
        <v>631</v>
      </c>
      <c r="I105" t="s">
        <v>153</v>
      </c>
      <c r="J105" t="s">
        <v>313</v>
      </c>
      <c r="K105" s="76">
        <v>5.55</v>
      </c>
      <c r="L105" t="s">
        <v>105</v>
      </c>
      <c r="M105" s="76">
        <v>2.5</v>
      </c>
      <c r="N105" s="76">
        <v>1.33</v>
      </c>
      <c r="O105" s="76">
        <v>143989.17000000001</v>
      </c>
      <c r="P105" s="76">
        <v>106.81</v>
      </c>
      <c r="Q105" s="76">
        <v>0</v>
      </c>
      <c r="R105" s="76">
        <v>153.794832477</v>
      </c>
      <c r="S105" s="76">
        <v>0.03</v>
      </c>
      <c r="T105" s="76">
        <f t="shared" si="1"/>
        <v>0.15525242357705932</v>
      </c>
      <c r="U105" s="76">
        <f>+R105/'סכום נכסי הקרן'!$C$42*100</f>
        <v>2.4981739537265138E-2</v>
      </c>
    </row>
    <row r="106" spans="2:21">
      <c r="B106" t="s">
        <v>643</v>
      </c>
      <c r="C106" t="s">
        <v>644</v>
      </c>
      <c r="D106" t="s">
        <v>103</v>
      </c>
      <c r="E106" s="15"/>
      <c r="F106" t="s">
        <v>637</v>
      </c>
      <c r="G106" t="s">
        <v>461</v>
      </c>
      <c r="H106" t="s">
        <v>640</v>
      </c>
      <c r="I106" t="s">
        <v>152</v>
      </c>
      <c r="J106" t="s">
        <v>313</v>
      </c>
      <c r="K106" s="76">
        <v>3.71</v>
      </c>
      <c r="L106" t="s">
        <v>105</v>
      </c>
      <c r="M106" s="76">
        <v>2.85</v>
      </c>
      <c r="N106" s="76">
        <v>1.07</v>
      </c>
      <c r="O106" s="76">
        <v>0.01</v>
      </c>
      <c r="P106" s="76">
        <v>107.25</v>
      </c>
      <c r="Q106" s="76">
        <v>0</v>
      </c>
      <c r="R106" s="76">
        <v>1.0725E-5</v>
      </c>
      <c r="S106" s="76">
        <v>0</v>
      </c>
      <c r="T106" s="76">
        <f t="shared" si="1"/>
        <v>1.0826646227616094E-8</v>
      </c>
      <c r="U106" s="76">
        <f>+R106/'סכום נכסי הקרן'!$C$42*100</f>
        <v>1.7421206696085666E-9</v>
      </c>
    </row>
    <row r="107" spans="2:21">
      <c r="B107" t="s">
        <v>645</v>
      </c>
      <c r="C107" t="s">
        <v>646</v>
      </c>
      <c r="D107" t="s">
        <v>103</v>
      </c>
      <c r="E107" s="15"/>
      <c r="F107" t="s">
        <v>637</v>
      </c>
      <c r="G107" t="s">
        <v>461</v>
      </c>
      <c r="H107" t="s">
        <v>640</v>
      </c>
      <c r="I107" t="s">
        <v>152</v>
      </c>
      <c r="J107" t="s">
        <v>313</v>
      </c>
      <c r="K107" s="76">
        <v>0.99</v>
      </c>
      <c r="L107" t="s">
        <v>105</v>
      </c>
      <c r="M107" s="76">
        <v>4.8499999999999996</v>
      </c>
      <c r="N107" s="76">
        <v>1.36</v>
      </c>
      <c r="O107" s="76">
        <v>17118.11</v>
      </c>
      <c r="P107" s="76">
        <v>124.3</v>
      </c>
      <c r="Q107" s="76">
        <v>0.49870999999999999</v>
      </c>
      <c r="R107" s="76">
        <v>21.776520730000001</v>
      </c>
      <c r="S107" s="76">
        <v>0.01</v>
      </c>
      <c r="T107" s="76">
        <f t="shared" si="1"/>
        <v>2.1982907786672095E-2</v>
      </c>
      <c r="U107" s="76">
        <f>+R107/'סכום נכסי הקרן'!$C$42*100</f>
        <v>3.5372798951881059E-3</v>
      </c>
    </row>
    <row r="108" spans="2:21">
      <c r="B108" t="s">
        <v>647</v>
      </c>
      <c r="C108" t="s">
        <v>648</v>
      </c>
      <c r="D108" t="s">
        <v>103</v>
      </c>
      <c r="E108" s="15"/>
      <c r="F108" t="s">
        <v>508</v>
      </c>
      <c r="G108" t="s">
        <v>421</v>
      </c>
      <c r="H108" t="s">
        <v>640</v>
      </c>
      <c r="I108" t="s">
        <v>152</v>
      </c>
      <c r="J108" t="s">
        <v>313</v>
      </c>
      <c r="K108" s="76">
        <v>2.36</v>
      </c>
      <c r="L108" t="s">
        <v>105</v>
      </c>
      <c r="M108" s="76">
        <v>6.4</v>
      </c>
      <c r="N108" s="76">
        <v>0.48</v>
      </c>
      <c r="O108" s="76">
        <v>162945.60000000001</v>
      </c>
      <c r="P108" s="76">
        <v>130.4</v>
      </c>
      <c r="Q108" s="76">
        <v>0</v>
      </c>
      <c r="R108" s="76">
        <v>212.48106240000001</v>
      </c>
      <c r="S108" s="76">
        <v>0.01</v>
      </c>
      <c r="T108" s="76">
        <f t="shared" si="1"/>
        <v>0.2144948524636662</v>
      </c>
      <c r="U108" s="76">
        <f>+R108/'סכום נכסי הקרן'!$C$42*100</f>
        <v>3.4514466266426826E-2</v>
      </c>
    </row>
    <row r="109" spans="2:21">
      <c r="B109" t="s">
        <v>649</v>
      </c>
      <c r="C109" t="s">
        <v>650</v>
      </c>
      <c r="D109" t="s">
        <v>103</v>
      </c>
      <c r="E109" s="15"/>
      <c r="F109" t="s">
        <v>651</v>
      </c>
      <c r="G109" t="s">
        <v>135</v>
      </c>
      <c r="H109" t="s">
        <v>631</v>
      </c>
      <c r="I109" t="s">
        <v>153</v>
      </c>
      <c r="J109" t="s">
        <v>313</v>
      </c>
      <c r="K109" s="76">
        <v>0.95</v>
      </c>
      <c r="L109" t="s">
        <v>105</v>
      </c>
      <c r="M109" s="76">
        <v>3.9</v>
      </c>
      <c r="N109" s="76">
        <v>1.43</v>
      </c>
      <c r="O109" s="76">
        <v>6286.14</v>
      </c>
      <c r="P109" s="76">
        <v>106.4</v>
      </c>
      <c r="Q109" s="76">
        <v>0.63832999999999995</v>
      </c>
      <c r="R109" s="76">
        <v>7.3267829600000001</v>
      </c>
      <c r="S109" s="76">
        <v>0</v>
      </c>
      <c r="T109" s="76">
        <f t="shared" si="1"/>
        <v>7.3962225729087066E-3</v>
      </c>
      <c r="U109" s="76">
        <f>+R109/'סכום נכסי הקרן'!$C$42*100</f>
        <v>1.1901296071190526E-3</v>
      </c>
    </row>
    <row r="110" spans="2:21">
      <c r="B110" t="s">
        <v>652</v>
      </c>
      <c r="C110" t="s">
        <v>653</v>
      </c>
      <c r="D110" t="s">
        <v>103</v>
      </c>
      <c r="E110" s="15"/>
      <c r="F110" t="s">
        <v>654</v>
      </c>
      <c r="G110" t="s">
        <v>126</v>
      </c>
      <c r="H110" t="s">
        <v>640</v>
      </c>
      <c r="I110" t="s">
        <v>152</v>
      </c>
      <c r="J110" t="s">
        <v>313</v>
      </c>
      <c r="K110" s="76">
        <v>0.77</v>
      </c>
      <c r="L110" t="s">
        <v>105</v>
      </c>
      <c r="M110" s="76">
        <v>4.6500000000000004</v>
      </c>
      <c r="N110" s="76">
        <v>1.23</v>
      </c>
      <c r="O110" s="76">
        <v>29447.17</v>
      </c>
      <c r="P110" s="76">
        <v>117.3</v>
      </c>
      <c r="Q110" s="76">
        <v>0</v>
      </c>
      <c r="R110" s="76">
        <v>34.54153041</v>
      </c>
      <c r="S110" s="76">
        <v>0.14000000000000001</v>
      </c>
      <c r="T110" s="76">
        <f t="shared" si="1"/>
        <v>3.4868897893660898E-2</v>
      </c>
      <c r="U110" s="76">
        <f>+R110/'סכום נכסי הקרן'!$C$42*100</f>
        <v>5.6107705442586366E-3</v>
      </c>
    </row>
    <row r="111" spans="2:21">
      <c r="B111" t="s">
        <v>655</v>
      </c>
      <c r="C111" t="s">
        <v>656</v>
      </c>
      <c r="D111" t="s">
        <v>103</v>
      </c>
      <c r="E111" s="15"/>
      <c r="F111" t="s">
        <v>657</v>
      </c>
      <c r="G111" t="s">
        <v>421</v>
      </c>
      <c r="H111" t="s">
        <v>640</v>
      </c>
      <c r="I111" t="s">
        <v>152</v>
      </c>
      <c r="J111" t="s">
        <v>313</v>
      </c>
      <c r="K111" s="76">
        <v>2.2000000000000002</v>
      </c>
      <c r="L111" t="s">
        <v>105</v>
      </c>
      <c r="M111" s="76">
        <v>2</v>
      </c>
      <c r="N111" s="76">
        <v>0.69</v>
      </c>
      <c r="O111" s="76">
        <v>256507.1</v>
      </c>
      <c r="P111" s="76">
        <v>105.24</v>
      </c>
      <c r="Q111" s="76">
        <v>0</v>
      </c>
      <c r="R111" s="76">
        <v>269.94807204</v>
      </c>
      <c r="S111" s="76">
        <v>0.04</v>
      </c>
      <c r="T111" s="76">
        <f t="shared" si="1"/>
        <v>0.27250650590248054</v>
      </c>
      <c r="U111" s="76">
        <f>+R111/'סכום נכסי הקרן'!$C$42*100</f>
        <v>4.3849148347027175E-2</v>
      </c>
    </row>
    <row r="112" spans="2:21">
      <c r="B112" t="s">
        <v>658</v>
      </c>
      <c r="C112" t="s">
        <v>659</v>
      </c>
      <c r="D112" t="s">
        <v>103</v>
      </c>
      <c r="E112" s="15"/>
      <c r="F112" t="s">
        <v>660</v>
      </c>
      <c r="G112" t="s">
        <v>461</v>
      </c>
      <c r="H112" t="s">
        <v>631</v>
      </c>
      <c r="I112" t="s">
        <v>153</v>
      </c>
      <c r="J112" t="s">
        <v>313</v>
      </c>
      <c r="K112" s="76">
        <v>6.79</v>
      </c>
      <c r="L112" t="s">
        <v>105</v>
      </c>
      <c r="M112" s="76">
        <v>1.58</v>
      </c>
      <c r="N112" s="76">
        <v>1.48</v>
      </c>
      <c r="O112" s="76">
        <v>105442.42</v>
      </c>
      <c r="P112" s="76">
        <v>101.28</v>
      </c>
      <c r="Q112" s="76">
        <v>0</v>
      </c>
      <c r="R112" s="76">
        <v>106.792082976</v>
      </c>
      <c r="S112" s="76">
        <v>0.02</v>
      </c>
      <c r="T112" s="76">
        <f t="shared" si="1"/>
        <v>0.10780420534185317</v>
      </c>
      <c r="U112" s="76">
        <f>+R112/'סכום נכסי הקרן'!$C$42*100</f>
        <v>1.7346824718232425E-2</v>
      </c>
    </row>
    <row r="113" spans="2:21">
      <c r="B113" t="s">
        <v>661</v>
      </c>
      <c r="C113" t="s">
        <v>662</v>
      </c>
      <c r="D113" t="s">
        <v>103</v>
      </c>
      <c r="E113" s="15"/>
      <c r="F113" t="s">
        <v>660</v>
      </c>
      <c r="G113" t="s">
        <v>461</v>
      </c>
      <c r="H113" t="s">
        <v>631</v>
      </c>
      <c r="I113" t="s">
        <v>153</v>
      </c>
      <c r="J113" t="s">
        <v>313</v>
      </c>
      <c r="K113" s="76">
        <v>3.71</v>
      </c>
      <c r="L113" t="s">
        <v>105</v>
      </c>
      <c r="M113" s="76">
        <v>3.48</v>
      </c>
      <c r="N113" s="76">
        <v>1.1000000000000001</v>
      </c>
      <c r="O113" s="76">
        <v>10251.67</v>
      </c>
      <c r="P113" s="76">
        <v>108.31</v>
      </c>
      <c r="Q113" s="76">
        <v>0</v>
      </c>
      <c r="R113" s="76">
        <v>11.103583777000001</v>
      </c>
      <c r="S113" s="76">
        <v>0</v>
      </c>
      <c r="T113" s="76">
        <f t="shared" si="1"/>
        <v>1.1208818033778678E-2</v>
      </c>
      <c r="U113" s="76">
        <f>+R113/'סכום נכסי הקרן'!$C$42*100</f>
        <v>1.803616112320938E-3</v>
      </c>
    </row>
    <row r="114" spans="2:21">
      <c r="B114" t="s">
        <v>663</v>
      </c>
      <c r="C114" t="s">
        <v>664</v>
      </c>
      <c r="D114" t="s">
        <v>103</v>
      </c>
      <c r="E114" s="15"/>
      <c r="F114" t="s">
        <v>665</v>
      </c>
      <c r="G114" t="s">
        <v>131</v>
      </c>
      <c r="H114" t="s">
        <v>631</v>
      </c>
      <c r="I114" t="s">
        <v>153</v>
      </c>
      <c r="J114" t="s">
        <v>313</v>
      </c>
      <c r="K114" s="76">
        <v>3.92</v>
      </c>
      <c r="L114" t="s">
        <v>105</v>
      </c>
      <c r="M114" s="76">
        <v>3.95</v>
      </c>
      <c r="N114" s="76">
        <v>1.24</v>
      </c>
      <c r="O114" s="76">
        <v>175.24</v>
      </c>
      <c r="P114" s="76">
        <v>117.6</v>
      </c>
      <c r="Q114" s="76">
        <v>0</v>
      </c>
      <c r="R114" s="76">
        <v>0.20608224</v>
      </c>
      <c r="S114" s="76">
        <v>0</v>
      </c>
      <c r="T114" s="76">
        <f t="shared" si="1"/>
        <v>2.0803538520043586E-4</v>
      </c>
      <c r="U114" s="76">
        <f>+R114/'סכום נכסי הקרן'!$C$42*100</f>
        <v>3.3475070390977471E-5</v>
      </c>
    </row>
    <row r="115" spans="2:21">
      <c r="B115" t="s">
        <v>666</v>
      </c>
      <c r="C115" t="s">
        <v>667</v>
      </c>
      <c r="D115" t="s">
        <v>103</v>
      </c>
      <c r="E115" s="15"/>
      <c r="F115" t="s">
        <v>668</v>
      </c>
      <c r="G115" t="s">
        <v>461</v>
      </c>
      <c r="H115" t="s">
        <v>640</v>
      </c>
      <c r="I115" t="s">
        <v>152</v>
      </c>
      <c r="J115" t="s">
        <v>313</v>
      </c>
      <c r="K115" s="76">
        <v>0.01</v>
      </c>
      <c r="L115" t="s">
        <v>105</v>
      </c>
      <c r="M115" s="76">
        <v>4.95</v>
      </c>
      <c r="N115" s="76">
        <v>24.65</v>
      </c>
      <c r="O115" s="76">
        <v>-0.01</v>
      </c>
      <c r="P115" s="76">
        <v>124.8</v>
      </c>
      <c r="Q115" s="76">
        <v>0</v>
      </c>
      <c r="R115" s="76">
        <v>-1.2480000000000001E-5</v>
      </c>
      <c r="S115" s="76">
        <v>0</v>
      </c>
      <c r="T115" s="76">
        <f t="shared" si="1"/>
        <v>-1.2598279246680548E-8</v>
      </c>
      <c r="U115" s="76">
        <f>+R115/'סכום נכסי הקרן'!$C$42*100</f>
        <v>-2.0271949609990597E-9</v>
      </c>
    </row>
    <row r="116" spans="2:21">
      <c r="B116" t="s">
        <v>669</v>
      </c>
      <c r="C116" t="s">
        <v>670</v>
      </c>
      <c r="D116" t="s">
        <v>103</v>
      </c>
      <c r="E116" s="15"/>
      <c r="F116" t="s">
        <v>671</v>
      </c>
      <c r="G116" t="s">
        <v>461</v>
      </c>
      <c r="H116" t="s">
        <v>631</v>
      </c>
      <c r="I116" t="s">
        <v>153</v>
      </c>
      <c r="J116" t="s">
        <v>313</v>
      </c>
      <c r="K116" s="76">
        <v>3.07</v>
      </c>
      <c r="L116" t="s">
        <v>105</v>
      </c>
      <c r="M116" s="76">
        <v>4.95</v>
      </c>
      <c r="N116" s="76">
        <v>1.07</v>
      </c>
      <c r="O116" s="76">
        <v>1680.1</v>
      </c>
      <c r="P116" s="76">
        <v>114.43</v>
      </c>
      <c r="Q116" s="76">
        <v>0</v>
      </c>
      <c r="R116" s="76">
        <v>1.9225384299999999</v>
      </c>
      <c r="S116" s="76">
        <v>0</v>
      </c>
      <c r="T116" s="76">
        <f t="shared" si="1"/>
        <v>1.9407592951614424E-3</v>
      </c>
      <c r="U116" s="76">
        <f>+R116/'סכום נכסי הקרן'!$C$42*100</f>
        <v>3.1228847897620541E-4</v>
      </c>
    </row>
    <row r="117" spans="2:21">
      <c r="B117" t="s">
        <v>672</v>
      </c>
      <c r="C117" t="s">
        <v>673</v>
      </c>
      <c r="D117" t="s">
        <v>103</v>
      </c>
      <c r="E117" s="15"/>
      <c r="F117" t="s">
        <v>674</v>
      </c>
      <c r="G117" t="s">
        <v>135</v>
      </c>
      <c r="H117" t="s">
        <v>640</v>
      </c>
      <c r="I117" t="s">
        <v>152</v>
      </c>
      <c r="J117" t="s">
        <v>313</v>
      </c>
      <c r="K117" s="76">
        <v>1.24</v>
      </c>
      <c r="L117" t="s">
        <v>105</v>
      </c>
      <c r="M117" s="76">
        <v>4.5999999999999996</v>
      </c>
      <c r="N117" s="76">
        <v>0.97</v>
      </c>
      <c r="O117" s="76">
        <v>35912.550000000003</v>
      </c>
      <c r="P117" s="76">
        <v>108</v>
      </c>
      <c r="Q117" s="76">
        <v>0</v>
      </c>
      <c r="R117" s="76">
        <v>38.785553999999998</v>
      </c>
      <c r="S117" s="76">
        <v>0.01</v>
      </c>
      <c r="T117" s="76">
        <f t="shared" si="1"/>
        <v>3.9153144233109581E-2</v>
      </c>
      <c r="U117" s="76">
        <f>+R117/'סכום נכסי הקרן'!$C$42*100</f>
        <v>6.3001506112465482E-3</v>
      </c>
    </row>
    <row r="118" spans="2:21">
      <c r="B118" t="s">
        <v>675</v>
      </c>
      <c r="C118" t="s">
        <v>676</v>
      </c>
      <c r="D118" t="s">
        <v>103</v>
      </c>
      <c r="E118" s="15"/>
      <c r="F118" t="s">
        <v>674</v>
      </c>
      <c r="G118" t="s">
        <v>135</v>
      </c>
      <c r="H118" t="s">
        <v>640</v>
      </c>
      <c r="I118" t="s">
        <v>152</v>
      </c>
      <c r="J118" t="s">
        <v>313</v>
      </c>
      <c r="K118" s="76">
        <v>3.85</v>
      </c>
      <c r="L118" t="s">
        <v>105</v>
      </c>
      <c r="M118" s="76">
        <v>1.98</v>
      </c>
      <c r="N118" s="76">
        <v>0.98</v>
      </c>
      <c r="O118" s="76">
        <v>0.01</v>
      </c>
      <c r="P118" s="76">
        <v>103.44</v>
      </c>
      <c r="Q118" s="76">
        <v>0</v>
      </c>
      <c r="R118" s="76">
        <v>1.0344E-5</v>
      </c>
      <c r="S118" s="76">
        <v>0</v>
      </c>
      <c r="T118" s="76">
        <f t="shared" si="1"/>
        <v>1.0442035298690991E-8</v>
      </c>
      <c r="U118" s="76">
        <f>+R118/'סכום נכסי הקרן'!$C$42*100</f>
        <v>1.6802327465203741E-9</v>
      </c>
    </row>
    <row r="119" spans="2:21">
      <c r="B119" t="s">
        <v>677</v>
      </c>
      <c r="C119" t="s">
        <v>678</v>
      </c>
      <c r="D119" t="s">
        <v>103</v>
      </c>
      <c r="E119" s="15"/>
      <c r="F119" t="s">
        <v>679</v>
      </c>
      <c r="G119" t="s">
        <v>135</v>
      </c>
      <c r="H119" t="s">
        <v>640</v>
      </c>
      <c r="I119" t="s">
        <v>152</v>
      </c>
      <c r="J119" t="s">
        <v>313</v>
      </c>
      <c r="K119" s="76">
        <v>0.74</v>
      </c>
      <c r="L119" t="s">
        <v>105</v>
      </c>
      <c r="M119" s="76">
        <v>3.35</v>
      </c>
      <c r="N119" s="76">
        <v>1.3</v>
      </c>
      <c r="O119" s="76">
        <v>39138.959999999999</v>
      </c>
      <c r="P119" s="76">
        <v>110.73</v>
      </c>
      <c r="Q119" s="76">
        <v>0</v>
      </c>
      <c r="R119" s="76">
        <v>43.338570408000002</v>
      </c>
      <c r="S119" s="76">
        <v>0.01</v>
      </c>
      <c r="T119" s="76">
        <f t="shared" si="1"/>
        <v>4.3749311871146647E-2</v>
      </c>
      <c r="U119" s="76">
        <f>+R119/'סכום נכסי הקרן'!$C$42*100</f>
        <v>7.0397220791667122E-3</v>
      </c>
    </row>
    <row r="120" spans="2:21">
      <c r="B120" t="s">
        <v>680</v>
      </c>
      <c r="C120" t="s">
        <v>681</v>
      </c>
      <c r="D120" t="s">
        <v>103</v>
      </c>
      <c r="E120" s="15"/>
      <c r="F120" t="s">
        <v>682</v>
      </c>
      <c r="G120" t="s">
        <v>461</v>
      </c>
      <c r="H120" t="s">
        <v>631</v>
      </c>
      <c r="I120" t="s">
        <v>153</v>
      </c>
      <c r="J120" t="s">
        <v>313</v>
      </c>
      <c r="K120" s="76">
        <v>0.56999999999999995</v>
      </c>
      <c r="L120" t="s">
        <v>105</v>
      </c>
      <c r="M120" s="76">
        <v>4.2</v>
      </c>
      <c r="N120" s="76">
        <v>1.74</v>
      </c>
      <c r="O120" s="76">
        <v>320007.19</v>
      </c>
      <c r="P120" s="76">
        <v>110.86</v>
      </c>
      <c r="Q120" s="76">
        <v>0</v>
      </c>
      <c r="R120" s="76">
        <v>354.759970834</v>
      </c>
      <c r="S120" s="76">
        <v>0.19</v>
      </c>
      <c r="T120" s="76">
        <f t="shared" si="1"/>
        <v>0.35812220978453352</v>
      </c>
      <c r="U120" s="76">
        <f>+R120/'סכום נכסי הקרן'!$C$42*100</f>
        <v>5.762561099670338E-2</v>
      </c>
    </row>
    <row r="121" spans="2:21">
      <c r="B121" t="s">
        <v>683</v>
      </c>
      <c r="C121" t="s">
        <v>684</v>
      </c>
      <c r="D121" t="s">
        <v>103</v>
      </c>
      <c r="E121" s="15"/>
      <c r="F121" t="s">
        <v>682</v>
      </c>
      <c r="G121" t="s">
        <v>461</v>
      </c>
      <c r="H121" t="s">
        <v>631</v>
      </c>
      <c r="I121" t="s">
        <v>153</v>
      </c>
      <c r="J121" t="s">
        <v>313</v>
      </c>
      <c r="K121" s="76">
        <v>1.69</v>
      </c>
      <c r="L121" t="s">
        <v>105</v>
      </c>
      <c r="M121" s="76">
        <v>4.5</v>
      </c>
      <c r="N121" s="76">
        <v>1.28</v>
      </c>
      <c r="O121" s="76">
        <v>148527.91</v>
      </c>
      <c r="P121" s="76">
        <v>113.98</v>
      </c>
      <c r="Q121" s="76">
        <v>0</v>
      </c>
      <c r="R121" s="76">
        <v>169.292111818</v>
      </c>
      <c r="S121" s="76">
        <v>0.03</v>
      </c>
      <c r="T121" s="76">
        <f t="shared" si="1"/>
        <v>0.17089657844098013</v>
      </c>
      <c r="U121" s="76">
        <f>+R121/'סכום נכסי הקרן'!$C$42*100</f>
        <v>2.7499047757559212E-2</v>
      </c>
    </row>
    <row r="122" spans="2:21">
      <c r="B122" t="s">
        <v>685</v>
      </c>
      <c r="C122" t="s">
        <v>686</v>
      </c>
      <c r="D122" t="s">
        <v>103</v>
      </c>
      <c r="E122" s="15"/>
      <c r="F122" t="s">
        <v>682</v>
      </c>
      <c r="G122" t="s">
        <v>461</v>
      </c>
      <c r="H122" t="s">
        <v>640</v>
      </c>
      <c r="I122" t="s">
        <v>152</v>
      </c>
      <c r="J122" t="s">
        <v>313</v>
      </c>
      <c r="K122" s="76">
        <v>3.99</v>
      </c>
      <c r="L122" t="s">
        <v>105</v>
      </c>
      <c r="M122" s="76">
        <v>3.3</v>
      </c>
      <c r="N122" s="76">
        <v>1.33</v>
      </c>
      <c r="O122" s="76">
        <v>0.01</v>
      </c>
      <c r="P122" s="76">
        <v>107.95</v>
      </c>
      <c r="Q122" s="76">
        <v>0</v>
      </c>
      <c r="R122" s="76">
        <v>1.0795000000000001E-5</v>
      </c>
      <c r="S122" s="76">
        <v>0</v>
      </c>
      <c r="T122" s="76">
        <f t="shared" si="1"/>
        <v>1.0897309652877925E-8</v>
      </c>
      <c r="U122" s="76">
        <f>+R122/'סכום נכסי הקרן'!$C$42*100</f>
        <v>1.7534911541654527E-9</v>
      </c>
    </row>
    <row r="123" spans="2:21">
      <c r="B123" t="s">
        <v>687</v>
      </c>
      <c r="C123" t="s">
        <v>688</v>
      </c>
      <c r="D123" t="s">
        <v>103</v>
      </c>
      <c r="E123" s="15"/>
      <c r="F123" t="s">
        <v>424</v>
      </c>
      <c r="G123" t="s">
        <v>421</v>
      </c>
      <c r="H123" t="s">
        <v>640</v>
      </c>
      <c r="I123" t="s">
        <v>152</v>
      </c>
      <c r="J123" t="s">
        <v>313</v>
      </c>
      <c r="K123" s="76">
        <v>3.93</v>
      </c>
      <c r="L123" t="s">
        <v>105</v>
      </c>
      <c r="M123" s="76">
        <v>4.5</v>
      </c>
      <c r="N123" s="76">
        <v>1.01</v>
      </c>
      <c r="O123" s="76">
        <v>18978.88</v>
      </c>
      <c r="P123" s="76">
        <v>136.72999999999999</v>
      </c>
      <c r="Q123" s="76">
        <v>0.25489000000000001</v>
      </c>
      <c r="R123" s="76">
        <v>26.204712623999999</v>
      </c>
      <c r="S123" s="76">
        <v>0</v>
      </c>
      <c r="T123" s="76">
        <f t="shared" si="1"/>
        <v>2.645306788591081E-2</v>
      </c>
      <c r="U123" s="76">
        <f>+R123/'סכום נכסי הקרן'!$C$42*100</f>
        <v>4.2565754315545866E-3</v>
      </c>
    </row>
    <row r="124" spans="2:21">
      <c r="B124" t="s">
        <v>689</v>
      </c>
      <c r="C124" t="s">
        <v>690</v>
      </c>
      <c r="D124" t="s">
        <v>103</v>
      </c>
      <c r="E124" s="15"/>
      <c r="F124" t="s">
        <v>691</v>
      </c>
      <c r="G124" t="s">
        <v>692</v>
      </c>
      <c r="H124" t="s">
        <v>640</v>
      </c>
      <c r="I124" t="s">
        <v>152</v>
      </c>
      <c r="J124" t="s">
        <v>313</v>
      </c>
      <c r="K124" s="76">
        <v>6.06</v>
      </c>
      <c r="L124" t="s">
        <v>105</v>
      </c>
      <c r="M124" s="76">
        <v>2.99</v>
      </c>
      <c r="N124" s="76">
        <v>1.38</v>
      </c>
      <c r="O124" s="76">
        <v>0.01</v>
      </c>
      <c r="P124" s="76">
        <v>108.45</v>
      </c>
      <c r="Q124" s="76">
        <v>0</v>
      </c>
      <c r="R124" s="76">
        <v>1.0845E-5</v>
      </c>
      <c r="S124" s="76">
        <v>0</v>
      </c>
      <c r="T124" s="76">
        <f t="shared" si="1"/>
        <v>1.0947783528064946E-8</v>
      </c>
      <c r="U124" s="76">
        <f>+R124/'סכום נכסי הקרן'!$C$42*100</f>
        <v>1.7616129288489425E-9</v>
      </c>
    </row>
    <row r="125" spans="2:21">
      <c r="B125" t="s">
        <v>693</v>
      </c>
      <c r="C125" t="s">
        <v>694</v>
      </c>
      <c r="D125" t="s">
        <v>103</v>
      </c>
      <c r="E125" s="15"/>
      <c r="F125" t="s">
        <v>695</v>
      </c>
      <c r="G125" t="s">
        <v>130</v>
      </c>
      <c r="H125" t="s">
        <v>640</v>
      </c>
      <c r="I125" t="s">
        <v>152</v>
      </c>
      <c r="J125" t="s">
        <v>313</v>
      </c>
      <c r="K125" s="76">
        <v>2.82</v>
      </c>
      <c r="L125" t="s">
        <v>105</v>
      </c>
      <c r="M125" s="76">
        <v>2.15</v>
      </c>
      <c r="N125" s="76">
        <v>1.24</v>
      </c>
      <c r="O125" s="76">
        <v>3125</v>
      </c>
      <c r="P125" s="76">
        <v>102.12</v>
      </c>
      <c r="Q125" s="76">
        <v>0.15961</v>
      </c>
      <c r="R125" s="76">
        <v>3.3508599999999999</v>
      </c>
      <c r="S125" s="76">
        <v>0</v>
      </c>
      <c r="T125" s="76">
        <f t="shared" si="1"/>
        <v>3.3826177881836517E-3</v>
      </c>
      <c r="U125" s="76">
        <f>+R125/'סכום נכסי הקרן'!$C$42*100</f>
        <v>5.4429859831837404E-4</v>
      </c>
    </row>
    <row r="126" spans="2:21">
      <c r="B126" t="s">
        <v>696</v>
      </c>
      <c r="C126" t="s">
        <v>697</v>
      </c>
      <c r="D126" t="s">
        <v>103</v>
      </c>
      <c r="E126" s="15"/>
      <c r="F126" t="s">
        <v>546</v>
      </c>
      <c r="G126" t="s">
        <v>421</v>
      </c>
      <c r="H126" t="s">
        <v>698</v>
      </c>
      <c r="I126" t="s">
        <v>153</v>
      </c>
      <c r="J126" t="s">
        <v>313</v>
      </c>
      <c r="K126" s="76">
        <v>2.75</v>
      </c>
      <c r="L126" t="s">
        <v>105</v>
      </c>
      <c r="M126" s="76">
        <v>5.3</v>
      </c>
      <c r="N126" s="76">
        <v>0.88</v>
      </c>
      <c r="O126" s="76">
        <v>105255.09</v>
      </c>
      <c r="P126" s="76">
        <v>122.14</v>
      </c>
      <c r="Q126" s="76">
        <v>0</v>
      </c>
      <c r="R126" s="76">
        <v>128.558566926</v>
      </c>
      <c r="S126" s="76">
        <v>0.04</v>
      </c>
      <c r="T126" s="76">
        <f t="shared" si="1"/>
        <v>0.12977698122490527</v>
      </c>
      <c r="U126" s="76">
        <f>+R126/'סכום נכסי הקרן'!$C$42*100</f>
        <v>2.0882474284106375E-2</v>
      </c>
    </row>
    <row r="127" spans="2:21">
      <c r="B127" t="s">
        <v>699</v>
      </c>
      <c r="C127" t="s">
        <v>700</v>
      </c>
      <c r="D127" t="s">
        <v>103</v>
      </c>
      <c r="E127" s="15"/>
      <c r="F127" t="s">
        <v>701</v>
      </c>
      <c r="G127" t="s">
        <v>461</v>
      </c>
      <c r="H127" t="s">
        <v>698</v>
      </c>
      <c r="I127" t="s">
        <v>153</v>
      </c>
      <c r="J127" t="s">
        <v>313</v>
      </c>
      <c r="K127" s="76">
        <v>2.15</v>
      </c>
      <c r="L127" t="s">
        <v>105</v>
      </c>
      <c r="M127" s="76">
        <v>5.35</v>
      </c>
      <c r="N127" s="76">
        <v>1.45</v>
      </c>
      <c r="O127" s="76">
        <v>95395.09</v>
      </c>
      <c r="P127" s="76">
        <v>110.75</v>
      </c>
      <c r="Q127" s="76">
        <v>0</v>
      </c>
      <c r="R127" s="76">
        <v>105.650062175</v>
      </c>
      <c r="S127" s="76">
        <v>0.03</v>
      </c>
      <c r="T127" s="76">
        <f t="shared" si="1"/>
        <v>0.10665136103444005</v>
      </c>
      <c r="U127" s="76">
        <f>+R127/'סכום נכסי הקרן'!$C$42*100</f>
        <v>1.7161320005640815E-2</v>
      </c>
    </row>
    <row r="128" spans="2:21">
      <c r="B128" t="s">
        <v>702</v>
      </c>
      <c r="C128" t="s">
        <v>703</v>
      </c>
      <c r="D128" t="s">
        <v>103</v>
      </c>
      <c r="E128" s="15"/>
      <c r="F128" t="s">
        <v>704</v>
      </c>
      <c r="G128" t="s">
        <v>461</v>
      </c>
      <c r="H128" t="s">
        <v>705</v>
      </c>
      <c r="I128" t="s">
        <v>152</v>
      </c>
      <c r="J128" t="s">
        <v>313</v>
      </c>
      <c r="K128" s="76">
        <v>3.94</v>
      </c>
      <c r="L128" t="s">
        <v>105</v>
      </c>
      <c r="M128" s="76">
        <v>4.05</v>
      </c>
      <c r="N128" s="76">
        <v>1.17</v>
      </c>
      <c r="O128" s="76">
        <v>171230.62</v>
      </c>
      <c r="P128" s="76">
        <v>111.8</v>
      </c>
      <c r="Q128" s="76">
        <v>0</v>
      </c>
      <c r="R128" s="76">
        <v>191.43583315999999</v>
      </c>
      <c r="S128" s="76">
        <v>0.03</v>
      </c>
      <c r="T128" s="76">
        <f t="shared" si="1"/>
        <v>0.19325016698482592</v>
      </c>
      <c r="U128" s="76">
        <f>+R128/'סכום נכסי הקרן'!$C$42*100</f>
        <v>3.1095974065433386E-2</v>
      </c>
    </row>
    <row r="129" spans="2:21">
      <c r="B129" t="s">
        <v>706</v>
      </c>
      <c r="C129" t="s">
        <v>707</v>
      </c>
      <c r="D129" t="s">
        <v>103</v>
      </c>
      <c r="E129" s="15"/>
      <c r="F129" t="s">
        <v>708</v>
      </c>
      <c r="G129" t="s">
        <v>461</v>
      </c>
      <c r="H129" t="s">
        <v>698</v>
      </c>
      <c r="I129" t="s">
        <v>153</v>
      </c>
      <c r="J129" t="s">
        <v>313</v>
      </c>
      <c r="K129" s="76">
        <v>1.77</v>
      </c>
      <c r="L129" t="s">
        <v>105</v>
      </c>
      <c r="M129" s="76">
        <v>4.8</v>
      </c>
      <c r="N129" s="76">
        <v>1.39</v>
      </c>
      <c r="O129" s="76">
        <v>185668.29</v>
      </c>
      <c r="P129" s="76">
        <v>108.31</v>
      </c>
      <c r="Q129" s="76">
        <v>0</v>
      </c>
      <c r="R129" s="76">
        <v>201.097324899</v>
      </c>
      <c r="S129" s="76">
        <v>0.06</v>
      </c>
      <c r="T129" s="76">
        <f t="shared" si="1"/>
        <v>0.20300322554792044</v>
      </c>
      <c r="U129" s="76">
        <f>+R129/'סכום נכסי הקרן'!$C$42*100</f>
        <v>3.2665343245644518E-2</v>
      </c>
    </row>
    <row r="130" spans="2:21">
      <c r="B130" t="s">
        <v>709</v>
      </c>
      <c r="C130" t="s">
        <v>710</v>
      </c>
      <c r="D130" t="s">
        <v>103</v>
      </c>
      <c r="E130" s="15"/>
      <c r="F130" t="s">
        <v>708</v>
      </c>
      <c r="G130" t="s">
        <v>461</v>
      </c>
      <c r="H130" t="s">
        <v>698</v>
      </c>
      <c r="I130" t="s">
        <v>153</v>
      </c>
      <c r="J130" t="s">
        <v>313</v>
      </c>
      <c r="K130" s="76">
        <v>0.25</v>
      </c>
      <c r="L130" t="s">
        <v>105</v>
      </c>
      <c r="M130" s="76">
        <v>4.8</v>
      </c>
      <c r="N130" s="76">
        <v>1.65</v>
      </c>
      <c r="O130" s="76">
        <v>23430.47</v>
      </c>
      <c r="P130" s="76">
        <v>123.64</v>
      </c>
      <c r="Q130" s="76">
        <v>0</v>
      </c>
      <c r="R130" s="76">
        <v>28.969433108</v>
      </c>
      <c r="S130" s="76">
        <v>0.06</v>
      </c>
      <c r="T130" s="76">
        <f t="shared" si="1"/>
        <v>2.924399101863916E-2</v>
      </c>
      <c r="U130" s="76">
        <f>+R130/'סכום נכסי הקרן'!$C$42*100</f>
        <v>4.7056641682321253E-3</v>
      </c>
    </row>
    <row r="131" spans="2:21">
      <c r="B131" t="s">
        <v>711</v>
      </c>
      <c r="C131" t="s">
        <v>712</v>
      </c>
      <c r="D131" t="s">
        <v>103</v>
      </c>
      <c r="E131" s="15"/>
      <c r="F131" t="s">
        <v>713</v>
      </c>
      <c r="G131" t="s">
        <v>461</v>
      </c>
      <c r="H131" t="s">
        <v>698</v>
      </c>
      <c r="I131" t="s">
        <v>153</v>
      </c>
      <c r="J131" t="s">
        <v>313</v>
      </c>
      <c r="K131" s="76">
        <v>1.25</v>
      </c>
      <c r="L131" t="s">
        <v>105</v>
      </c>
      <c r="M131" s="76">
        <v>4.7</v>
      </c>
      <c r="N131" s="76">
        <v>1.78</v>
      </c>
      <c r="O131" s="76">
        <v>59100.15</v>
      </c>
      <c r="P131" s="76">
        <v>106</v>
      </c>
      <c r="Q131" s="76">
        <v>1.42004</v>
      </c>
      <c r="R131" s="76">
        <v>64.066198999999997</v>
      </c>
      <c r="S131" s="76">
        <v>0.03</v>
      </c>
      <c r="T131" s="76">
        <f t="shared" si="1"/>
        <v>6.4673386640657526E-2</v>
      </c>
      <c r="U131" s="76">
        <f>+R131/'סכום נכסי הקרן'!$C$42*100</f>
        <v>1.0406624662112418E-2</v>
      </c>
    </row>
    <row r="132" spans="2:21">
      <c r="B132" t="s">
        <v>714</v>
      </c>
      <c r="C132" t="s">
        <v>715</v>
      </c>
      <c r="D132" t="s">
        <v>103</v>
      </c>
      <c r="E132" s="15"/>
      <c r="F132" t="s">
        <v>716</v>
      </c>
      <c r="G132" t="s">
        <v>461</v>
      </c>
      <c r="H132" t="s">
        <v>705</v>
      </c>
      <c r="I132" t="s">
        <v>152</v>
      </c>
      <c r="J132" t="s">
        <v>313</v>
      </c>
      <c r="K132" s="76">
        <v>6.07</v>
      </c>
      <c r="L132" t="s">
        <v>105</v>
      </c>
      <c r="M132" s="76">
        <v>3.06</v>
      </c>
      <c r="N132" s="76">
        <v>1.88</v>
      </c>
      <c r="O132" s="76">
        <v>28263</v>
      </c>
      <c r="P132" s="76">
        <v>108</v>
      </c>
      <c r="Q132" s="76">
        <v>0</v>
      </c>
      <c r="R132" s="76">
        <v>30.524039999999999</v>
      </c>
      <c r="S132" s="76">
        <v>0.01</v>
      </c>
      <c r="T132" s="76">
        <f t="shared" si="1"/>
        <v>3.0813331703272988E-2</v>
      </c>
      <c r="U132" s="76">
        <f>+R132/'סכום נכסי הקרן'!$C$42*100</f>
        <v>4.9581875061966135E-3</v>
      </c>
    </row>
    <row r="133" spans="2:21">
      <c r="B133" t="s">
        <v>717</v>
      </c>
      <c r="C133" t="s">
        <v>718</v>
      </c>
      <c r="D133" t="s">
        <v>103</v>
      </c>
      <c r="E133" s="15"/>
      <c r="F133" t="s">
        <v>716</v>
      </c>
      <c r="G133" t="s">
        <v>461</v>
      </c>
      <c r="H133" t="s">
        <v>705</v>
      </c>
      <c r="I133" t="s">
        <v>152</v>
      </c>
      <c r="J133" t="s">
        <v>313</v>
      </c>
      <c r="K133" s="76">
        <v>1.93</v>
      </c>
      <c r="L133" t="s">
        <v>105</v>
      </c>
      <c r="M133" s="76">
        <v>4.25</v>
      </c>
      <c r="N133" s="76">
        <v>1.18</v>
      </c>
      <c r="O133" s="76">
        <v>191497.44</v>
      </c>
      <c r="P133" s="76">
        <v>114.09</v>
      </c>
      <c r="Q133" s="76">
        <v>0</v>
      </c>
      <c r="R133" s="76">
        <v>218.47942929600001</v>
      </c>
      <c r="S133" s="76">
        <v>0.09</v>
      </c>
      <c r="T133" s="76">
        <f t="shared" si="1"/>
        <v>0.22055006890435952</v>
      </c>
      <c r="U133" s="76">
        <f>+R133/'סכום נכסי הקרן'!$C$42*100</f>
        <v>3.548881395439115E-2</v>
      </c>
    </row>
    <row r="134" spans="2:21">
      <c r="B134" t="s">
        <v>719</v>
      </c>
      <c r="C134" t="s">
        <v>720</v>
      </c>
      <c r="D134" t="s">
        <v>103</v>
      </c>
      <c r="E134" s="15"/>
      <c r="F134" t="s">
        <v>716</v>
      </c>
      <c r="G134" t="s">
        <v>461</v>
      </c>
      <c r="H134" t="s">
        <v>705</v>
      </c>
      <c r="I134" t="s">
        <v>152</v>
      </c>
      <c r="J134" t="s">
        <v>313</v>
      </c>
      <c r="K134" s="76">
        <v>2.54</v>
      </c>
      <c r="L134" t="s">
        <v>105</v>
      </c>
      <c r="M134" s="76">
        <v>4.5999999999999996</v>
      </c>
      <c r="N134" s="76">
        <v>1.1299999999999999</v>
      </c>
      <c r="O134" s="76">
        <v>46227.77</v>
      </c>
      <c r="P134" s="76">
        <v>110.94</v>
      </c>
      <c r="Q134" s="76">
        <v>0</v>
      </c>
      <c r="R134" s="76">
        <v>51.285088037999998</v>
      </c>
      <c r="S134" s="76">
        <v>0.01</v>
      </c>
      <c r="T134" s="76">
        <f t="shared" si="1"/>
        <v>5.1771142651708339E-2</v>
      </c>
      <c r="U134" s="76">
        <f>+R134/'סכום נכסי הקרן'!$C$42*100</f>
        <v>8.3305185933515019E-3</v>
      </c>
    </row>
    <row r="135" spans="2:21">
      <c r="B135" t="s">
        <v>721</v>
      </c>
      <c r="C135" t="s">
        <v>722</v>
      </c>
      <c r="D135" t="s">
        <v>103</v>
      </c>
      <c r="E135" s="15"/>
      <c r="F135" t="s">
        <v>723</v>
      </c>
      <c r="G135" t="s">
        <v>461</v>
      </c>
      <c r="H135" t="s">
        <v>705</v>
      </c>
      <c r="I135" t="s">
        <v>152</v>
      </c>
      <c r="J135" t="s">
        <v>313</v>
      </c>
      <c r="K135" s="76">
        <v>3.89</v>
      </c>
      <c r="L135" t="s">
        <v>105</v>
      </c>
      <c r="M135" s="76">
        <v>2.4</v>
      </c>
      <c r="N135" s="76">
        <v>1.55</v>
      </c>
      <c r="O135" s="76">
        <v>131298.04</v>
      </c>
      <c r="P135" s="76">
        <v>103.45</v>
      </c>
      <c r="Q135" s="76">
        <v>0</v>
      </c>
      <c r="R135" s="76">
        <v>135.82782237999999</v>
      </c>
      <c r="S135" s="76">
        <v>0.02</v>
      </c>
      <c r="T135" s="76">
        <f t="shared" si="1"/>
        <v>0.13711513107466067</v>
      </c>
      <c r="U135" s="76">
        <f>+R135/'סכום נכסי הקרן'!$C$42*100</f>
        <v>2.2063259382388723E-2</v>
      </c>
    </row>
    <row r="136" spans="2:21">
      <c r="B136" t="s">
        <v>724</v>
      </c>
      <c r="C136" t="s">
        <v>725</v>
      </c>
      <c r="D136" t="s">
        <v>103</v>
      </c>
      <c r="E136" s="15"/>
      <c r="F136" t="s">
        <v>726</v>
      </c>
      <c r="G136" t="s">
        <v>461</v>
      </c>
      <c r="H136" t="s">
        <v>698</v>
      </c>
      <c r="I136" t="s">
        <v>153</v>
      </c>
      <c r="J136" t="s">
        <v>313</v>
      </c>
      <c r="K136" s="76">
        <v>3.99</v>
      </c>
      <c r="L136" t="s">
        <v>105</v>
      </c>
      <c r="M136" s="76">
        <v>3.25</v>
      </c>
      <c r="N136" s="76">
        <v>1.54</v>
      </c>
      <c r="O136" s="76">
        <v>35375.43</v>
      </c>
      <c r="P136" s="76">
        <v>106.21</v>
      </c>
      <c r="Q136" s="76">
        <v>0</v>
      </c>
      <c r="R136" s="76">
        <v>37.572244202999997</v>
      </c>
      <c r="S136" s="76">
        <v>0.03</v>
      </c>
      <c r="T136" s="76">
        <f t="shared" si="1"/>
        <v>3.7928335287970218E-2</v>
      </c>
      <c r="U136" s="76">
        <f>+R136/'סכום נכסי הקרן'!$C$42*100</f>
        <v>6.1030660353964521E-3</v>
      </c>
    </row>
    <row r="137" spans="2:21">
      <c r="B137" t="s">
        <v>727</v>
      </c>
      <c r="C137" t="s">
        <v>728</v>
      </c>
      <c r="D137" t="s">
        <v>103</v>
      </c>
      <c r="E137" s="15"/>
      <c r="F137" t="s">
        <v>726</v>
      </c>
      <c r="G137" t="s">
        <v>461</v>
      </c>
      <c r="H137" t="s">
        <v>698</v>
      </c>
      <c r="I137" t="s">
        <v>153</v>
      </c>
      <c r="J137" t="s">
        <v>313</v>
      </c>
      <c r="K137" s="76">
        <v>5.95</v>
      </c>
      <c r="L137" t="s">
        <v>105</v>
      </c>
      <c r="M137" s="76">
        <v>2.5</v>
      </c>
      <c r="N137" s="76">
        <v>1.77</v>
      </c>
      <c r="O137" s="76">
        <v>21853.13</v>
      </c>
      <c r="P137" s="76">
        <v>105.29</v>
      </c>
      <c r="Q137" s="76">
        <v>0</v>
      </c>
      <c r="R137" s="76">
        <v>23.009160576999999</v>
      </c>
      <c r="S137" s="76">
        <v>0.01</v>
      </c>
      <c r="T137" s="76">
        <f t="shared" si="1"/>
        <v>2.3227229982432634E-2</v>
      </c>
      <c r="U137" s="76">
        <f>+R137/'סכום נכסי הקרן'!$C$42*100</f>
        <v>3.7375043572526133E-3</v>
      </c>
    </row>
    <row r="138" spans="2:21">
      <c r="B138" t="s">
        <v>729</v>
      </c>
      <c r="C138" t="s">
        <v>730</v>
      </c>
      <c r="D138" t="s">
        <v>103</v>
      </c>
      <c r="E138" s="15"/>
      <c r="F138" t="s">
        <v>508</v>
      </c>
      <c r="G138" t="s">
        <v>421</v>
      </c>
      <c r="H138" t="s">
        <v>705</v>
      </c>
      <c r="I138" t="s">
        <v>152</v>
      </c>
      <c r="J138" t="s">
        <v>313</v>
      </c>
      <c r="K138" s="76">
        <v>3.89</v>
      </c>
      <c r="L138" t="s">
        <v>105</v>
      </c>
      <c r="M138" s="76">
        <v>5.0999999999999996</v>
      </c>
      <c r="N138" s="76">
        <v>1.1200000000000001</v>
      </c>
      <c r="O138" s="76">
        <v>139650.56</v>
      </c>
      <c r="P138" s="76">
        <v>139.35</v>
      </c>
      <c r="Q138" s="76">
        <v>2.1297700000000002</v>
      </c>
      <c r="R138" s="76">
        <v>196.73282535999999</v>
      </c>
      <c r="S138" s="76">
        <v>0.01</v>
      </c>
      <c r="T138" s="76">
        <f t="shared" si="1"/>
        <v>0.19859736144821444</v>
      </c>
      <c r="U138" s="76">
        <f>+R138/'סכום נכסי הקרן'!$C$42*100</f>
        <v>3.1956393608405451E-2</v>
      </c>
    </row>
    <row r="139" spans="2:21">
      <c r="B139" t="s">
        <v>731</v>
      </c>
      <c r="C139" t="s">
        <v>732</v>
      </c>
      <c r="D139" t="s">
        <v>103</v>
      </c>
      <c r="E139" s="15"/>
      <c r="F139" t="s">
        <v>733</v>
      </c>
      <c r="G139" t="s">
        <v>115</v>
      </c>
      <c r="H139" t="s">
        <v>705</v>
      </c>
      <c r="I139" t="s">
        <v>152</v>
      </c>
      <c r="J139" t="s">
        <v>313</v>
      </c>
      <c r="K139" s="76">
        <v>1.89</v>
      </c>
      <c r="L139" t="s">
        <v>105</v>
      </c>
      <c r="M139" s="76">
        <v>4.95</v>
      </c>
      <c r="N139" s="76">
        <v>1.17</v>
      </c>
      <c r="O139" s="76">
        <v>414350.07</v>
      </c>
      <c r="P139" s="76">
        <v>128.75</v>
      </c>
      <c r="Q139" s="76">
        <v>0</v>
      </c>
      <c r="R139" s="76">
        <v>533.47571512499997</v>
      </c>
      <c r="S139" s="76">
        <v>0.02</v>
      </c>
      <c r="T139" s="76">
        <f t="shared" si="1"/>
        <v>0.53853173321052483</v>
      </c>
      <c r="U139" s="76">
        <f>+R139/'סכום נכסי הקרן'!$C$42*100</f>
        <v>8.665539114717706E-2</v>
      </c>
    </row>
    <row r="140" spans="2:21">
      <c r="B140" t="s">
        <v>734</v>
      </c>
      <c r="C140" t="s">
        <v>735</v>
      </c>
      <c r="D140" t="s">
        <v>103</v>
      </c>
      <c r="E140" s="15"/>
      <c r="F140" t="s">
        <v>736</v>
      </c>
      <c r="G140" t="s">
        <v>461</v>
      </c>
      <c r="H140" t="s">
        <v>705</v>
      </c>
      <c r="I140" t="s">
        <v>152</v>
      </c>
      <c r="J140" t="s">
        <v>313</v>
      </c>
      <c r="K140" s="76">
        <v>1.71</v>
      </c>
      <c r="L140" t="s">
        <v>105</v>
      </c>
      <c r="M140" s="76">
        <v>5.4</v>
      </c>
      <c r="N140" s="76">
        <v>0.97</v>
      </c>
      <c r="O140" s="76">
        <v>3.77</v>
      </c>
      <c r="P140" s="76">
        <v>129.97</v>
      </c>
      <c r="Q140" s="76">
        <v>0</v>
      </c>
      <c r="R140" s="76">
        <v>4.8998690000000003E-3</v>
      </c>
      <c r="S140" s="76">
        <v>0</v>
      </c>
      <c r="T140" s="76">
        <f t="shared" si="1"/>
        <v>4.9463075267751096E-6</v>
      </c>
      <c r="U140" s="76">
        <f>+R140/'סכום נכסי הקרן'!$C$42*100</f>
        <v>7.9591263993233189E-7</v>
      </c>
    </row>
    <row r="141" spans="2:21">
      <c r="B141" t="s">
        <v>737</v>
      </c>
      <c r="C141" t="s">
        <v>738</v>
      </c>
      <c r="D141" t="s">
        <v>103</v>
      </c>
      <c r="E141" s="15"/>
      <c r="F141" t="s">
        <v>739</v>
      </c>
      <c r="G141" t="s">
        <v>461</v>
      </c>
      <c r="H141" t="s">
        <v>705</v>
      </c>
      <c r="I141" t="s">
        <v>152</v>
      </c>
      <c r="J141" t="s">
        <v>340</v>
      </c>
      <c r="K141" s="76">
        <v>7.83</v>
      </c>
      <c r="L141" t="s">
        <v>105</v>
      </c>
      <c r="M141" s="76">
        <v>5.2</v>
      </c>
      <c r="N141" s="76">
        <v>2.73</v>
      </c>
      <c r="O141" s="76">
        <v>57364.45</v>
      </c>
      <c r="P141" s="76">
        <v>101.43</v>
      </c>
      <c r="Q141" s="76">
        <v>0</v>
      </c>
      <c r="R141" s="76">
        <v>58.184761635000001</v>
      </c>
      <c r="S141" s="76">
        <v>0.01</v>
      </c>
      <c r="T141" s="76">
        <f t="shared" si="1"/>
        <v>5.8736207931031646E-2</v>
      </c>
      <c r="U141" s="76">
        <f>+R141/'סכום נכסי הקרן'!$C$42*100</f>
        <v>9.4512704802406575E-3</v>
      </c>
    </row>
    <row r="142" spans="2:21">
      <c r="B142" t="s">
        <v>740</v>
      </c>
      <c r="C142" t="s">
        <v>741</v>
      </c>
      <c r="D142" t="s">
        <v>103</v>
      </c>
      <c r="E142" s="15"/>
      <c r="F142" t="s">
        <v>739</v>
      </c>
      <c r="G142" t="s">
        <v>461</v>
      </c>
      <c r="H142" t="s">
        <v>705</v>
      </c>
      <c r="I142" t="s">
        <v>152</v>
      </c>
      <c r="J142" t="s">
        <v>313</v>
      </c>
      <c r="K142" s="76">
        <v>5.74</v>
      </c>
      <c r="L142" t="s">
        <v>105</v>
      </c>
      <c r="M142" s="76">
        <v>2.85</v>
      </c>
      <c r="N142" s="76">
        <v>1.22</v>
      </c>
      <c r="O142" s="76">
        <v>49993.65</v>
      </c>
      <c r="P142" s="76">
        <v>112.1</v>
      </c>
      <c r="Q142" s="76">
        <v>0</v>
      </c>
      <c r="R142" s="76">
        <v>56.042881649999998</v>
      </c>
      <c r="S142" s="76">
        <v>0.01</v>
      </c>
      <c r="T142" s="76">
        <f t="shared" si="1"/>
        <v>5.6574028270462262E-2</v>
      </c>
      <c r="U142" s="76">
        <f>+R142/'סכום נכסי הקרן'!$C$42*100</f>
        <v>9.1033531474957255E-3</v>
      </c>
    </row>
    <row r="143" spans="2:21">
      <c r="B143" t="s">
        <v>742</v>
      </c>
      <c r="C143" t="s">
        <v>743</v>
      </c>
      <c r="D143" t="s">
        <v>103</v>
      </c>
      <c r="E143" s="15"/>
      <c r="F143" t="s">
        <v>739</v>
      </c>
      <c r="G143" t="s">
        <v>461</v>
      </c>
      <c r="H143" t="s">
        <v>705</v>
      </c>
      <c r="I143" t="s">
        <v>152</v>
      </c>
      <c r="J143" t="s">
        <v>313</v>
      </c>
      <c r="K143" s="76">
        <v>7.38</v>
      </c>
      <c r="L143" t="s">
        <v>105</v>
      </c>
      <c r="M143" s="76">
        <v>2.6</v>
      </c>
      <c r="N143" s="76">
        <v>1.69</v>
      </c>
      <c r="O143" s="76">
        <v>816496.65</v>
      </c>
      <c r="P143" s="76">
        <v>106.77</v>
      </c>
      <c r="Q143" s="76">
        <v>10.614459999999999</v>
      </c>
      <c r="R143" s="76">
        <v>882.38793320499997</v>
      </c>
      <c r="S143" s="76">
        <v>0.19</v>
      </c>
      <c r="T143" s="76">
        <f t="shared" ref="T143:T206" si="2">+R143/$R$11*100</f>
        <v>0.89075076814245924</v>
      </c>
      <c r="U143" s="76">
        <f>+R143/'סכום נכסי הקרן'!$C$42*100</f>
        <v>0.14333111953842556</v>
      </c>
    </row>
    <row r="144" spans="2:21">
      <c r="B144" t="s">
        <v>744</v>
      </c>
      <c r="C144" t="s">
        <v>745</v>
      </c>
      <c r="D144" t="s">
        <v>103</v>
      </c>
      <c r="E144" s="15"/>
      <c r="F144" t="s">
        <v>739</v>
      </c>
      <c r="G144" t="s">
        <v>461</v>
      </c>
      <c r="H144" t="s">
        <v>705</v>
      </c>
      <c r="I144" t="s">
        <v>152</v>
      </c>
      <c r="J144" t="s">
        <v>313</v>
      </c>
      <c r="K144" s="76">
        <v>5.73</v>
      </c>
      <c r="L144" t="s">
        <v>105</v>
      </c>
      <c r="M144" s="76">
        <v>3.7</v>
      </c>
      <c r="N144" s="76">
        <v>1.85</v>
      </c>
      <c r="O144" s="76">
        <v>0.01</v>
      </c>
      <c r="P144" s="76">
        <v>110.92</v>
      </c>
      <c r="Q144" s="76">
        <v>0</v>
      </c>
      <c r="R144" s="76">
        <v>1.1092E-5</v>
      </c>
      <c r="S144" s="76">
        <v>0</v>
      </c>
      <c r="T144" s="76">
        <f t="shared" si="2"/>
        <v>1.1197124471488832E-8</v>
      </c>
      <c r="U144" s="76">
        <f>+R144/'סכום נכסי הקרן'!$C$42*100</f>
        <v>1.8017344957853821E-9</v>
      </c>
    </row>
    <row r="145" spans="2:21">
      <c r="B145" t="s">
        <v>746</v>
      </c>
      <c r="C145" t="s">
        <v>747</v>
      </c>
      <c r="D145" t="s">
        <v>103</v>
      </c>
      <c r="E145" s="15"/>
      <c r="F145" t="s">
        <v>748</v>
      </c>
      <c r="G145" t="s">
        <v>461</v>
      </c>
      <c r="H145" t="s">
        <v>705</v>
      </c>
      <c r="I145" t="s">
        <v>152</v>
      </c>
      <c r="J145" t="s">
        <v>313</v>
      </c>
      <c r="K145" s="76">
        <v>2.09</v>
      </c>
      <c r="L145" t="s">
        <v>105</v>
      </c>
      <c r="M145" s="76">
        <v>4.75</v>
      </c>
      <c r="N145" s="76">
        <v>1.07</v>
      </c>
      <c r="O145" s="76">
        <v>245228.83</v>
      </c>
      <c r="P145" s="76">
        <v>109.44</v>
      </c>
      <c r="Q145" s="76">
        <v>0</v>
      </c>
      <c r="R145" s="76">
        <v>268.378431552</v>
      </c>
      <c r="S145" s="76">
        <v>0.14000000000000001</v>
      </c>
      <c r="T145" s="76">
        <f t="shared" si="2"/>
        <v>0.27092198914088439</v>
      </c>
      <c r="U145" s="76">
        <f>+R145/'סכום נכסי הקרן'!$C$42*100</f>
        <v>4.3594183019474791E-2</v>
      </c>
    </row>
    <row r="146" spans="2:21">
      <c r="B146" t="s">
        <v>749</v>
      </c>
      <c r="C146" t="s">
        <v>750</v>
      </c>
      <c r="D146" t="s">
        <v>103</v>
      </c>
      <c r="E146" s="15"/>
      <c r="F146" t="s">
        <v>748</v>
      </c>
      <c r="G146" t="s">
        <v>461</v>
      </c>
      <c r="H146" t="s">
        <v>705</v>
      </c>
      <c r="I146" t="s">
        <v>152</v>
      </c>
      <c r="J146" t="s">
        <v>313</v>
      </c>
      <c r="K146" s="76">
        <v>3.44</v>
      </c>
      <c r="L146" t="s">
        <v>105</v>
      </c>
      <c r="M146" s="76">
        <v>3.35</v>
      </c>
      <c r="N146" s="76">
        <v>1.05</v>
      </c>
      <c r="O146" s="76">
        <v>46144.39</v>
      </c>
      <c r="P146" s="76">
        <v>107.87</v>
      </c>
      <c r="Q146" s="76">
        <v>0</v>
      </c>
      <c r="R146" s="76">
        <v>49.775953493000003</v>
      </c>
      <c r="S146" s="76">
        <v>0.01</v>
      </c>
      <c r="T146" s="76">
        <f t="shared" si="2"/>
        <v>5.0247705278413303E-2</v>
      </c>
      <c r="U146" s="76">
        <f>+R146/'סכום נכסי הקרן'!$C$42*100</f>
        <v>8.0853815785202846E-3</v>
      </c>
    </row>
    <row r="147" spans="2:21">
      <c r="B147" t="s">
        <v>751</v>
      </c>
      <c r="C147" t="s">
        <v>752</v>
      </c>
      <c r="D147" t="s">
        <v>103</v>
      </c>
      <c r="E147" s="15"/>
      <c r="F147" t="s">
        <v>748</v>
      </c>
      <c r="G147" t="s">
        <v>461</v>
      </c>
      <c r="H147" t="s">
        <v>705</v>
      </c>
      <c r="I147" t="s">
        <v>152</v>
      </c>
      <c r="J147" t="s">
        <v>324</v>
      </c>
      <c r="L147" t="s">
        <v>105</v>
      </c>
      <c r="M147" s="76">
        <v>2.0499999999999998</v>
      </c>
      <c r="N147" s="76">
        <v>0</v>
      </c>
      <c r="O147" s="76">
        <v>327796.88</v>
      </c>
      <c r="P147" s="76">
        <v>102.36</v>
      </c>
      <c r="Q147" s="76">
        <v>0</v>
      </c>
      <c r="R147" s="76">
        <v>335.53288636799999</v>
      </c>
      <c r="S147" s="76">
        <v>0</v>
      </c>
      <c r="T147" s="76">
        <f t="shared" si="2"/>
        <v>0.33871290055358949</v>
      </c>
      <c r="U147" s="76">
        <f>+R147/'סכום נכסי הקרן'!$C$42*100</f>
        <v>5.4502450039637794E-2</v>
      </c>
    </row>
    <row r="148" spans="2:21">
      <c r="B148" t="s">
        <v>753</v>
      </c>
      <c r="C148" t="s">
        <v>754</v>
      </c>
      <c r="D148" t="s">
        <v>103</v>
      </c>
      <c r="E148" s="15"/>
      <c r="F148" t="s">
        <v>671</v>
      </c>
      <c r="G148" t="s">
        <v>461</v>
      </c>
      <c r="H148" t="s">
        <v>705</v>
      </c>
      <c r="I148" t="s">
        <v>152</v>
      </c>
      <c r="J148" t="s">
        <v>313</v>
      </c>
      <c r="K148" s="76">
        <v>0.15</v>
      </c>
      <c r="L148" t="s">
        <v>105</v>
      </c>
      <c r="M148" s="76">
        <v>5</v>
      </c>
      <c r="N148" s="76">
        <v>1.9</v>
      </c>
      <c r="O148" s="76">
        <v>126104.43</v>
      </c>
      <c r="P148" s="76">
        <v>124.76</v>
      </c>
      <c r="Q148" s="76">
        <v>0</v>
      </c>
      <c r="R148" s="76">
        <v>157.32788686800001</v>
      </c>
      <c r="S148" s="76">
        <v>0.04</v>
      </c>
      <c r="T148" s="76">
        <f t="shared" si="2"/>
        <v>0.15881896250426519</v>
      </c>
      <c r="U148" s="76">
        <f>+R148/'סכום נכסי הקרן'!$C$42*100</f>
        <v>2.5555632971429466E-2</v>
      </c>
    </row>
    <row r="149" spans="2:21">
      <c r="B149" t="s">
        <v>755</v>
      </c>
      <c r="C149" t="s">
        <v>756</v>
      </c>
      <c r="D149" t="s">
        <v>103</v>
      </c>
      <c r="E149" s="15"/>
      <c r="F149" t="s">
        <v>757</v>
      </c>
      <c r="G149" t="s">
        <v>461</v>
      </c>
      <c r="H149" t="s">
        <v>705</v>
      </c>
      <c r="I149" t="s">
        <v>152</v>
      </c>
      <c r="J149" t="s">
        <v>313</v>
      </c>
      <c r="K149" s="76">
        <v>4.8</v>
      </c>
      <c r="L149" t="s">
        <v>105</v>
      </c>
      <c r="M149" s="76">
        <v>4.34</v>
      </c>
      <c r="N149" s="76">
        <v>1.7</v>
      </c>
      <c r="O149" s="76">
        <v>0.01</v>
      </c>
      <c r="P149" s="76">
        <v>112</v>
      </c>
      <c r="Q149" s="76">
        <v>0</v>
      </c>
      <c r="R149" s="76">
        <v>1.1199999999999999E-5</v>
      </c>
      <c r="S149" s="76">
        <v>0</v>
      </c>
      <c r="T149" s="76">
        <f t="shared" si="2"/>
        <v>1.1306148041892797E-8</v>
      </c>
      <c r="U149" s="76">
        <f>+R149/'סכום נכסי הקרן'!$C$42*100</f>
        <v>1.81927752910172E-9</v>
      </c>
    </row>
    <row r="150" spans="2:21">
      <c r="B150" t="s">
        <v>758</v>
      </c>
      <c r="C150" t="s">
        <v>759</v>
      </c>
      <c r="D150" t="s">
        <v>103</v>
      </c>
      <c r="E150" s="15"/>
      <c r="F150" t="s">
        <v>757</v>
      </c>
      <c r="G150" t="s">
        <v>461</v>
      </c>
      <c r="H150" t="s">
        <v>705</v>
      </c>
      <c r="I150" t="s">
        <v>152</v>
      </c>
      <c r="J150" t="s">
        <v>313</v>
      </c>
      <c r="K150" s="76">
        <v>6.79</v>
      </c>
      <c r="L150" t="s">
        <v>105</v>
      </c>
      <c r="M150" s="76">
        <v>3.9</v>
      </c>
      <c r="N150" s="76">
        <v>2.54</v>
      </c>
      <c r="O150" s="76">
        <v>244189.02</v>
      </c>
      <c r="P150" s="76">
        <v>110.65</v>
      </c>
      <c r="Q150" s="76">
        <v>0</v>
      </c>
      <c r="R150" s="76">
        <v>270.19515063</v>
      </c>
      <c r="S150" s="76">
        <v>0.02</v>
      </c>
      <c r="T150" s="76">
        <f t="shared" si="2"/>
        <v>0.27275592618074146</v>
      </c>
      <c r="U150" s="76">
        <f>+R150/'סכום נכסי הקרן'!$C$42*100</f>
        <v>4.3889282679769062E-2</v>
      </c>
    </row>
    <row r="151" spans="2:21">
      <c r="B151" t="s">
        <v>760</v>
      </c>
      <c r="C151" t="s">
        <v>761</v>
      </c>
      <c r="D151" t="s">
        <v>103</v>
      </c>
      <c r="E151" s="15"/>
      <c r="F151" t="s">
        <v>695</v>
      </c>
      <c r="G151" t="s">
        <v>130</v>
      </c>
      <c r="H151" t="s">
        <v>698</v>
      </c>
      <c r="I151" t="s">
        <v>153</v>
      </c>
      <c r="J151" t="s">
        <v>313</v>
      </c>
      <c r="K151" s="76">
        <v>0.25</v>
      </c>
      <c r="L151" t="s">
        <v>105</v>
      </c>
      <c r="M151" s="76">
        <v>2.2999999999999998</v>
      </c>
      <c r="N151" s="76">
        <v>2.78</v>
      </c>
      <c r="O151" s="76">
        <v>3095.65</v>
      </c>
      <c r="P151" s="76">
        <v>104.35</v>
      </c>
      <c r="Q151" s="76">
        <v>3.2350400000000001</v>
      </c>
      <c r="R151" s="76">
        <v>6.4653507750000001</v>
      </c>
      <c r="S151" s="76">
        <v>0.01</v>
      </c>
      <c r="T151" s="76">
        <f t="shared" si="2"/>
        <v>6.5266261611532442E-3</v>
      </c>
      <c r="U151" s="76">
        <f>+R151/'סכום נכסי הקרן'!$C$42*100</f>
        <v>1.0502024448855261E-3</v>
      </c>
    </row>
    <row r="152" spans="2:21">
      <c r="B152" t="s">
        <v>762</v>
      </c>
      <c r="C152" t="s">
        <v>763</v>
      </c>
      <c r="D152" t="s">
        <v>103</v>
      </c>
      <c r="E152" s="15"/>
      <c r="F152" t="s">
        <v>546</v>
      </c>
      <c r="G152" t="s">
        <v>421</v>
      </c>
      <c r="H152" t="s">
        <v>401</v>
      </c>
      <c r="I152" t="s">
        <v>153</v>
      </c>
      <c r="J152" t="s">
        <v>313</v>
      </c>
      <c r="K152" s="76">
        <v>3.79</v>
      </c>
      <c r="L152" t="s">
        <v>105</v>
      </c>
      <c r="M152" s="76">
        <v>2.85</v>
      </c>
      <c r="N152" s="76">
        <v>1.6</v>
      </c>
      <c r="O152" s="76">
        <v>5.33</v>
      </c>
      <c r="P152" s="76">
        <v>5223600</v>
      </c>
      <c r="Q152" s="76">
        <v>0</v>
      </c>
      <c r="R152" s="76">
        <v>278.41788000000003</v>
      </c>
      <c r="S152" s="76">
        <v>0.12</v>
      </c>
      <c r="T152" s="76">
        <f t="shared" si="2"/>
        <v>0.28105658649910215</v>
      </c>
      <c r="U152" s="76">
        <f>+R152/'סכום נכסי הקרן'!$C$42*100</f>
        <v>4.522494578429815E-2</v>
      </c>
    </row>
    <row r="153" spans="2:21">
      <c r="B153" t="s">
        <v>764</v>
      </c>
      <c r="C153" t="s">
        <v>765</v>
      </c>
      <c r="D153" t="s">
        <v>103</v>
      </c>
      <c r="E153" s="15"/>
      <c r="F153" t="s">
        <v>766</v>
      </c>
      <c r="G153" t="s">
        <v>461</v>
      </c>
      <c r="H153" t="s">
        <v>401</v>
      </c>
      <c r="I153" t="s">
        <v>153</v>
      </c>
      <c r="J153" t="s">
        <v>313</v>
      </c>
      <c r="K153" s="76">
        <v>3.09</v>
      </c>
      <c r="L153" t="s">
        <v>105</v>
      </c>
      <c r="M153" s="76">
        <v>3.5</v>
      </c>
      <c r="N153" s="76">
        <v>1.24</v>
      </c>
      <c r="O153" s="76">
        <v>8283.2099999999991</v>
      </c>
      <c r="P153" s="76">
        <v>106.42</v>
      </c>
      <c r="Q153" s="76">
        <v>0</v>
      </c>
      <c r="R153" s="76">
        <v>8.8149920819999998</v>
      </c>
      <c r="S153" s="76">
        <v>0</v>
      </c>
      <c r="T153" s="76">
        <f t="shared" si="2"/>
        <v>8.8985362024290009E-3</v>
      </c>
      <c r="U153" s="76">
        <f>+R153/'סכום נכסי הקרן'!$C$42*100</f>
        <v>1.4318675905350166E-3</v>
      </c>
    </row>
    <row r="154" spans="2:21">
      <c r="B154" t="s">
        <v>767</v>
      </c>
      <c r="C154" t="s">
        <v>768</v>
      </c>
      <c r="D154" t="s">
        <v>103</v>
      </c>
      <c r="E154" s="15"/>
      <c r="F154" t="s">
        <v>766</v>
      </c>
      <c r="G154" t="s">
        <v>461</v>
      </c>
      <c r="H154" t="s">
        <v>401</v>
      </c>
      <c r="I154" t="s">
        <v>153</v>
      </c>
      <c r="J154" t="s">
        <v>313</v>
      </c>
      <c r="K154" s="76">
        <v>1.22</v>
      </c>
      <c r="L154" t="s">
        <v>105</v>
      </c>
      <c r="M154" s="76">
        <v>5.6</v>
      </c>
      <c r="N154" s="76">
        <v>1.56</v>
      </c>
      <c r="O154" s="76">
        <v>2047.91</v>
      </c>
      <c r="P154" s="76">
        <v>111.53</v>
      </c>
      <c r="Q154" s="76">
        <v>0</v>
      </c>
      <c r="R154" s="76">
        <v>2.2840340229999998</v>
      </c>
      <c r="S154" s="76">
        <v>0</v>
      </c>
      <c r="T154" s="76">
        <f t="shared" si="2"/>
        <v>2.3056809639962479E-3</v>
      </c>
      <c r="U154" s="76">
        <f>+R154/'סכום נכסי הקרן'!$C$42*100</f>
        <v>3.710081940846162E-4</v>
      </c>
    </row>
    <row r="155" spans="2:21">
      <c r="B155" t="s">
        <v>769</v>
      </c>
      <c r="C155" t="s">
        <v>770</v>
      </c>
      <c r="D155" t="s">
        <v>103</v>
      </c>
      <c r="E155" s="15"/>
      <c r="F155" t="s">
        <v>766</v>
      </c>
      <c r="G155" t="s">
        <v>461</v>
      </c>
      <c r="H155" t="s">
        <v>401</v>
      </c>
      <c r="I155" t="s">
        <v>153</v>
      </c>
      <c r="J155" t="s">
        <v>313</v>
      </c>
      <c r="K155" s="76">
        <v>5.1100000000000003</v>
      </c>
      <c r="L155" t="s">
        <v>105</v>
      </c>
      <c r="M155" s="76">
        <v>4.6500000000000004</v>
      </c>
      <c r="N155" s="76">
        <v>2.2200000000000002</v>
      </c>
      <c r="O155" s="76">
        <v>87575.35</v>
      </c>
      <c r="P155" s="76">
        <v>113.65</v>
      </c>
      <c r="Q155" s="76">
        <v>0</v>
      </c>
      <c r="R155" s="76">
        <v>99.529385274999996</v>
      </c>
      <c r="S155" s="76">
        <v>0.01</v>
      </c>
      <c r="T155" s="76">
        <f t="shared" si="2"/>
        <v>0.10047267539622635</v>
      </c>
      <c r="U155" s="76">
        <f>+R155/'סכום נכסי הקרן'!$C$42*100</f>
        <v>1.6167104831795995E-2</v>
      </c>
    </row>
    <row r="156" spans="2:21">
      <c r="B156" t="s">
        <v>771</v>
      </c>
      <c r="C156" t="s">
        <v>772</v>
      </c>
      <c r="D156" t="s">
        <v>103</v>
      </c>
      <c r="E156" s="15"/>
      <c r="F156" t="s">
        <v>701</v>
      </c>
      <c r="G156" t="s">
        <v>461</v>
      </c>
      <c r="H156" t="s">
        <v>773</v>
      </c>
      <c r="I156" t="s">
        <v>152</v>
      </c>
      <c r="J156" t="s">
        <v>313</v>
      </c>
      <c r="K156" s="76">
        <v>0.25</v>
      </c>
      <c r="L156" t="s">
        <v>105</v>
      </c>
      <c r="M156" s="76">
        <v>5.5</v>
      </c>
      <c r="N156" s="76">
        <v>2.54</v>
      </c>
      <c r="O156" s="76">
        <v>8478.4699999999993</v>
      </c>
      <c r="P156" s="76">
        <v>121.81</v>
      </c>
      <c r="Q156" s="76">
        <v>0</v>
      </c>
      <c r="R156" s="76">
        <v>10.327624307000001</v>
      </c>
      <c r="S156" s="76">
        <v>0.01</v>
      </c>
      <c r="T156" s="76">
        <f t="shared" si="2"/>
        <v>1.0425504404999331E-2</v>
      </c>
      <c r="U156" s="76">
        <f>+R156/'סכום נכסי הקרן'!$C$42*100</f>
        <v>1.6775727527437343E-3</v>
      </c>
    </row>
    <row r="157" spans="2:21">
      <c r="B157" t="s">
        <v>774</v>
      </c>
      <c r="C157" t="s">
        <v>775</v>
      </c>
      <c r="D157" t="s">
        <v>103</v>
      </c>
      <c r="E157" s="15"/>
      <c r="F157" t="s">
        <v>776</v>
      </c>
      <c r="G157" t="s">
        <v>130</v>
      </c>
      <c r="H157" t="s">
        <v>401</v>
      </c>
      <c r="I157" t="s">
        <v>153</v>
      </c>
      <c r="J157" t="s">
        <v>313</v>
      </c>
      <c r="K157" s="76">
        <v>0.77</v>
      </c>
      <c r="L157" t="s">
        <v>105</v>
      </c>
      <c r="M157" s="76">
        <v>4.2</v>
      </c>
      <c r="N157" s="76">
        <v>2.1</v>
      </c>
      <c r="O157" s="76">
        <v>49684.99</v>
      </c>
      <c r="P157" s="76">
        <v>103.16</v>
      </c>
      <c r="Q157" s="76">
        <v>8.94665</v>
      </c>
      <c r="R157" s="76">
        <v>60.201685683999997</v>
      </c>
      <c r="S157" s="76">
        <v>0.02</v>
      </c>
      <c r="T157" s="76">
        <f t="shared" si="2"/>
        <v>6.0772247385250201E-2</v>
      </c>
      <c r="U157" s="76">
        <f>+R157/'סכום נכסי הקרן'!$C$42*100</f>
        <v>9.7788905338344577E-3</v>
      </c>
    </row>
    <row r="158" spans="2:21">
      <c r="B158" t="s">
        <v>777</v>
      </c>
      <c r="C158" t="s">
        <v>778</v>
      </c>
      <c r="D158" t="s">
        <v>103</v>
      </c>
      <c r="E158" s="15"/>
      <c r="F158" t="s">
        <v>779</v>
      </c>
      <c r="G158" t="s">
        <v>461</v>
      </c>
      <c r="H158" t="s">
        <v>401</v>
      </c>
      <c r="I158" t="s">
        <v>153</v>
      </c>
      <c r="J158" t="s">
        <v>313</v>
      </c>
      <c r="K158" s="76">
        <v>1.0900000000000001</v>
      </c>
      <c r="L158" t="s">
        <v>105</v>
      </c>
      <c r="M158" s="76">
        <v>5.9</v>
      </c>
      <c r="N158" s="76">
        <v>1.19</v>
      </c>
      <c r="O158" s="76">
        <v>4825.87</v>
      </c>
      <c r="P158" s="76">
        <v>111.65</v>
      </c>
      <c r="Q158" s="76">
        <v>0</v>
      </c>
      <c r="R158" s="76">
        <v>5.3880838549999996</v>
      </c>
      <c r="S158" s="76">
        <v>0</v>
      </c>
      <c r="T158" s="76">
        <f t="shared" si="2"/>
        <v>5.4391494398895041E-3</v>
      </c>
      <c r="U158" s="76">
        <f>+R158/'סכום נכסי הקרן'!$C$42*100</f>
        <v>8.7521606092118482E-4</v>
      </c>
    </row>
    <row r="159" spans="2:21">
      <c r="B159" t="s">
        <v>780</v>
      </c>
      <c r="C159" t="s">
        <v>781</v>
      </c>
      <c r="D159" t="s">
        <v>103</v>
      </c>
      <c r="E159" s="15"/>
      <c r="F159" t="s">
        <v>779</v>
      </c>
      <c r="G159" t="s">
        <v>461</v>
      </c>
      <c r="H159" t="s">
        <v>401</v>
      </c>
      <c r="I159" t="s">
        <v>153</v>
      </c>
      <c r="J159" t="s">
        <v>313</v>
      </c>
      <c r="K159" s="76">
        <v>1.79</v>
      </c>
      <c r="L159" t="s">
        <v>105</v>
      </c>
      <c r="M159" s="76">
        <v>4.8</v>
      </c>
      <c r="N159" s="76">
        <v>1.2</v>
      </c>
      <c r="O159" s="76">
        <v>14195.58</v>
      </c>
      <c r="P159" s="76">
        <v>106.61</v>
      </c>
      <c r="Q159" s="76">
        <v>0</v>
      </c>
      <c r="R159" s="76">
        <v>15.133907838000001</v>
      </c>
      <c r="S159" s="76">
        <v>0.01</v>
      </c>
      <c r="T159" s="76">
        <f t="shared" si="2"/>
        <v>1.5277339506141943E-2</v>
      </c>
      <c r="U159" s="76">
        <f>+R159/'סכום נכסי הקרן'!$C$42*100</f>
        <v>2.458283790818732E-3</v>
      </c>
    </row>
    <row r="160" spans="2:21">
      <c r="B160" t="s">
        <v>782</v>
      </c>
      <c r="C160" t="s">
        <v>783</v>
      </c>
      <c r="D160" t="s">
        <v>103</v>
      </c>
      <c r="E160" s="15"/>
      <c r="F160" t="s">
        <v>779</v>
      </c>
      <c r="G160" t="s">
        <v>461</v>
      </c>
      <c r="H160" t="s">
        <v>401</v>
      </c>
      <c r="I160" t="s">
        <v>153</v>
      </c>
      <c r="J160" t="s">
        <v>313</v>
      </c>
      <c r="K160" s="76">
        <v>4.22</v>
      </c>
      <c r="L160" t="s">
        <v>105</v>
      </c>
      <c r="M160" s="76">
        <v>3.7</v>
      </c>
      <c r="N160" s="76">
        <v>1.94</v>
      </c>
      <c r="O160" s="76">
        <v>233352.08</v>
      </c>
      <c r="P160" s="76">
        <v>108.51</v>
      </c>
      <c r="Q160" s="76">
        <v>0</v>
      </c>
      <c r="R160" s="76">
        <v>253.210342008</v>
      </c>
      <c r="S160" s="76">
        <v>0.03</v>
      </c>
      <c r="T160" s="76">
        <f t="shared" si="2"/>
        <v>0.25561014397149595</v>
      </c>
      <c r="U160" s="76">
        <f>+R160/'סכום נכסי הקרן'!$C$42*100</f>
        <v>4.1130346906367472E-2</v>
      </c>
    </row>
    <row r="161" spans="2:21">
      <c r="B161" t="s">
        <v>784</v>
      </c>
      <c r="C161" t="s">
        <v>785</v>
      </c>
      <c r="D161" t="s">
        <v>103</v>
      </c>
      <c r="E161" s="15"/>
      <c r="F161" t="s">
        <v>786</v>
      </c>
      <c r="G161" t="s">
        <v>461</v>
      </c>
      <c r="H161" t="s">
        <v>401</v>
      </c>
      <c r="I161" t="s">
        <v>153</v>
      </c>
      <c r="J161" t="s">
        <v>313</v>
      </c>
      <c r="K161" s="76">
        <v>1.69</v>
      </c>
      <c r="L161" t="s">
        <v>105</v>
      </c>
      <c r="M161" s="76">
        <v>5.5</v>
      </c>
      <c r="N161" s="76">
        <v>1.72</v>
      </c>
      <c r="O161" s="76">
        <v>32349.439999999999</v>
      </c>
      <c r="P161" s="76">
        <v>111.21</v>
      </c>
      <c r="Q161" s="76">
        <v>0</v>
      </c>
      <c r="R161" s="76">
        <v>35.975812224000002</v>
      </c>
      <c r="S161" s="76">
        <v>7.0000000000000007E-2</v>
      </c>
      <c r="T161" s="76">
        <f t="shared" si="2"/>
        <v>3.6316773118917907E-2</v>
      </c>
      <c r="U161" s="76">
        <f>+R161/'סכום נכסי הקרן'!$C$42*100</f>
        <v>5.8437488187773378E-3</v>
      </c>
    </row>
    <row r="162" spans="2:21">
      <c r="B162" t="s">
        <v>787</v>
      </c>
      <c r="C162" t="s">
        <v>788</v>
      </c>
      <c r="D162" t="s">
        <v>103</v>
      </c>
      <c r="E162" s="15"/>
      <c r="F162" t="s">
        <v>786</v>
      </c>
      <c r="G162" t="s">
        <v>461</v>
      </c>
      <c r="H162" t="s">
        <v>773</v>
      </c>
      <c r="I162" t="s">
        <v>152</v>
      </c>
      <c r="J162" t="s">
        <v>313</v>
      </c>
      <c r="K162" s="76">
        <v>1.6</v>
      </c>
      <c r="L162" t="s">
        <v>105</v>
      </c>
      <c r="M162" s="76">
        <v>4.8499999999999996</v>
      </c>
      <c r="N162" s="76">
        <v>1.5</v>
      </c>
      <c r="O162" s="76">
        <v>129940.7</v>
      </c>
      <c r="P162" s="76">
        <v>128.41</v>
      </c>
      <c r="Q162" s="76">
        <v>0</v>
      </c>
      <c r="R162" s="76">
        <v>166.85685287000001</v>
      </c>
      <c r="S162" s="76">
        <v>0.06</v>
      </c>
      <c r="T162" s="76">
        <f t="shared" si="2"/>
        <v>0.16843823931719154</v>
      </c>
      <c r="U162" s="76">
        <f>+R162/'סכום נכסי הקרן'!$C$42*100</f>
        <v>2.710347526812704E-2</v>
      </c>
    </row>
    <row r="163" spans="2:21">
      <c r="B163" t="s">
        <v>789</v>
      </c>
      <c r="C163" t="s">
        <v>790</v>
      </c>
      <c r="D163" t="s">
        <v>103</v>
      </c>
      <c r="E163" s="15"/>
      <c r="F163" t="s">
        <v>791</v>
      </c>
      <c r="G163" t="s">
        <v>554</v>
      </c>
      <c r="H163" t="s">
        <v>773</v>
      </c>
      <c r="I163" t="s">
        <v>152</v>
      </c>
      <c r="J163" t="s">
        <v>313</v>
      </c>
      <c r="K163" s="76">
        <v>1.46</v>
      </c>
      <c r="L163" t="s">
        <v>105</v>
      </c>
      <c r="M163" s="76">
        <v>4.8</v>
      </c>
      <c r="N163" s="76">
        <v>1.41</v>
      </c>
      <c r="O163" s="76">
        <v>71990.570000000007</v>
      </c>
      <c r="P163" s="76">
        <v>124.08</v>
      </c>
      <c r="Q163" s="76">
        <v>0</v>
      </c>
      <c r="R163" s="76">
        <v>89.325899256</v>
      </c>
      <c r="S163" s="76">
        <v>0.01</v>
      </c>
      <c r="T163" s="76">
        <f t="shared" si="2"/>
        <v>9.0172485800315866E-2</v>
      </c>
      <c r="U163" s="76">
        <f>+R163/'סכום נכסי הקרן'!$C$42*100</f>
        <v>1.4509696543146862E-2</v>
      </c>
    </row>
    <row r="164" spans="2:21">
      <c r="B164" t="s">
        <v>792</v>
      </c>
      <c r="C164" t="s">
        <v>793</v>
      </c>
      <c r="D164" t="s">
        <v>103</v>
      </c>
      <c r="E164" s="15"/>
      <c r="F164" t="s">
        <v>791</v>
      </c>
      <c r="G164" t="s">
        <v>554</v>
      </c>
      <c r="H164" t="s">
        <v>773</v>
      </c>
      <c r="I164" t="s">
        <v>152</v>
      </c>
      <c r="J164" t="s">
        <v>313</v>
      </c>
      <c r="K164" s="76">
        <v>1.47</v>
      </c>
      <c r="L164" t="s">
        <v>105</v>
      </c>
      <c r="M164" s="76">
        <v>5.69</v>
      </c>
      <c r="N164" s="76">
        <v>1.44</v>
      </c>
      <c r="O164" s="76">
        <v>49555.57</v>
      </c>
      <c r="P164" s="76">
        <v>127.68</v>
      </c>
      <c r="Q164" s="76">
        <v>1.69377</v>
      </c>
      <c r="R164" s="76">
        <v>64.966321776000001</v>
      </c>
      <c r="S164" s="76">
        <v>0.02</v>
      </c>
      <c r="T164" s="76">
        <f t="shared" si="2"/>
        <v>6.558204033363392E-2</v>
      </c>
      <c r="U164" s="76">
        <f>+R164/'סכום נכסי הקרן'!$C$42*100</f>
        <v>1.0552836549595407E-2</v>
      </c>
    </row>
    <row r="165" spans="2:21">
      <c r="B165" t="s">
        <v>794</v>
      </c>
      <c r="C165" t="s">
        <v>795</v>
      </c>
      <c r="D165" t="s">
        <v>103</v>
      </c>
      <c r="E165" s="15"/>
      <c r="F165" t="s">
        <v>796</v>
      </c>
      <c r="G165" t="s">
        <v>461</v>
      </c>
      <c r="H165" t="s">
        <v>401</v>
      </c>
      <c r="I165" t="s">
        <v>153</v>
      </c>
      <c r="J165" t="s">
        <v>313</v>
      </c>
      <c r="K165" s="76">
        <v>1.73</v>
      </c>
      <c r="L165" t="s">
        <v>105</v>
      </c>
      <c r="M165" s="76">
        <v>4.8</v>
      </c>
      <c r="N165" s="76">
        <v>0.78</v>
      </c>
      <c r="O165" s="76">
        <v>58987.27</v>
      </c>
      <c r="P165" s="76">
        <v>112.74</v>
      </c>
      <c r="Q165" s="76">
        <v>0</v>
      </c>
      <c r="R165" s="76">
        <v>66.502248198000004</v>
      </c>
      <c r="S165" s="76">
        <v>0.03</v>
      </c>
      <c r="T165" s="76">
        <f t="shared" si="2"/>
        <v>6.7132523504043445E-2</v>
      </c>
      <c r="U165" s="76">
        <f>+R165/'סכום נכסי הקרן'!$C$42*100</f>
        <v>1.0802325516193461E-2</v>
      </c>
    </row>
    <row r="166" spans="2:21">
      <c r="B166" t="s">
        <v>797</v>
      </c>
      <c r="C166" t="s">
        <v>798</v>
      </c>
      <c r="D166" t="s">
        <v>103</v>
      </c>
      <c r="E166" s="15"/>
      <c r="F166" t="s">
        <v>796</v>
      </c>
      <c r="G166" t="s">
        <v>461</v>
      </c>
      <c r="H166" t="s">
        <v>401</v>
      </c>
      <c r="I166" t="s">
        <v>153</v>
      </c>
      <c r="J166" t="s">
        <v>313</v>
      </c>
      <c r="K166" s="76">
        <v>4.38</v>
      </c>
      <c r="L166" t="s">
        <v>105</v>
      </c>
      <c r="M166" s="76">
        <v>3.29</v>
      </c>
      <c r="N166" s="76">
        <v>1.1399999999999999</v>
      </c>
      <c r="O166" s="76">
        <v>0.01</v>
      </c>
      <c r="P166" s="76">
        <v>110.77</v>
      </c>
      <c r="Q166" s="76">
        <v>0</v>
      </c>
      <c r="R166" s="76">
        <v>1.1077000000000001E-5</v>
      </c>
      <c r="S166" s="76">
        <v>0</v>
      </c>
      <c r="T166" s="76">
        <f t="shared" si="2"/>
        <v>1.1181982308932727E-8</v>
      </c>
      <c r="U166" s="76">
        <f>+R166/'סכום נכסי הקרן'!$C$42*100</f>
        <v>1.7992979633803354E-9</v>
      </c>
    </row>
    <row r="167" spans="2:21">
      <c r="B167" t="s">
        <v>799</v>
      </c>
      <c r="C167" t="s">
        <v>800</v>
      </c>
      <c r="D167" t="s">
        <v>103</v>
      </c>
      <c r="E167" s="15"/>
      <c r="F167" t="s">
        <v>801</v>
      </c>
      <c r="G167" t="s">
        <v>461</v>
      </c>
      <c r="H167" t="s">
        <v>773</v>
      </c>
      <c r="I167" t="s">
        <v>152</v>
      </c>
      <c r="J167" t="s">
        <v>313</v>
      </c>
      <c r="K167" s="76">
        <v>2.14</v>
      </c>
      <c r="L167" t="s">
        <v>105</v>
      </c>
      <c r="M167" s="76">
        <v>5.4</v>
      </c>
      <c r="N167" s="76">
        <v>2.41</v>
      </c>
      <c r="O167" s="76">
        <v>0.01</v>
      </c>
      <c r="P167" s="76">
        <v>107.46</v>
      </c>
      <c r="Q167" s="76">
        <v>0</v>
      </c>
      <c r="R167" s="76">
        <v>1.0746E-5</v>
      </c>
      <c r="S167" s="76">
        <v>0</v>
      </c>
      <c r="T167" s="76">
        <f t="shared" si="2"/>
        <v>1.0847845255194645E-8</v>
      </c>
      <c r="U167" s="76">
        <f>+R167/'סכום נכסי הקרן'!$C$42*100</f>
        <v>1.7455318149756325E-9</v>
      </c>
    </row>
    <row r="168" spans="2:21">
      <c r="B168" t="s">
        <v>802</v>
      </c>
      <c r="C168" t="s">
        <v>803</v>
      </c>
      <c r="D168" t="s">
        <v>103</v>
      </c>
      <c r="E168" s="15"/>
      <c r="F168" t="s">
        <v>801</v>
      </c>
      <c r="G168" t="s">
        <v>461</v>
      </c>
      <c r="H168" t="s">
        <v>773</v>
      </c>
      <c r="I168" t="s">
        <v>152</v>
      </c>
      <c r="J168" t="s">
        <v>313</v>
      </c>
      <c r="K168" s="76">
        <v>1.1299999999999999</v>
      </c>
      <c r="L168" t="s">
        <v>105</v>
      </c>
      <c r="M168" s="76">
        <v>6.4</v>
      </c>
      <c r="N168" s="76">
        <v>2.8</v>
      </c>
      <c r="O168" s="76">
        <v>58.65</v>
      </c>
      <c r="P168" s="76">
        <v>115</v>
      </c>
      <c r="Q168" s="76">
        <v>0</v>
      </c>
      <c r="R168" s="76">
        <v>6.7447499999999994E-2</v>
      </c>
      <c r="S168" s="76">
        <v>0</v>
      </c>
      <c r="T168" s="76">
        <f t="shared" si="2"/>
        <v>6.8086733933532545E-5</v>
      </c>
      <c r="U168" s="76">
        <f>+R168/'סכום נכסי הקרן'!$C$42*100</f>
        <v>1.0955867959293594E-5</v>
      </c>
    </row>
    <row r="169" spans="2:21">
      <c r="B169" t="s">
        <v>804</v>
      </c>
      <c r="C169" t="s">
        <v>805</v>
      </c>
      <c r="D169" t="s">
        <v>103</v>
      </c>
      <c r="E169" s="15"/>
      <c r="F169" t="s">
        <v>806</v>
      </c>
      <c r="G169" t="s">
        <v>115</v>
      </c>
      <c r="H169" t="s">
        <v>773</v>
      </c>
      <c r="I169" t="s">
        <v>152</v>
      </c>
      <c r="J169" t="s">
        <v>313</v>
      </c>
      <c r="K169" s="76">
        <v>1.93</v>
      </c>
      <c r="L169" t="s">
        <v>105</v>
      </c>
      <c r="M169" s="76">
        <v>5</v>
      </c>
      <c r="N169" s="76">
        <v>1.25</v>
      </c>
      <c r="O169" s="76">
        <v>207344.21</v>
      </c>
      <c r="P169" s="76">
        <v>106.2</v>
      </c>
      <c r="Q169" s="76">
        <v>2.5918000000000001</v>
      </c>
      <c r="R169" s="76">
        <v>222.79135102000001</v>
      </c>
      <c r="S169" s="76">
        <v>0.1</v>
      </c>
      <c r="T169" s="76">
        <f t="shared" si="2"/>
        <v>0.22490285688262715</v>
      </c>
      <c r="U169" s="76">
        <f>+R169/'סכום נכסי הקרן'!$C$42*100</f>
        <v>3.6189223088294607E-2</v>
      </c>
    </row>
    <row r="170" spans="2:21">
      <c r="B170" t="s">
        <v>807</v>
      </c>
      <c r="C170" t="s">
        <v>808</v>
      </c>
      <c r="D170" t="s">
        <v>103</v>
      </c>
      <c r="E170" s="15"/>
      <c r="F170" t="s">
        <v>657</v>
      </c>
      <c r="G170" t="s">
        <v>421</v>
      </c>
      <c r="H170" t="s">
        <v>773</v>
      </c>
      <c r="I170" t="s">
        <v>152</v>
      </c>
      <c r="J170" t="s">
        <v>313</v>
      </c>
      <c r="K170" s="76">
        <v>2.66</v>
      </c>
      <c r="L170" t="s">
        <v>105</v>
      </c>
      <c r="M170" s="76">
        <v>2.4</v>
      </c>
      <c r="N170" s="76">
        <v>1.08</v>
      </c>
      <c r="O170" s="76">
        <v>15613.7</v>
      </c>
      <c r="P170" s="76">
        <v>105</v>
      </c>
      <c r="Q170" s="76">
        <v>0</v>
      </c>
      <c r="R170" s="76">
        <v>16.394385</v>
      </c>
      <c r="S170" s="76">
        <v>0.01</v>
      </c>
      <c r="T170" s="76">
        <f t="shared" si="2"/>
        <v>1.6549762845159521E-2</v>
      </c>
      <c r="U170" s="76">
        <f>+R170/'סכום נכסי הקרן'!$C$42*100</f>
        <v>2.6630300208877055E-3</v>
      </c>
    </row>
    <row r="171" spans="2:21">
      <c r="B171" t="s">
        <v>809</v>
      </c>
      <c r="C171" t="s">
        <v>810</v>
      </c>
      <c r="D171" t="s">
        <v>103</v>
      </c>
      <c r="E171" s="15"/>
      <c r="F171" t="s">
        <v>811</v>
      </c>
      <c r="G171" t="s">
        <v>461</v>
      </c>
      <c r="H171" t="s">
        <v>773</v>
      </c>
      <c r="I171" t="s">
        <v>152</v>
      </c>
      <c r="J171" t="s">
        <v>394</v>
      </c>
      <c r="K171" s="76">
        <v>7.83</v>
      </c>
      <c r="L171" t="s">
        <v>105</v>
      </c>
      <c r="M171" s="76">
        <v>5.5</v>
      </c>
      <c r="N171" s="76">
        <v>2.4500000000000002</v>
      </c>
      <c r="O171" s="76">
        <v>786712.5</v>
      </c>
      <c r="P171" s="76">
        <v>101.49</v>
      </c>
      <c r="Q171" s="76">
        <v>0</v>
      </c>
      <c r="R171" s="76">
        <v>798.43451625</v>
      </c>
      <c r="S171" s="76">
        <v>0.13</v>
      </c>
      <c r="T171" s="76">
        <f t="shared" si="2"/>
        <v>0.80600168236424652</v>
      </c>
      <c r="U171" s="76">
        <f>+R171/'סכום נכסי הקרן'!$C$42*100</f>
        <v>0.12969410481007387</v>
      </c>
    </row>
    <row r="172" spans="2:21">
      <c r="B172" t="s">
        <v>812</v>
      </c>
      <c r="C172" t="s">
        <v>813</v>
      </c>
      <c r="D172" t="s">
        <v>103</v>
      </c>
      <c r="E172" s="15"/>
      <c r="F172" t="s">
        <v>811</v>
      </c>
      <c r="G172" t="s">
        <v>461</v>
      </c>
      <c r="H172" t="s">
        <v>773</v>
      </c>
      <c r="I172" t="s">
        <v>152</v>
      </c>
      <c r="J172" t="s">
        <v>313</v>
      </c>
      <c r="K172" s="76">
        <v>6.85</v>
      </c>
      <c r="L172" t="s">
        <v>105</v>
      </c>
      <c r="M172" s="76">
        <v>2.4</v>
      </c>
      <c r="N172" s="76">
        <v>1.77</v>
      </c>
      <c r="O172" s="76">
        <v>310340.28000000003</v>
      </c>
      <c r="P172" s="76">
        <v>103.99</v>
      </c>
      <c r="Q172" s="76">
        <v>3.7240799999999998</v>
      </c>
      <c r="R172" s="76">
        <v>326.44693717199999</v>
      </c>
      <c r="S172" s="76">
        <v>0.05</v>
      </c>
      <c r="T172" s="76">
        <f t="shared" si="2"/>
        <v>0.32954083924009903</v>
      </c>
      <c r="U172" s="76">
        <f>+R172/'סכום נכסי הקרן'!$C$42*100</f>
        <v>5.3026569396526842E-2</v>
      </c>
    </row>
    <row r="173" spans="2:21">
      <c r="B173" t="s">
        <v>814</v>
      </c>
      <c r="C173" t="s">
        <v>815</v>
      </c>
      <c r="D173" t="s">
        <v>103</v>
      </c>
      <c r="E173" s="15"/>
      <c r="F173" t="s">
        <v>739</v>
      </c>
      <c r="G173" t="s">
        <v>461</v>
      </c>
      <c r="H173" t="s">
        <v>401</v>
      </c>
      <c r="I173" t="s">
        <v>153</v>
      </c>
      <c r="J173" t="s">
        <v>313</v>
      </c>
      <c r="K173" s="76">
        <v>0.9</v>
      </c>
      <c r="L173" t="s">
        <v>105</v>
      </c>
      <c r="M173" s="76">
        <v>4.6500000000000004</v>
      </c>
      <c r="N173" s="76">
        <v>1.27</v>
      </c>
      <c r="O173" s="76">
        <v>12933.52</v>
      </c>
      <c r="P173" s="76">
        <v>124.6</v>
      </c>
      <c r="Q173" s="76">
        <v>0</v>
      </c>
      <c r="R173" s="76">
        <v>16.115165919999999</v>
      </c>
      <c r="S173" s="76">
        <v>0.01</v>
      </c>
      <c r="T173" s="76">
        <f t="shared" si="2"/>
        <v>1.6267897465284422E-2</v>
      </c>
      <c r="U173" s="76">
        <f>+R173/'סכום נכסי הקרן'!$C$42*100</f>
        <v>2.6176749317858793E-3</v>
      </c>
    </row>
    <row r="174" spans="2:21">
      <c r="B174" t="s">
        <v>816</v>
      </c>
      <c r="C174" t="s">
        <v>817</v>
      </c>
      <c r="D174" t="s">
        <v>103</v>
      </c>
      <c r="E174" s="15"/>
      <c r="F174" t="s">
        <v>739</v>
      </c>
      <c r="G174" t="s">
        <v>461</v>
      </c>
      <c r="H174" t="s">
        <v>401</v>
      </c>
      <c r="I174" t="s">
        <v>153</v>
      </c>
      <c r="J174" t="s">
        <v>313</v>
      </c>
      <c r="K174" s="76">
        <v>0.25</v>
      </c>
      <c r="L174" t="s">
        <v>105</v>
      </c>
      <c r="M174" s="76">
        <v>5.05</v>
      </c>
      <c r="N174" s="76">
        <v>2.25</v>
      </c>
      <c r="O174" s="76">
        <v>19933.13</v>
      </c>
      <c r="P174" s="76">
        <v>124.96</v>
      </c>
      <c r="Q174" s="76">
        <v>0</v>
      </c>
      <c r="R174" s="76">
        <v>24.908439248000001</v>
      </c>
      <c r="S174" s="76">
        <v>0.01</v>
      </c>
      <c r="T174" s="76">
        <f t="shared" si="2"/>
        <v>2.5144509074141154E-2</v>
      </c>
      <c r="U174" s="76">
        <f>+R174/'סכום נכסי הקרן'!$C$42*100</f>
        <v>4.0460146257930135E-3</v>
      </c>
    </row>
    <row r="175" spans="2:21">
      <c r="B175" t="s">
        <v>818</v>
      </c>
      <c r="C175" t="s">
        <v>819</v>
      </c>
      <c r="D175" t="s">
        <v>103</v>
      </c>
      <c r="E175" s="15"/>
      <c r="F175" t="s">
        <v>806</v>
      </c>
      <c r="G175" t="s">
        <v>115</v>
      </c>
      <c r="H175" t="s">
        <v>820</v>
      </c>
      <c r="I175" t="s">
        <v>153</v>
      </c>
      <c r="J175" t="s">
        <v>313</v>
      </c>
      <c r="K175" s="76">
        <v>0.56999999999999995</v>
      </c>
      <c r="L175" t="s">
        <v>105</v>
      </c>
      <c r="M175" s="76">
        <v>5.3</v>
      </c>
      <c r="N175" s="76">
        <v>2.62</v>
      </c>
      <c r="O175" s="76">
        <v>35019.33</v>
      </c>
      <c r="P175" s="76">
        <v>124.4</v>
      </c>
      <c r="Q175" s="76">
        <v>0</v>
      </c>
      <c r="R175" s="76">
        <v>43.564046519999998</v>
      </c>
      <c r="S175" s="76">
        <v>7.0000000000000007E-2</v>
      </c>
      <c r="T175" s="76">
        <f t="shared" si="2"/>
        <v>4.3976924933841491E-2</v>
      </c>
      <c r="U175" s="76">
        <f>+R175/'סכום נכסי הקרן'!$C$42*100</f>
        <v>7.0763474027301775E-3</v>
      </c>
    </row>
    <row r="176" spans="2:21">
      <c r="B176" t="s">
        <v>821</v>
      </c>
      <c r="C176" t="s">
        <v>822</v>
      </c>
      <c r="D176" t="s">
        <v>103</v>
      </c>
      <c r="E176" s="15"/>
      <c r="F176" t="s">
        <v>806</v>
      </c>
      <c r="G176" t="s">
        <v>115</v>
      </c>
      <c r="H176" t="s">
        <v>820</v>
      </c>
      <c r="I176" t="s">
        <v>153</v>
      </c>
      <c r="J176" t="s">
        <v>313</v>
      </c>
      <c r="K176" s="76">
        <v>1.69</v>
      </c>
      <c r="L176" t="s">
        <v>105</v>
      </c>
      <c r="M176" s="76">
        <v>5.3</v>
      </c>
      <c r="N176" s="76">
        <v>1.38</v>
      </c>
      <c r="O176" s="76">
        <v>160620.47</v>
      </c>
      <c r="P176" s="76">
        <v>107.59</v>
      </c>
      <c r="Q176" s="76">
        <v>2.1447699999999998</v>
      </c>
      <c r="R176" s="76">
        <v>174.95633367299999</v>
      </c>
      <c r="S176" s="76">
        <v>0.1</v>
      </c>
      <c r="T176" s="76">
        <f t="shared" si="2"/>
        <v>0.17661448297979748</v>
      </c>
      <c r="U176" s="76">
        <f>+R176/'סכום נכסי הקרן'!$C$42*100</f>
        <v>2.8419118430831381E-2</v>
      </c>
    </row>
    <row r="177" spans="2:21">
      <c r="B177" t="s">
        <v>830</v>
      </c>
      <c r="C177" t="s">
        <v>831</v>
      </c>
      <c r="D177" t="s">
        <v>103</v>
      </c>
      <c r="E177" s="15"/>
      <c r="F177" t="s">
        <v>832</v>
      </c>
      <c r="G177" t="s">
        <v>833</v>
      </c>
      <c r="H177" t="s">
        <v>826</v>
      </c>
      <c r="I177" t="s">
        <v>154</v>
      </c>
      <c r="J177" t="s">
        <v>313</v>
      </c>
      <c r="K177" s="76">
        <v>5.3</v>
      </c>
      <c r="L177" t="s">
        <v>105</v>
      </c>
      <c r="M177" s="76">
        <v>5.95</v>
      </c>
      <c r="N177" s="76">
        <v>5.76</v>
      </c>
      <c r="O177" s="76">
        <v>393893.08</v>
      </c>
      <c r="P177" s="76">
        <v>95.12</v>
      </c>
      <c r="Q177" s="76">
        <v>0</v>
      </c>
      <c r="R177" s="76">
        <v>374.671097696</v>
      </c>
      <c r="S177" s="76">
        <v>0.04</v>
      </c>
      <c r="T177" s="76">
        <f t="shared" si="2"/>
        <v>0.37822204442584428</v>
      </c>
      <c r="U177" s="76">
        <f>+R177/'סכום נכסי הקרן'!$C$42*100</f>
        <v>6.08598847180543E-2</v>
      </c>
    </row>
    <row r="178" spans="2:21">
      <c r="B178" t="s">
        <v>834</v>
      </c>
      <c r="C178" t="s">
        <v>835</v>
      </c>
      <c r="D178" t="s">
        <v>103</v>
      </c>
      <c r="E178" s="15"/>
      <c r="F178" t="s">
        <v>832</v>
      </c>
      <c r="G178" t="s">
        <v>833</v>
      </c>
      <c r="H178" t="s">
        <v>826</v>
      </c>
      <c r="I178" t="s">
        <v>154</v>
      </c>
      <c r="J178" t="s">
        <v>313</v>
      </c>
      <c r="K178" s="76">
        <v>2.44</v>
      </c>
      <c r="L178" t="s">
        <v>105</v>
      </c>
      <c r="M178" s="76">
        <v>3.85</v>
      </c>
      <c r="N178" s="76">
        <v>2.36</v>
      </c>
      <c r="O178" s="76">
        <v>228608.46</v>
      </c>
      <c r="P178" s="76">
        <v>104.04</v>
      </c>
      <c r="Q178" s="76">
        <v>0</v>
      </c>
      <c r="R178" s="76">
        <v>237.84424178399999</v>
      </c>
      <c r="S178" s="76">
        <v>0.09</v>
      </c>
      <c r="T178" s="76">
        <f t="shared" si="2"/>
        <v>0.24009841147514718</v>
      </c>
      <c r="U178" s="76">
        <f>+R178/'סכום נכסי הקרן'!$C$42*100</f>
        <v>3.8634346830702465E-2</v>
      </c>
    </row>
    <row r="179" spans="2:21">
      <c r="B179" t="s">
        <v>836</v>
      </c>
      <c r="C179" t="s">
        <v>837</v>
      </c>
      <c r="D179" t="s">
        <v>103</v>
      </c>
      <c r="E179" s="15"/>
      <c r="F179" t="s">
        <v>657</v>
      </c>
      <c r="G179" t="s">
        <v>421</v>
      </c>
      <c r="H179" t="s">
        <v>826</v>
      </c>
      <c r="I179" t="s">
        <v>152</v>
      </c>
      <c r="J179" t="s">
        <v>313</v>
      </c>
      <c r="K179" s="76">
        <v>3.48</v>
      </c>
      <c r="L179" t="s">
        <v>105</v>
      </c>
      <c r="M179" s="76">
        <v>3.2</v>
      </c>
      <c r="N179" s="76">
        <v>1.72</v>
      </c>
      <c r="O179" s="76">
        <v>2.2200000000000002</v>
      </c>
      <c r="P179" s="76">
        <v>5336999</v>
      </c>
      <c r="Q179" s="76">
        <v>0</v>
      </c>
      <c r="R179" s="76">
        <v>118.4813778</v>
      </c>
      <c r="S179" s="76">
        <v>0.09</v>
      </c>
      <c r="T179" s="76">
        <f t="shared" si="2"/>
        <v>0.11960428550127061</v>
      </c>
      <c r="U179" s="76">
        <f>+R179/'סכום נכסי הקרן'!$C$42*100</f>
        <v>1.9245581093620661E-2</v>
      </c>
    </row>
    <row r="180" spans="2:21">
      <c r="B180" t="s">
        <v>838</v>
      </c>
      <c r="C180" t="s">
        <v>839</v>
      </c>
      <c r="D180" t="s">
        <v>103</v>
      </c>
      <c r="E180" s="15"/>
      <c r="F180" t="s">
        <v>840</v>
      </c>
      <c r="G180" t="s">
        <v>461</v>
      </c>
      <c r="H180" t="s">
        <v>826</v>
      </c>
      <c r="I180" t="s">
        <v>152</v>
      </c>
      <c r="J180" t="s">
        <v>313</v>
      </c>
      <c r="K180" s="76">
        <v>1.31</v>
      </c>
      <c r="L180" t="s">
        <v>105</v>
      </c>
      <c r="M180" s="76">
        <v>6.15</v>
      </c>
      <c r="N180" s="76">
        <v>2.37</v>
      </c>
      <c r="O180" s="76">
        <v>2185.31</v>
      </c>
      <c r="P180" s="76">
        <v>107.5</v>
      </c>
      <c r="Q180" s="76">
        <v>0</v>
      </c>
      <c r="R180" s="76">
        <v>2.3492082500000002</v>
      </c>
      <c r="S180" s="76">
        <v>0</v>
      </c>
      <c r="T180" s="76">
        <f t="shared" si="2"/>
        <v>2.3714728799764206E-3</v>
      </c>
      <c r="U180" s="76">
        <f>+R180/'סכום נכסי הקרן'!$C$42*100</f>
        <v>3.8159480182190864E-4</v>
      </c>
    </row>
    <row r="181" spans="2:21">
      <c r="B181" t="s">
        <v>841</v>
      </c>
      <c r="C181" t="s">
        <v>842</v>
      </c>
      <c r="D181" t="s">
        <v>103</v>
      </c>
      <c r="E181" s="15"/>
      <c r="F181" t="s">
        <v>843</v>
      </c>
      <c r="G181" t="s">
        <v>461</v>
      </c>
      <c r="H181" t="s">
        <v>826</v>
      </c>
      <c r="I181" t="s">
        <v>152</v>
      </c>
      <c r="J181" t="s">
        <v>435</v>
      </c>
      <c r="K181" s="76">
        <v>4.97</v>
      </c>
      <c r="L181" t="s">
        <v>105</v>
      </c>
      <c r="M181" s="76">
        <v>6.75</v>
      </c>
      <c r="N181" s="76">
        <v>6.61</v>
      </c>
      <c r="O181" s="76">
        <v>8653.84</v>
      </c>
      <c r="P181" s="76">
        <v>101.6</v>
      </c>
      <c r="Q181" s="76">
        <v>0</v>
      </c>
      <c r="R181" s="76">
        <v>8.7923014399999992</v>
      </c>
      <c r="S181" s="76">
        <v>0</v>
      </c>
      <c r="T181" s="76">
        <f t="shared" si="2"/>
        <v>8.8756305097845746E-3</v>
      </c>
      <c r="U181" s="76">
        <f>+R181/'סכום נכסי הקרן'!$C$42*100</f>
        <v>1.428181824900062E-3</v>
      </c>
    </row>
    <row r="182" spans="2:21">
      <c r="B182" t="s">
        <v>844</v>
      </c>
      <c r="C182" t="s">
        <v>845</v>
      </c>
      <c r="D182" t="s">
        <v>103</v>
      </c>
      <c r="E182" s="15"/>
      <c r="F182" t="s">
        <v>846</v>
      </c>
      <c r="G182" t="s">
        <v>461</v>
      </c>
      <c r="H182" t="s">
        <v>826</v>
      </c>
      <c r="I182" t="s">
        <v>152</v>
      </c>
      <c r="J182" t="s">
        <v>435</v>
      </c>
      <c r="K182" s="76">
        <v>3.92</v>
      </c>
      <c r="L182" t="s">
        <v>105</v>
      </c>
      <c r="M182" s="76">
        <v>6.75</v>
      </c>
      <c r="N182" s="76">
        <v>7.01</v>
      </c>
      <c r="O182" s="76">
        <v>240384.38</v>
      </c>
      <c r="P182" s="76">
        <v>99.79</v>
      </c>
      <c r="Q182" s="76">
        <v>0</v>
      </c>
      <c r="R182" s="76">
        <v>239.87957280200001</v>
      </c>
      <c r="S182" s="76">
        <v>7.0000000000000007E-2</v>
      </c>
      <c r="T182" s="76">
        <f t="shared" si="2"/>
        <v>0.24215303235048335</v>
      </c>
      <c r="U182" s="76">
        <f>+R182/'סכום נכסי הקרן'!$C$42*100</f>
        <v>3.8964956829392751E-2</v>
      </c>
    </row>
    <row r="183" spans="2:21">
      <c r="B183" t="s">
        <v>847</v>
      </c>
      <c r="C183" t="s">
        <v>848</v>
      </c>
      <c r="D183" t="s">
        <v>103</v>
      </c>
      <c r="E183" s="15"/>
      <c r="F183" t="s">
        <v>849</v>
      </c>
      <c r="G183" t="s">
        <v>126</v>
      </c>
      <c r="H183" t="s">
        <v>820</v>
      </c>
      <c r="I183" t="s">
        <v>153</v>
      </c>
      <c r="J183" t="s">
        <v>313</v>
      </c>
      <c r="K183" s="76">
        <v>0.35</v>
      </c>
      <c r="L183" t="s">
        <v>105</v>
      </c>
      <c r="M183" s="76">
        <v>4.5999999999999996</v>
      </c>
      <c r="N183" s="76">
        <v>2.59</v>
      </c>
      <c r="O183" s="76">
        <v>1618.98</v>
      </c>
      <c r="P183" s="76">
        <v>103.22</v>
      </c>
      <c r="Q183" s="76">
        <v>0</v>
      </c>
      <c r="R183" s="76">
        <v>1.671111156</v>
      </c>
      <c r="S183" s="76">
        <v>0.01</v>
      </c>
      <c r="T183" s="76">
        <f t="shared" si="2"/>
        <v>1.6869491182316615E-3</v>
      </c>
      <c r="U183" s="76">
        <f>+R183/'סכום נכסי הקרן'!$C$42*100</f>
        <v>2.7144776560196422E-4</v>
      </c>
    </row>
    <row r="184" spans="2:21">
      <c r="B184" t="s">
        <v>854</v>
      </c>
      <c r="C184" t="s">
        <v>855</v>
      </c>
      <c r="D184" t="s">
        <v>103</v>
      </c>
      <c r="E184" s="15"/>
      <c r="F184" t="s">
        <v>856</v>
      </c>
      <c r="G184" t="s">
        <v>461</v>
      </c>
      <c r="H184" t="s">
        <v>853</v>
      </c>
      <c r="I184" t="s">
        <v>152</v>
      </c>
      <c r="J184" t="s">
        <v>313</v>
      </c>
      <c r="K184" s="76">
        <v>1.53</v>
      </c>
      <c r="L184" t="s">
        <v>105</v>
      </c>
      <c r="M184" s="76">
        <v>4.5</v>
      </c>
      <c r="N184" s="76">
        <v>1.63</v>
      </c>
      <c r="O184" s="76">
        <v>62642.86</v>
      </c>
      <c r="P184" s="76">
        <v>111.9</v>
      </c>
      <c r="Q184" s="76">
        <v>0</v>
      </c>
      <c r="R184" s="76">
        <v>70.097360339999994</v>
      </c>
      <c r="S184" s="76">
        <v>0.03</v>
      </c>
      <c r="T184" s="76">
        <f t="shared" si="2"/>
        <v>7.07617083348165E-2</v>
      </c>
      <c r="U184" s="76">
        <f>+R184/'סכום נכסי הקרן'!$C$42*100</f>
        <v>1.1386299331777509E-2</v>
      </c>
    </row>
    <row r="185" spans="2:21">
      <c r="B185" t="s">
        <v>857</v>
      </c>
      <c r="C185" t="s">
        <v>858</v>
      </c>
      <c r="D185" t="s">
        <v>103</v>
      </c>
      <c r="E185" s="15"/>
      <c r="F185" t="s">
        <v>859</v>
      </c>
      <c r="G185" t="s">
        <v>115</v>
      </c>
      <c r="H185" t="s">
        <v>853</v>
      </c>
      <c r="I185" t="s">
        <v>152</v>
      </c>
      <c r="J185" t="s">
        <v>313</v>
      </c>
      <c r="K185" s="76">
        <v>1.23</v>
      </c>
      <c r="L185" t="s">
        <v>105</v>
      </c>
      <c r="M185" s="76">
        <v>4.45</v>
      </c>
      <c r="N185" s="76">
        <v>1.52</v>
      </c>
      <c r="O185" s="76">
        <v>17055.5</v>
      </c>
      <c r="P185" s="76">
        <v>124.93</v>
      </c>
      <c r="Q185" s="76">
        <v>0</v>
      </c>
      <c r="R185" s="76">
        <v>21.307436150000001</v>
      </c>
      <c r="S185" s="76">
        <v>0.03</v>
      </c>
      <c r="T185" s="76">
        <f t="shared" si="2"/>
        <v>2.1509377455810566E-2</v>
      </c>
      <c r="U185" s="76">
        <f>+R185/'סכום נכסי הקרן'!$C$42*100</f>
        <v>3.461083909862917E-3</v>
      </c>
    </row>
    <row r="186" spans="2:21">
      <c r="B186" t="s">
        <v>860</v>
      </c>
      <c r="C186" t="s">
        <v>861</v>
      </c>
      <c r="D186" t="s">
        <v>103</v>
      </c>
      <c r="E186" s="15"/>
      <c r="F186" t="s">
        <v>859</v>
      </c>
      <c r="G186" t="s">
        <v>115</v>
      </c>
      <c r="H186" t="s">
        <v>853</v>
      </c>
      <c r="I186" t="s">
        <v>152</v>
      </c>
      <c r="J186" t="s">
        <v>313</v>
      </c>
      <c r="K186" s="76">
        <v>3.81</v>
      </c>
      <c r="L186" t="s">
        <v>105</v>
      </c>
      <c r="M186" s="76">
        <v>4.95</v>
      </c>
      <c r="N186" s="76">
        <v>2.77</v>
      </c>
      <c r="O186" s="76">
        <v>2060377.51</v>
      </c>
      <c r="P186" s="76">
        <v>134.15</v>
      </c>
      <c r="Q186" s="76">
        <v>0</v>
      </c>
      <c r="R186" s="76">
        <v>2763.9964296650001</v>
      </c>
      <c r="S186" s="76">
        <v>0.06</v>
      </c>
      <c r="T186" s="76">
        <f t="shared" si="2"/>
        <v>2.7901922161656807</v>
      </c>
      <c r="U186" s="76">
        <f>+R186/'סכום נכסי הקרן'!$C$42*100</f>
        <v>0.44897112455418908</v>
      </c>
    </row>
    <row r="187" spans="2:21">
      <c r="B187" t="s">
        <v>862</v>
      </c>
      <c r="C187" t="s">
        <v>863</v>
      </c>
      <c r="D187" t="s">
        <v>103</v>
      </c>
      <c r="E187" s="15"/>
      <c r="F187" t="s">
        <v>864</v>
      </c>
      <c r="G187" t="s">
        <v>461</v>
      </c>
      <c r="H187" t="s">
        <v>853</v>
      </c>
      <c r="I187" t="s">
        <v>152</v>
      </c>
      <c r="J187" t="s">
        <v>313</v>
      </c>
      <c r="K187" s="76">
        <v>2.2000000000000002</v>
      </c>
      <c r="L187" t="s">
        <v>105</v>
      </c>
      <c r="M187" s="76">
        <v>4.5999999999999996</v>
      </c>
      <c r="N187" s="76">
        <v>1.1399999999999999</v>
      </c>
      <c r="O187" s="76">
        <v>186616.95</v>
      </c>
      <c r="P187" s="76">
        <v>129.72999999999999</v>
      </c>
      <c r="Q187" s="76">
        <v>0</v>
      </c>
      <c r="R187" s="76">
        <v>242.098169235</v>
      </c>
      <c r="S187" s="76">
        <v>0.05</v>
      </c>
      <c r="T187" s="76">
        <f t="shared" si="2"/>
        <v>0.24439265553947556</v>
      </c>
      <c r="U187" s="76">
        <f>+R187/'סכום נכסי הקרן'!$C$42*100</f>
        <v>3.9325335636241153E-2</v>
      </c>
    </row>
    <row r="188" spans="2:21">
      <c r="B188" t="s">
        <v>865</v>
      </c>
      <c r="C188" t="s">
        <v>866</v>
      </c>
      <c r="D188" t="s">
        <v>103</v>
      </c>
      <c r="E188" s="15"/>
      <c r="F188" t="s">
        <v>811</v>
      </c>
      <c r="G188" t="s">
        <v>461</v>
      </c>
      <c r="H188" t="s">
        <v>853</v>
      </c>
      <c r="I188" t="s">
        <v>152</v>
      </c>
      <c r="J188" t="s">
        <v>313</v>
      </c>
      <c r="K188" s="76">
        <v>0.25</v>
      </c>
      <c r="L188" t="s">
        <v>105</v>
      </c>
      <c r="M188" s="76">
        <v>5.35</v>
      </c>
      <c r="N188" s="76">
        <v>2.2000000000000002</v>
      </c>
      <c r="O188" s="76">
        <v>101716.94</v>
      </c>
      <c r="P188" s="76">
        <v>125.33</v>
      </c>
      <c r="Q188" s="76">
        <v>0</v>
      </c>
      <c r="R188" s="76">
        <v>127.481840902</v>
      </c>
      <c r="S188" s="76">
        <v>0.06</v>
      </c>
      <c r="T188" s="76">
        <f t="shared" si="2"/>
        <v>0.12869005052598539</v>
      </c>
      <c r="U188" s="76">
        <f>+R188/'סכום נכסי הקרן'!$C$42*100</f>
        <v>2.0707575760850819E-2</v>
      </c>
    </row>
    <row r="189" spans="2:21">
      <c r="B189" t="s">
        <v>867</v>
      </c>
      <c r="C189" t="s">
        <v>868</v>
      </c>
      <c r="D189" t="s">
        <v>103</v>
      </c>
      <c r="E189" s="15"/>
      <c r="F189" t="s">
        <v>811</v>
      </c>
      <c r="G189" t="s">
        <v>461</v>
      </c>
      <c r="H189" t="s">
        <v>853</v>
      </c>
      <c r="I189" t="s">
        <v>152</v>
      </c>
      <c r="J189" t="s">
        <v>313</v>
      </c>
      <c r="K189" s="76">
        <v>4.2699999999999996</v>
      </c>
      <c r="L189" t="s">
        <v>105</v>
      </c>
      <c r="M189" s="76">
        <v>4.9000000000000004</v>
      </c>
      <c r="N189" s="76">
        <v>1.55</v>
      </c>
      <c r="O189" s="76">
        <v>100896.16</v>
      </c>
      <c r="P189" s="76">
        <v>113</v>
      </c>
      <c r="Q189" s="76">
        <v>0</v>
      </c>
      <c r="R189" s="76">
        <v>114.01266080000001</v>
      </c>
      <c r="S189" s="76">
        <v>7.0000000000000007E-2</v>
      </c>
      <c r="T189" s="76">
        <f t="shared" si="2"/>
        <v>0.11509321621918821</v>
      </c>
      <c r="U189" s="76">
        <f>+R189/'סכום נכסי הקרן'!$C$42*100</f>
        <v>1.851970284165505E-2</v>
      </c>
    </row>
    <row r="190" spans="2:21">
      <c r="B190" t="s">
        <v>869</v>
      </c>
      <c r="C190" t="s">
        <v>870</v>
      </c>
      <c r="D190" t="s">
        <v>103</v>
      </c>
      <c r="E190" s="15"/>
      <c r="F190" t="s">
        <v>871</v>
      </c>
      <c r="G190" t="s">
        <v>461</v>
      </c>
      <c r="H190" t="s">
        <v>872</v>
      </c>
      <c r="I190" t="s">
        <v>153</v>
      </c>
      <c r="J190" t="s">
        <v>313</v>
      </c>
      <c r="K190" s="76">
        <v>1.1200000000000001</v>
      </c>
      <c r="L190" t="s">
        <v>105</v>
      </c>
      <c r="M190" s="76">
        <v>7.55</v>
      </c>
      <c r="N190" s="76">
        <v>3.22</v>
      </c>
      <c r="O190" s="76">
        <v>35476.07</v>
      </c>
      <c r="P190" s="76">
        <v>114.77</v>
      </c>
      <c r="Q190" s="76">
        <v>0</v>
      </c>
      <c r="R190" s="76">
        <v>40.715885538999999</v>
      </c>
      <c r="S190" s="76">
        <v>0.03</v>
      </c>
      <c r="T190" s="76">
        <f t="shared" si="2"/>
        <v>4.1101770496490726E-2</v>
      </c>
      <c r="U190" s="76">
        <f>+R190/'סכום נכסי הקרן'!$C$42*100</f>
        <v>6.6137049677303904E-3</v>
      </c>
    </row>
    <row r="191" spans="2:21">
      <c r="B191" t="s">
        <v>873</v>
      </c>
      <c r="C191" t="s">
        <v>874</v>
      </c>
      <c r="D191" t="s">
        <v>103</v>
      </c>
      <c r="E191" s="15"/>
      <c r="F191" t="s">
        <v>875</v>
      </c>
      <c r="G191" t="s">
        <v>115</v>
      </c>
      <c r="H191" t="s">
        <v>876</v>
      </c>
      <c r="I191" t="s">
        <v>152</v>
      </c>
      <c r="J191" t="s">
        <v>313</v>
      </c>
      <c r="K191" s="76">
        <v>0.69</v>
      </c>
      <c r="L191" t="s">
        <v>105</v>
      </c>
      <c r="M191" s="76">
        <v>4.5</v>
      </c>
      <c r="N191" s="76">
        <v>2.65</v>
      </c>
      <c r="O191" s="76">
        <v>110815.62</v>
      </c>
      <c r="P191" s="76">
        <v>125.44</v>
      </c>
      <c r="Q191" s="76">
        <v>0</v>
      </c>
      <c r="R191" s="76">
        <v>139.00711372800001</v>
      </c>
      <c r="S191" s="76">
        <v>0.04</v>
      </c>
      <c r="T191" s="76">
        <f t="shared" si="2"/>
        <v>0.14032455416830328</v>
      </c>
      <c r="U191" s="76">
        <f>+R191/'סכום נכסי הקרן'!$C$42*100</f>
        <v>2.2579689142021221E-2</v>
      </c>
    </row>
    <row r="192" spans="2:21">
      <c r="B192" t="s">
        <v>877</v>
      </c>
      <c r="C192" t="s">
        <v>878</v>
      </c>
      <c r="D192" t="s">
        <v>103</v>
      </c>
      <c r="E192" s="15"/>
      <c r="F192" t="s">
        <v>875</v>
      </c>
      <c r="G192" t="s">
        <v>115</v>
      </c>
      <c r="H192" t="s">
        <v>876</v>
      </c>
      <c r="I192" t="s">
        <v>152</v>
      </c>
      <c r="J192" t="s">
        <v>313</v>
      </c>
      <c r="K192" s="76">
        <v>4.8899999999999997</v>
      </c>
      <c r="L192" t="s">
        <v>105</v>
      </c>
      <c r="M192" s="76">
        <v>4.95</v>
      </c>
      <c r="N192" s="76">
        <v>5.86</v>
      </c>
      <c r="O192" s="76">
        <v>343740.52</v>
      </c>
      <c r="P192" s="76">
        <v>116.58</v>
      </c>
      <c r="Q192" s="76">
        <v>0</v>
      </c>
      <c r="R192" s="76">
        <v>400.73269821600002</v>
      </c>
      <c r="S192" s="76">
        <v>0.03</v>
      </c>
      <c r="T192" s="76">
        <f t="shared" si="2"/>
        <v>0.40453064386225412</v>
      </c>
      <c r="U192" s="76">
        <f>+R192/'סכום נכסי הקרן'!$C$42*100</f>
        <v>6.509321366434552E-2</v>
      </c>
    </row>
    <row r="193" spans="2:21">
      <c r="B193" t="s">
        <v>879</v>
      </c>
      <c r="C193" t="s">
        <v>880</v>
      </c>
      <c r="D193" t="s">
        <v>103</v>
      </c>
      <c r="E193" s="15"/>
      <c r="F193" t="s">
        <v>881</v>
      </c>
      <c r="G193" t="s">
        <v>115</v>
      </c>
      <c r="H193" t="s">
        <v>876</v>
      </c>
      <c r="I193" t="s">
        <v>154</v>
      </c>
      <c r="J193" t="s">
        <v>313</v>
      </c>
      <c r="K193" s="76">
        <v>2.4300000000000002</v>
      </c>
      <c r="L193" t="s">
        <v>105</v>
      </c>
      <c r="M193" s="76">
        <v>7.4</v>
      </c>
      <c r="N193" s="76">
        <v>4.34</v>
      </c>
      <c r="O193" s="76">
        <v>298299.67</v>
      </c>
      <c r="P193" s="76">
        <v>110.84</v>
      </c>
      <c r="Q193" s="76">
        <v>0</v>
      </c>
      <c r="R193" s="76">
        <v>330.63535422799998</v>
      </c>
      <c r="S193" s="76">
        <v>0.19</v>
      </c>
      <c r="T193" s="76">
        <f t="shared" si="2"/>
        <v>0.3337689520344137</v>
      </c>
      <c r="U193" s="76">
        <f>+R193/'סכום נכסי הקרן'!$C$42*100</f>
        <v>5.3706916988713195E-2</v>
      </c>
    </row>
    <row r="194" spans="2:21">
      <c r="B194" t="s">
        <v>882</v>
      </c>
      <c r="C194" t="s">
        <v>883</v>
      </c>
      <c r="D194" t="s">
        <v>103</v>
      </c>
      <c r="E194" s="15"/>
      <c r="F194" t="s">
        <v>884</v>
      </c>
      <c r="G194" t="s">
        <v>115</v>
      </c>
      <c r="H194" t="s">
        <v>876</v>
      </c>
      <c r="I194" t="s">
        <v>152</v>
      </c>
      <c r="J194" t="s">
        <v>313</v>
      </c>
      <c r="K194" s="76">
        <v>0.73</v>
      </c>
      <c r="L194" t="s">
        <v>105</v>
      </c>
      <c r="M194" s="76">
        <v>5.6</v>
      </c>
      <c r="N194" s="76">
        <v>1.59</v>
      </c>
      <c r="O194" s="76">
        <v>71229.509999999995</v>
      </c>
      <c r="P194" s="76">
        <v>109.86</v>
      </c>
      <c r="Q194" s="76">
        <v>0</v>
      </c>
      <c r="R194" s="76">
        <v>78.252739685999998</v>
      </c>
      <c r="S194" s="76">
        <v>0.15</v>
      </c>
      <c r="T194" s="76">
        <f t="shared" si="2"/>
        <v>7.8994380319072827E-2</v>
      </c>
      <c r="U194" s="76">
        <f>+R194/'סכום נכסי הקרן'!$C$42*100</f>
        <v>1.2711022401909482E-2</v>
      </c>
    </row>
    <row r="195" spans="2:21">
      <c r="B195" t="s">
        <v>885</v>
      </c>
      <c r="C195" t="s">
        <v>886</v>
      </c>
      <c r="D195" t="s">
        <v>103</v>
      </c>
      <c r="E195" s="15"/>
      <c r="F195" t="s">
        <v>887</v>
      </c>
      <c r="G195" t="s">
        <v>115</v>
      </c>
      <c r="H195" t="s">
        <v>406</v>
      </c>
      <c r="I195" t="s">
        <v>152</v>
      </c>
      <c r="J195" t="s">
        <v>313</v>
      </c>
      <c r="K195" s="76">
        <v>1.93</v>
      </c>
      <c r="L195" t="s">
        <v>105</v>
      </c>
      <c r="M195" s="76">
        <v>4.5</v>
      </c>
      <c r="N195" s="76">
        <v>49.59</v>
      </c>
      <c r="O195" s="76">
        <v>1137.76</v>
      </c>
      <c r="P195" s="76">
        <v>50.6</v>
      </c>
      <c r="Q195" s="76">
        <v>0</v>
      </c>
      <c r="R195" s="76">
        <v>0.57570655999999998</v>
      </c>
      <c r="S195" s="76">
        <v>0</v>
      </c>
      <c r="T195" s="76">
        <f t="shared" si="2"/>
        <v>5.8116282107578915E-4</v>
      </c>
      <c r="U195" s="76">
        <f>+R195/'סכום נכסי הקרן'!$C$42*100</f>
        <v>9.3515179282540285E-5</v>
      </c>
    </row>
    <row r="196" spans="2:21">
      <c r="B196" t="s">
        <v>888</v>
      </c>
      <c r="C196" t="s">
        <v>889</v>
      </c>
      <c r="D196" t="s">
        <v>103</v>
      </c>
      <c r="E196" s="15"/>
      <c r="F196" t="s">
        <v>890</v>
      </c>
      <c r="G196" t="s">
        <v>115</v>
      </c>
      <c r="H196" t="s">
        <v>891</v>
      </c>
      <c r="I196" t="s">
        <v>152</v>
      </c>
      <c r="J196" t="s">
        <v>313</v>
      </c>
      <c r="K196" s="76">
        <v>1.22</v>
      </c>
      <c r="L196" t="s">
        <v>105</v>
      </c>
      <c r="M196" s="76">
        <v>6.78</v>
      </c>
      <c r="N196" s="76">
        <v>54.67</v>
      </c>
      <c r="O196" s="76">
        <v>1053611.3899999999</v>
      </c>
      <c r="P196" s="76">
        <v>76.41</v>
      </c>
      <c r="Q196" s="76">
        <v>0</v>
      </c>
      <c r="R196" s="76">
        <v>805.06446309900002</v>
      </c>
      <c r="S196" s="76">
        <v>0.11</v>
      </c>
      <c r="T196" s="76">
        <f t="shared" si="2"/>
        <v>0.81269446455930672</v>
      </c>
      <c r="U196" s="76">
        <f>+R196/'סכום נכסי הקרן'!$C$42*100</f>
        <v>0.1307710434994957</v>
      </c>
    </row>
    <row r="197" spans="2:21">
      <c r="B197" t="s">
        <v>892</v>
      </c>
      <c r="C197" t="s">
        <v>893</v>
      </c>
      <c r="D197" t="s">
        <v>103</v>
      </c>
      <c r="E197" s="15"/>
      <c r="F197" t="s">
        <v>890</v>
      </c>
      <c r="G197" t="s">
        <v>115</v>
      </c>
      <c r="H197" t="s">
        <v>891</v>
      </c>
      <c r="I197" t="s">
        <v>152</v>
      </c>
      <c r="J197" t="s">
        <v>313</v>
      </c>
      <c r="K197" s="76">
        <v>0.4</v>
      </c>
      <c r="L197" t="s">
        <v>105</v>
      </c>
      <c r="M197" s="76">
        <v>6.33</v>
      </c>
      <c r="N197" s="76">
        <v>118.27</v>
      </c>
      <c r="O197" s="76">
        <v>123156.61</v>
      </c>
      <c r="P197" s="76">
        <v>93</v>
      </c>
      <c r="Q197" s="76">
        <v>0</v>
      </c>
      <c r="R197" s="76">
        <v>114.53564729999999</v>
      </c>
      <c r="S197" s="76">
        <v>0.04</v>
      </c>
      <c r="T197" s="76">
        <f t="shared" si="2"/>
        <v>0.11562115932569814</v>
      </c>
      <c r="U197" s="76">
        <f>+R197/'סכום נכסי הקרן'!$C$42*100</f>
        <v>1.8604654411965189E-2</v>
      </c>
    </row>
    <row r="198" spans="2:21">
      <c r="B198" t="s">
        <v>894</v>
      </c>
      <c r="C198" t="s">
        <v>895</v>
      </c>
      <c r="D198" t="s">
        <v>103</v>
      </c>
      <c r="E198" s="15"/>
      <c r="F198" t="s">
        <v>896</v>
      </c>
      <c r="G198" t="s">
        <v>461</v>
      </c>
      <c r="H198" t="s">
        <v>897</v>
      </c>
      <c r="I198" t="s">
        <v>152</v>
      </c>
      <c r="J198" t="s">
        <v>313</v>
      </c>
      <c r="K198" s="76">
        <v>1.5</v>
      </c>
      <c r="L198" t="s">
        <v>105</v>
      </c>
      <c r="M198" s="76">
        <v>6</v>
      </c>
      <c r="N198" s="76">
        <v>35.42</v>
      </c>
      <c r="O198" s="76">
        <v>44047.49</v>
      </c>
      <c r="P198" s="76">
        <v>82.71</v>
      </c>
      <c r="Q198" s="76">
        <v>0</v>
      </c>
      <c r="R198" s="76">
        <v>36.431678978999997</v>
      </c>
      <c r="S198" s="76">
        <v>0.02</v>
      </c>
      <c r="T198" s="76">
        <f t="shared" si="2"/>
        <v>3.6776960352793556E-2</v>
      </c>
      <c r="U198" s="76">
        <f>+R198/'סכום נכסי הקרן'!$C$42*100</f>
        <v>5.9177977601734101E-3</v>
      </c>
    </row>
    <row r="199" spans="2:21">
      <c r="B199" t="s">
        <v>898</v>
      </c>
      <c r="C199" t="s">
        <v>899</v>
      </c>
      <c r="D199" t="s">
        <v>103</v>
      </c>
      <c r="E199" s="15"/>
      <c r="F199" t="s">
        <v>896</v>
      </c>
      <c r="G199" t="s">
        <v>461</v>
      </c>
      <c r="H199" t="s">
        <v>897</v>
      </c>
      <c r="I199" t="s">
        <v>152</v>
      </c>
      <c r="J199" t="s">
        <v>313</v>
      </c>
      <c r="K199" s="76">
        <v>1.98</v>
      </c>
      <c r="L199" t="s">
        <v>105</v>
      </c>
      <c r="M199" s="76">
        <v>6.9</v>
      </c>
      <c r="N199" s="76">
        <v>26.92</v>
      </c>
      <c r="O199" s="76">
        <v>96911.89</v>
      </c>
      <c r="P199" s="76">
        <v>83.56</v>
      </c>
      <c r="Q199" s="76">
        <v>0</v>
      </c>
      <c r="R199" s="76">
        <v>80.979575284000006</v>
      </c>
      <c r="S199" s="76">
        <v>0.04</v>
      </c>
      <c r="T199" s="76">
        <f t="shared" si="2"/>
        <v>8.1747059511652426E-2</v>
      </c>
      <c r="U199" s="76">
        <f>+R199/'סכום נכסי הקרן'!$C$42*100</f>
        <v>1.3153957288426988E-2</v>
      </c>
    </row>
    <row r="200" spans="2:21">
      <c r="B200" t="s">
        <v>900</v>
      </c>
      <c r="C200" t="s">
        <v>901</v>
      </c>
      <c r="D200" t="s">
        <v>103</v>
      </c>
      <c r="E200" s="15"/>
      <c r="F200" t="s">
        <v>902</v>
      </c>
      <c r="G200" t="s">
        <v>461</v>
      </c>
      <c r="H200" t="s">
        <v>903</v>
      </c>
      <c r="I200" t="s">
        <v>153</v>
      </c>
      <c r="J200" t="s">
        <v>313</v>
      </c>
      <c r="K200" s="76">
        <v>2.87</v>
      </c>
      <c r="L200" t="s">
        <v>105</v>
      </c>
      <c r="M200" s="76">
        <v>6.8</v>
      </c>
      <c r="N200" s="76">
        <v>20.34</v>
      </c>
      <c r="O200" s="76">
        <v>856486.22</v>
      </c>
      <c r="P200" s="76">
        <v>71.2</v>
      </c>
      <c r="Q200" s="76">
        <v>0</v>
      </c>
      <c r="R200" s="76">
        <v>609.81818864000002</v>
      </c>
      <c r="S200" s="76">
        <v>0.08</v>
      </c>
      <c r="T200" s="76">
        <f t="shared" si="2"/>
        <v>0.61559774280381696</v>
      </c>
      <c r="U200" s="76">
        <f>+R200/'סכום נכסי הקרן'!$C$42*100</f>
        <v>9.9056118520559455E-2</v>
      </c>
    </row>
    <row r="201" spans="2:21">
      <c r="B201" t="s">
        <v>904</v>
      </c>
      <c r="C201" t="s">
        <v>905</v>
      </c>
      <c r="D201" t="s">
        <v>103</v>
      </c>
      <c r="E201" s="15"/>
      <c r="F201" t="s">
        <v>902</v>
      </c>
      <c r="G201" t="s">
        <v>461</v>
      </c>
      <c r="H201" t="s">
        <v>903</v>
      </c>
      <c r="I201" t="s">
        <v>153</v>
      </c>
      <c r="J201" t="s">
        <v>313</v>
      </c>
      <c r="K201" s="76">
        <v>3.53</v>
      </c>
      <c r="L201" t="s">
        <v>105</v>
      </c>
      <c r="M201" s="76">
        <v>6.7</v>
      </c>
      <c r="N201" s="76">
        <v>24.43</v>
      </c>
      <c r="O201" s="76">
        <v>97766.43</v>
      </c>
      <c r="P201" s="76">
        <v>56.62</v>
      </c>
      <c r="Q201" s="76">
        <v>0</v>
      </c>
      <c r="R201" s="76">
        <v>55.355352666000002</v>
      </c>
      <c r="S201" s="76">
        <v>0.03</v>
      </c>
      <c r="T201" s="76">
        <f t="shared" si="2"/>
        <v>5.5879983227944754E-2</v>
      </c>
      <c r="U201" s="76">
        <f>+R201/'סכום נכסי הקרן'!$C$42*100</f>
        <v>8.9916740375673935E-3</v>
      </c>
    </row>
    <row r="202" spans="2:21">
      <c r="B202" t="s">
        <v>906</v>
      </c>
      <c r="C202" t="s">
        <v>907</v>
      </c>
      <c r="D202" t="s">
        <v>103</v>
      </c>
      <c r="E202" s="15"/>
      <c r="F202" t="s">
        <v>902</v>
      </c>
      <c r="G202" t="s">
        <v>461</v>
      </c>
      <c r="H202" t="s">
        <v>903</v>
      </c>
      <c r="I202" t="s">
        <v>153</v>
      </c>
      <c r="J202" t="s">
        <v>313</v>
      </c>
      <c r="K202" s="76">
        <v>2.79</v>
      </c>
      <c r="L202" t="s">
        <v>105</v>
      </c>
      <c r="M202" s="76">
        <v>2.14</v>
      </c>
      <c r="N202" s="76">
        <v>23.2</v>
      </c>
      <c r="O202" s="76">
        <v>1047818.4</v>
      </c>
      <c r="P202" s="76">
        <v>75.849999999999994</v>
      </c>
      <c r="Q202" s="76">
        <v>0</v>
      </c>
      <c r="R202" s="76">
        <v>794.77025639999999</v>
      </c>
      <c r="S202" s="76">
        <v>0.08</v>
      </c>
      <c r="T202" s="76">
        <f t="shared" si="2"/>
        <v>0.80230269447781233</v>
      </c>
      <c r="U202" s="76">
        <f>+R202/'סכום נכסי הקרן'!$C$42*100</f>
        <v>0.1290988989524047</v>
      </c>
    </row>
    <row r="203" spans="2:21">
      <c r="B203" t="s">
        <v>908</v>
      </c>
      <c r="C203" t="s">
        <v>909</v>
      </c>
      <c r="D203" t="s">
        <v>103</v>
      </c>
      <c r="E203" s="15"/>
      <c r="F203" t="s">
        <v>910</v>
      </c>
      <c r="G203" t="s">
        <v>554</v>
      </c>
      <c r="H203" t="s">
        <v>903</v>
      </c>
      <c r="I203" t="s">
        <v>153</v>
      </c>
      <c r="J203" t="s">
        <v>313</v>
      </c>
      <c r="K203" s="76">
        <v>5.6</v>
      </c>
      <c r="L203" t="s">
        <v>105</v>
      </c>
      <c r="M203" s="76">
        <v>2.6</v>
      </c>
      <c r="N203" s="76">
        <v>14.08</v>
      </c>
      <c r="O203" s="76">
        <v>10195.450000000001</v>
      </c>
      <c r="P203" s="76">
        <v>82</v>
      </c>
      <c r="Q203" s="76">
        <v>0</v>
      </c>
      <c r="R203" s="76">
        <v>8.3602690000000006</v>
      </c>
      <c r="S203" s="76">
        <v>0</v>
      </c>
      <c r="T203" s="76">
        <f t="shared" si="2"/>
        <v>8.4395034807184886E-3</v>
      </c>
      <c r="U203" s="76">
        <f>+R203/'סכום נכסי הקרן'!$C$42*100</f>
        <v>1.3580044222272956E-3</v>
      </c>
    </row>
    <row r="204" spans="2:21">
      <c r="B204" t="s">
        <v>911</v>
      </c>
      <c r="C204" t="s">
        <v>912</v>
      </c>
      <c r="D204" t="s">
        <v>103</v>
      </c>
      <c r="E204" s="15"/>
      <c r="F204" t="s">
        <v>913</v>
      </c>
      <c r="G204" t="s">
        <v>115</v>
      </c>
      <c r="H204" t="s">
        <v>914</v>
      </c>
      <c r="I204" t="s">
        <v>152</v>
      </c>
      <c r="J204" t="s">
        <v>313</v>
      </c>
      <c r="K204" s="76">
        <v>0.65</v>
      </c>
      <c r="L204" t="s">
        <v>105</v>
      </c>
      <c r="M204" s="76">
        <v>6</v>
      </c>
      <c r="N204" s="76">
        <v>5.21</v>
      </c>
      <c r="O204" s="76">
        <v>0.01</v>
      </c>
      <c r="P204" s="76">
        <v>100.54</v>
      </c>
      <c r="Q204" s="76">
        <v>0</v>
      </c>
      <c r="R204" s="76">
        <v>1.0054000000000001E-5</v>
      </c>
      <c r="S204" s="76">
        <v>0</v>
      </c>
      <c r="T204" s="76">
        <f t="shared" si="2"/>
        <v>1.0149286822606268E-8</v>
      </c>
      <c r="U204" s="76">
        <f>+R204/'סכום נכסי הקרן'!$C$42*100</f>
        <v>1.6331264533561334E-9</v>
      </c>
    </row>
    <row r="205" spans="2:21">
      <c r="B205" t="s">
        <v>915</v>
      </c>
      <c r="C205" t="s">
        <v>916</v>
      </c>
      <c r="D205" t="s">
        <v>103</v>
      </c>
      <c r="E205" s="15"/>
      <c r="F205" t="s">
        <v>913</v>
      </c>
      <c r="G205" t="s">
        <v>115</v>
      </c>
      <c r="H205" t="s">
        <v>914</v>
      </c>
      <c r="I205" t="s">
        <v>152</v>
      </c>
      <c r="J205" t="s">
        <v>313</v>
      </c>
      <c r="K205" s="76">
        <v>2.17</v>
      </c>
      <c r="L205" t="s">
        <v>105</v>
      </c>
      <c r="M205" s="76">
        <v>6</v>
      </c>
      <c r="N205" s="76">
        <v>14.34</v>
      </c>
      <c r="O205" s="76">
        <v>39527.85</v>
      </c>
      <c r="P205" s="76">
        <v>105.1</v>
      </c>
      <c r="Q205" s="76">
        <v>0</v>
      </c>
      <c r="R205" s="76">
        <v>41.543770350000003</v>
      </c>
      <c r="S205" s="76">
        <v>0.02</v>
      </c>
      <c r="T205" s="76">
        <f t="shared" si="2"/>
        <v>4.1937501588883624E-2</v>
      </c>
      <c r="U205" s="76">
        <f>+R205/'סכום נכסי הקרן'!$C$42*100</f>
        <v>6.7481828457069031E-3</v>
      </c>
    </row>
    <row r="206" spans="2:21">
      <c r="B206" t="s">
        <v>917</v>
      </c>
      <c r="C206" t="s">
        <v>918</v>
      </c>
      <c r="D206" t="s">
        <v>103</v>
      </c>
      <c r="E206" s="15"/>
      <c r="F206" t="s">
        <v>919</v>
      </c>
      <c r="G206" t="s">
        <v>135</v>
      </c>
      <c r="H206" t="s">
        <v>914</v>
      </c>
      <c r="I206" t="s">
        <v>152</v>
      </c>
      <c r="J206" t="s">
        <v>313</v>
      </c>
      <c r="K206" s="76">
        <v>4.45</v>
      </c>
      <c r="L206" t="s">
        <v>105</v>
      </c>
      <c r="M206" s="76">
        <v>2</v>
      </c>
      <c r="N206" s="76">
        <v>2.5499999999999998</v>
      </c>
      <c r="O206" s="76">
        <v>0.01</v>
      </c>
      <c r="P206" s="76">
        <v>97.18</v>
      </c>
      <c r="Q206" s="76">
        <v>0</v>
      </c>
      <c r="R206" s="76">
        <v>9.7180000000000008E-6</v>
      </c>
      <c r="S206" s="76">
        <v>0</v>
      </c>
      <c r="T206" s="76">
        <f t="shared" si="2"/>
        <v>9.8101023813494837E-9</v>
      </c>
      <c r="U206" s="76">
        <f>+R206/'סכום נכסי הקרן'!$C$42*100</f>
        <v>1.578548127483082E-9</v>
      </c>
    </row>
    <row r="207" spans="2:21">
      <c r="B207" t="s">
        <v>920</v>
      </c>
      <c r="C207" t="s">
        <v>921</v>
      </c>
      <c r="D207" t="s">
        <v>103</v>
      </c>
      <c r="E207" s="15"/>
      <c r="F207" t="s">
        <v>922</v>
      </c>
      <c r="G207" t="s">
        <v>461</v>
      </c>
      <c r="H207" t="s">
        <v>214</v>
      </c>
      <c r="I207" t="s">
        <v>215</v>
      </c>
      <c r="J207" t="s">
        <v>435</v>
      </c>
      <c r="K207" s="76">
        <v>4.6399999999999997</v>
      </c>
      <c r="L207" t="s">
        <v>105</v>
      </c>
      <c r="M207" s="76">
        <v>1</v>
      </c>
      <c r="N207" s="76">
        <v>1.6</v>
      </c>
      <c r="O207" s="76">
        <v>54632.81</v>
      </c>
      <c r="P207" s="76">
        <v>97.72</v>
      </c>
      <c r="Q207" s="76">
        <v>0</v>
      </c>
      <c r="R207" s="76">
        <v>53.387181931999997</v>
      </c>
      <c r="S207" s="76">
        <v>0.02</v>
      </c>
      <c r="T207" s="76">
        <f t="shared" ref="T207" si="3">+R207/$R$11*100</f>
        <v>5.3893159148451455E-2</v>
      </c>
      <c r="U207" s="76">
        <f>+R207/'סכום נכסי הקרן'!$C$42*100</f>
        <v>8.6719732527636567E-3</v>
      </c>
    </row>
    <row r="208" spans="2:21">
      <c r="B208" s="77" t="s">
        <v>336</v>
      </c>
      <c r="C208" s="15"/>
      <c r="D208" s="15"/>
      <c r="E208" s="15"/>
      <c r="F208" s="15"/>
      <c r="K208" s="78">
        <v>4.08</v>
      </c>
      <c r="N208" s="78">
        <v>2.6</v>
      </c>
      <c r="O208" s="78">
        <v>23614954.43</v>
      </c>
      <c r="Q208" s="78">
        <v>122.10968</v>
      </c>
      <c r="R208" s="78">
        <v>25295.524365185</v>
      </c>
      <c r="T208" s="78">
        <f>SUM(T209:T350)</f>
        <v>25.535262791972123</v>
      </c>
      <c r="U208" s="78">
        <f>SUM(U209:U350)</f>
        <v>4.1088909878951902</v>
      </c>
    </row>
    <row r="209" spans="2:21">
      <c r="B209" t="s">
        <v>923</v>
      </c>
      <c r="C209" t="s">
        <v>924</v>
      </c>
      <c r="D209" t="s">
        <v>103</v>
      </c>
      <c r="E209" s="15"/>
      <c r="F209" t="s">
        <v>424</v>
      </c>
      <c r="G209" t="s">
        <v>421</v>
      </c>
      <c r="H209" t="s">
        <v>397</v>
      </c>
      <c r="I209" t="s">
        <v>152</v>
      </c>
      <c r="J209" t="s">
        <v>313</v>
      </c>
      <c r="K209" s="76">
        <v>6.95</v>
      </c>
      <c r="L209" t="s">
        <v>105</v>
      </c>
      <c r="M209" s="76">
        <v>2.98</v>
      </c>
      <c r="N209" s="76">
        <v>2.11</v>
      </c>
      <c r="O209" s="76">
        <v>1434706.79</v>
      </c>
      <c r="P209" s="76">
        <v>107.03</v>
      </c>
      <c r="Q209" s="76">
        <v>0</v>
      </c>
      <c r="R209" s="76">
        <v>1535.5666773370001</v>
      </c>
      <c r="S209" s="76">
        <v>0.06</v>
      </c>
      <c r="T209" s="76">
        <f t="shared" ref="T209:T272" si="4">+R209/$R$11*100</f>
        <v>1.5501200162651387</v>
      </c>
      <c r="U209" s="76">
        <f>+R209/'סכום נכסי הקרן'!$C$42*100</f>
        <v>0.24943053129612464</v>
      </c>
    </row>
    <row r="210" spans="2:21">
      <c r="B210" t="s">
        <v>925</v>
      </c>
      <c r="C210" t="s">
        <v>926</v>
      </c>
      <c r="D210" t="s">
        <v>103</v>
      </c>
      <c r="E210" s="15"/>
      <c r="F210" t="s">
        <v>424</v>
      </c>
      <c r="G210" t="s">
        <v>421</v>
      </c>
      <c r="H210" t="s">
        <v>397</v>
      </c>
      <c r="I210" t="s">
        <v>152</v>
      </c>
      <c r="J210" t="s">
        <v>313</v>
      </c>
      <c r="K210" s="76">
        <v>4.46</v>
      </c>
      <c r="L210" t="s">
        <v>105</v>
      </c>
      <c r="M210" s="76">
        <v>2.4700000000000002</v>
      </c>
      <c r="N210" s="76">
        <v>1.29</v>
      </c>
      <c r="O210" s="76">
        <v>758517.6</v>
      </c>
      <c r="P210" s="76">
        <v>106.09</v>
      </c>
      <c r="Q210" s="76">
        <v>0</v>
      </c>
      <c r="R210" s="76">
        <v>804.71132183999998</v>
      </c>
      <c r="S210" s="76">
        <v>0.02</v>
      </c>
      <c r="T210" s="76">
        <f t="shared" si="4"/>
        <v>0.81233797640270367</v>
      </c>
      <c r="U210" s="76">
        <f>+R210/'סכום נכסי הקרן'!$C$42*100</f>
        <v>0.13071368082475485</v>
      </c>
    </row>
    <row r="211" spans="2:21">
      <c r="B211" t="s">
        <v>927</v>
      </c>
      <c r="C211" t="s">
        <v>928</v>
      </c>
      <c r="D211" t="s">
        <v>103</v>
      </c>
      <c r="E211" s="15"/>
      <c r="F211" t="s">
        <v>424</v>
      </c>
      <c r="G211" t="s">
        <v>421</v>
      </c>
      <c r="H211" t="s">
        <v>397</v>
      </c>
      <c r="I211" t="s">
        <v>152</v>
      </c>
      <c r="J211" t="s">
        <v>313</v>
      </c>
      <c r="K211" s="76">
        <v>2.59</v>
      </c>
      <c r="L211" t="s">
        <v>105</v>
      </c>
      <c r="M211" s="76">
        <v>2.74</v>
      </c>
      <c r="N211" s="76">
        <v>0.71</v>
      </c>
      <c r="O211" s="76">
        <v>604052.54</v>
      </c>
      <c r="P211" s="76">
        <v>106.24</v>
      </c>
      <c r="Q211" s="76">
        <v>0</v>
      </c>
      <c r="R211" s="76">
        <v>641.74541849599996</v>
      </c>
      <c r="S211" s="76">
        <v>0.03</v>
      </c>
      <c r="T211" s="76">
        <f t="shared" si="4"/>
        <v>0.64782756310019862</v>
      </c>
      <c r="U211" s="76">
        <f>+R211/'סכום נכסי הקרן'!$C$42*100</f>
        <v>0.10424223386372787</v>
      </c>
    </row>
    <row r="212" spans="2:21">
      <c r="B212" t="s">
        <v>929</v>
      </c>
      <c r="C212" t="s">
        <v>930</v>
      </c>
      <c r="D212" t="s">
        <v>103</v>
      </c>
      <c r="E212" s="15"/>
      <c r="F212" t="s">
        <v>440</v>
      </c>
      <c r="G212" t="s">
        <v>421</v>
      </c>
      <c r="H212" t="s">
        <v>397</v>
      </c>
      <c r="I212" t="s">
        <v>152</v>
      </c>
      <c r="J212" t="s">
        <v>931</v>
      </c>
      <c r="K212" s="76">
        <v>1.1499999999999999</v>
      </c>
      <c r="L212" t="s">
        <v>105</v>
      </c>
      <c r="M212" s="76">
        <v>1.81</v>
      </c>
      <c r="N212" s="76">
        <v>0.28999999999999998</v>
      </c>
      <c r="O212" s="76">
        <v>90907.19</v>
      </c>
      <c r="P212" s="76">
        <v>101.9</v>
      </c>
      <c r="Q212" s="76">
        <v>0</v>
      </c>
      <c r="R212" s="76">
        <v>92.634426610000006</v>
      </c>
      <c r="S212" s="76">
        <v>0.01</v>
      </c>
      <c r="T212" s="76">
        <f t="shared" si="4"/>
        <v>9.3512369734688724E-2</v>
      </c>
      <c r="U212" s="76">
        <f>+R212/'סכום נכסי הקרן'!$C$42*100</f>
        <v>1.5047118817213878E-2</v>
      </c>
    </row>
    <row r="213" spans="2:21">
      <c r="B213" t="s">
        <v>932</v>
      </c>
      <c r="C213" t="s">
        <v>933</v>
      </c>
      <c r="D213" t="s">
        <v>103</v>
      </c>
      <c r="E213" s="15"/>
      <c r="F213" t="s">
        <v>440</v>
      </c>
      <c r="G213" t="s">
        <v>421</v>
      </c>
      <c r="H213" t="s">
        <v>397</v>
      </c>
      <c r="I213" t="s">
        <v>152</v>
      </c>
      <c r="J213" t="s">
        <v>313</v>
      </c>
      <c r="K213" s="76">
        <v>1.1299999999999999</v>
      </c>
      <c r="L213" t="s">
        <v>105</v>
      </c>
      <c r="M213" s="76">
        <v>5.9</v>
      </c>
      <c r="N213" s="76">
        <v>0.23</v>
      </c>
      <c r="O213" s="76">
        <v>349865.07</v>
      </c>
      <c r="P213" s="76">
        <v>108.57</v>
      </c>
      <c r="Q213" s="76">
        <v>0</v>
      </c>
      <c r="R213" s="76">
        <v>379.848506499</v>
      </c>
      <c r="S213" s="76">
        <v>0.03</v>
      </c>
      <c r="T213" s="76">
        <f t="shared" si="4"/>
        <v>0.38344852214014041</v>
      </c>
      <c r="U213" s="76">
        <f>+R213/'סכום נכסי הקרן'!$C$42*100</f>
        <v>6.1700879672899944E-2</v>
      </c>
    </row>
    <row r="214" spans="2:21">
      <c r="B214" t="s">
        <v>934</v>
      </c>
      <c r="C214" t="s">
        <v>935</v>
      </c>
      <c r="D214" t="s">
        <v>103</v>
      </c>
      <c r="E214" s="15"/>
      <c r="F214" t="s">
        <v>936</v>
      </c>
      <c r="G214" t="s">
        <v>937</v>
      </c>
      <c r="H214" t="s">
        <v>223</v>
      </c>
      <c r="I214" t="s">
        <v>153</v>
      </c>
      <c r="J214" t="s">
        <v>313</v>
      </c>
      <c r="K214" s="76">
        <v>1.69</v>
      </c>
      <c r="L214" t="s">
        <v>105</v>
      </c>
      <c r="M214" s="76">
        <v>4.84</v>
      </c>
      <c r="N214" s="76">
        <v>0.44</v>
      </c>
      <c r="O214" s="76">
        <v>33850.97</v>
      </c>
      <c r="P214" s="76">
        <v>108.87</v>
      </c>
      <c r="Q214" s="76">
        <v>0</v>
      </c>
      <c r="R214" s="76">
        <v>36.853551039000003</v>
      </c>
      <c r="S214" s="76">
        <v>0.01</v>
      </c>
      <c r="T214" s="76">
        <f t="shared" si="4"/>
        <v>3.7202830706820192E-2</v>
      </c>
      <c r="U214" s="76">
        <f>+R214/'סכום נכסי הקרן'!$C$42*100</f>
        <v>5.9863247565050048E-3</v>
      </c>
    </row>
    <row r="215" spans="2:21">
      <c r="B215" t="s">
        <v>938</v>
      </c>
      <c r="C215" t="s">
        <v>939</v>
      </c>
      <c r="D215" t="s">
        <v>103</v>
      </c>
      <c r="E215" s="15"/>
      <c r="F215" t="s">
        <v>449</v>
      </c>
      <c r="G215" t="s">
        <v>421</v>
      </c>
      <c r="H215" t="s">
        <v>227</v>
      </c>
      <c r="I215" t="s">
        <v>152</v>
      </c>
      <c r="J215" t="s">
        <v>313</v>
      </c>
      <c r="K215" s="76">
        <v>2.23</v>
      </c>
      <c r="L215" t="s">
        <v>105</v>
      </c>
      <c r="M215" s="76">
        <v>1.95</v>
      </c>
      <c r="N215" s="76">
        <v>0.68</v>
      </c>
      <c r="O215" s="76">
        <v>39226.36</v>
      </c>
      <c r="P215" s="76">
        <v>104.26</v>
      </c>
      <c r="Q215" s="76">
        <v>0</v>
      </c>
      <c r="R215" s="76">
        <v>40.897402935999999</v>
      </c>
      <c r="S215" s="76">
        <v>0.01</v>
      </c>
      <c r="T215" s="76">
        <f t="shared" si="4"/>
        <v>4.1285008225299749E-2</v>
      </c>
      <c r="U215" s="76">
        <f>+R215/'סכום נכסי הקרן'!$C$42*100</f>
        <v>6.6431898357217417E-3</v>
      </c>
    </row>
    <row r="216" spans="2:21">
      <c r="B216" t="s">
        <v>940</v>
      </c>
      <c r="C216" t="s">
        <v>941</v>
      </c>
      <c r="D216" t="s">
        <v>103</v>
      </c>
      <c r="E216" s="15"/>
      <c r="F216" t="s">
        <v>440</v>
      </c>
      <c r="G216" t="s">
        <v>421</v>
      </c>
      <c r="H216" t="s">
        <v>227</v>
      </c>
      <c r="I216" t="s">
        <v>152</v>
      </c>
      <c r="J216" t="s">
        <v>313</v>
      </c>
      <c r="K216" s="76">
        <v>1.92</v>
      </c>
      <c r="L216" t="s">
        <v>105</v>
      </c>
      <c r="M216" s="76">
        <v>6.1</v>
      </c>
      <c r="N216" s="76">
        <v>0.56000000000000005</v>
      </c>
      <c r="O216" s="76">
        <v>164749.70000000001</v>
      </c>
      <c r="P216" s="76">
        <v>114.02</v>
      </c>
      <c r="Q216" s="76">
        <v>0</v>
      </c>
      <c r="R216" s="76">
        <v>187.84760793999999</v>
      </c>
      <c r="S216" s="76">
        <v>0.01</v>
      </c>
      <c r="T216" s="76">
        <f t="shared" si="4"/>
        <v>0.18962793434688185</v>
      </c>
      <c r="U216" s="76">
        <f>+R216/'סכום נכסי הקרן'!$C$42*100</f>
        <v>3.0513118930424275E-2</v>
      </c>
    </row>
    <row r="217" spans="2:21">
      <c r="B217" t="s">
        <v>942</v>
      </c>
      <c r="C217" t="s">
        <v>943</v>
      </c>
      <c r="D217" t="s">
        <v>103</v>
      </c>
      <c r="E217" s="15"/>
      <c r="F217" t="s">
        <v>484</v>
      </c>
      <c r="G217" t="s">
        <v>461</v>
      </c>
      <c r="H217" t="s">
        <v>219</v>
      </c>
      <c r="I217" t="s">
        <v>152</v>
      </c>
      <c r="J217" t="s">
        <v>313</v>
      </c>
      <c r="K217" s="76">
        <v>5.55</v>
      </c>
      <c r="L217" t="s">
        <v>105</v>
      </c>
      <c r="M217" s="76">
        <v>3.39</v>
      </c>
      <c r="N217" s="76">
        <v>2.19</v>
      </c>
      <c r="O217" s="76">
        <v>26408.799999999999</v>
      </c>
      <c r="P217" s="76">
        <v>109.29</v>
      </c>
      <c r="Q217" s="76">
        <v>0</v>
      </c>
      <c r="R217" s="76">
        <v>28.862177519999999</v>
      </c>
      <c r="S217" s="76">
        <v>0</v>
      </c>
      <c r="T217" s="76">
        <f t="shared" si="4"/>
        <v>2.913571891540271E-2</v>
      </c>
      <c r="U217" s="76">
        <f>+R217/'סכום נכסי הקרן'!$C$42*100</f>
        <v>4.6882420538465006E-3</v>
      </c>
    </row>
    <row r="218" spans="2:21">
      <c r="B218" t="s">
        <v>944</v>
      </c>
      <c r="C218" t="s">
        <v>945</v>
      </c>
      <c r="D218" t="s">
        <v>103</v>
      </c>
      <c r="E218" s="15"/>
      <c r="F218" t="s">
        <v>494</v>
      </c>
      <c r="G218" t="s">
        <v>135</v>
      </c>
      <c r="H218" t="s">
        <v>219</v>
      </c>
      <c r="I218" t="s">
        <v>152</v>
      </c>
      <c r="J218" t="s">
        <v>313</v>
      </c>
      <c r="K218" s="76">
        <v>6.19</v>
      </c>
      <c r="L218" t="s">
        <v>105</v>
      </c>
      <c r="M218" s="76">
        <v>3.65</v>
      </c>
      <c r="N218" s="76">
        <v>2.25</v>
      </c>
      <c r="O218" s="76">
        <v>422667.1</v>
      </c>
      <c r="P218" s="76">
        <v>110.23</v>
      </c>
      <c r="Q218" s="76">
        <v>0</v>
      </c>
      <c r="R218" s="76">
        <v>465.90594433000001</v>
      </c>
      <c r="S218" s="76">
        <v>0.03</v>
      </c>
      <c r="T218" s="76">
        <f t="shared" si="4"/>
        <v>0.47032156966007538</v>
      </c>
      <c r="U218" s="76">
        <f>+R218/'סכום נכסי הקרן'!$C$42*100</f>
        <v>7.5679662070936252E-2</v>
      </c>
    </row>
    <row r="219" spans="2:21">
      <c r="B219" t="s">
        <v>946</v>
      </c>
      <c r="C219" t="s">
        <v>947</v>
      </c>
      <c r="D219" t="s">
        <v>103</v>
      </c>
      <c r="E219" s="15"/>
      <c r="F219" t="s">
        <v>494</v>
      </c>
      <c r="G219" t="s">
        <v>135</v>
      </c>
      <c r="H219" t="s">
        <v>219</v>
      </c>
      <c r="I219" t="s">
        <v>152</v>
      </c>
      <c r="J219" t="s">
        <v>313</v>
      </c>
      <c r="K219" s="76">
        <v>3.09</v>
      </c>
      <c r="L219" t="s">
        <v>105</v>
      </c>
      <c r="M219" s="76">
        <v>1.51</v>
      </c>
      <c r="N219" s="76">
        <v>0.96</v>
      </c>
      <c r="O219" s="76">
        <v>139291.78</v>
      </c>
      <c r="P219" s="76">
        <v>101.79</v>
      </c>
      <c r="Q219" s="76">
        <v>0</v>
      </c>
      <c r="R219" s="76">
        <v>141.785102862</v>
      </c>
      <c r="S219" s="76">
        <v>0.02</v>
      </c>
      <c r="T219" s="76">
        <f t="shared" si="4"/>
        <v>0.14312887170471164</v>
      </c>
      <c r="U219" s="76">
        <f>+R219/'סכום נכסי הקרן'!$C$42*100</f>
        <v>2.3030933178411841E-2</v>
      </c>
    </row>
    <row r="220" spans="2:21">
      <c r="B220" t="s">
        <v>948</v>
      </c>
      <c r="C220" t="s">
        <v>949</v>
      </c>
      <c r="D220" t="s">
        <v>103</v>
      </c>
      <c r="E220" s="15"/>
      <c r="F220" t="s">
        <v>494</v>
      </c>
      <c r="G220" t="s">
        <v>135</v>
      </c>
      <c r="H220" t="s">
        <v>219</v>
      </c>
      <c r="I220" t="s">
        <v>152</v>
      </c>
      <c r="J220" t="s">
        <v>394</v>
      </c>
      <c r="L220" t="s">
        <v>105</v>
      </c>
      <c r="M220" s="76">
        <v>3.65</v>
      </c>
      <c r="N220" s="76">
        <v>0</v>
      </c>
      <c r="O220" s="76">
        <v>311407.03000000003</v>
      </c>
      <c r="P220" s="76">
        <v>109.91</v>
      </c>
      <c r="Q220" s="76">
        <v>0</v>
      </c>
      <c r="R220" s="76">
        <v>342.267466673</v>
      </c>
      <c r="S220" s="76">
        <v>0</v>
      </c>
      <c r="T220" s="76">
        <f t="shared" si="4"/>
        <v>0.34551130786862033</v>
      </c>
      <c r="U220" s="76">
        <f>+R220/'סכום נכסי הקרן'!$C$42*100</f>
        <v>5.5596384916139358E-2</v>
      </c>
    </row>
    <row r="221" spans="2:21">
      <c r="B221" t="s">
        <v>950</v>
      </c>
      <c r="C221" t="s">
        <v>951</v>
      </c>
      <c r="D221" t="s">
        <v>103</v>
      </c>
      <c r="E221" s="15"/>
      <c r="F221" t="s">
        <v>420</v>
      </c>
      <c r="G221" t="s">
        <v>421</v>
      </c>
      <c r="H221" t="s">
        <v>219</v>
      </c>
      <c r="I221" t="s">
        <v>152</v>
      </c>
      <c r="J221" t="s">
        <v>313</v>
      </c>
      <c r="K221" s="76">
        <v>3.27</v>
      </c>
      <c r="L221" t="s">
        <v>105</v>
      </c>
      <c r="M221" s="76">
        <v>1.55</v>
      </c>
      <c r="N221" s="76">
        <v>0.86</v>
      </c>
      <c r="O221" s="76">
        <v>33224.949999999997</v>
      </c>
      <c r="P221" s="76">
        <v>102.33</v>
      </c>
      <c r="Q221" s="76">
        <v>0</v>
      </c>
      <c r="R221" s="76">
        <v>33.999091335000003</v>
      </c>
      <c r="S221" s="76">
        <v>0</v>
      </c>
      <c r="T221" s="76">
        <f t="shared" si="4"/>
        <v>3.4321317850298627E-2</v>
      </c>
      <c r="U221" s="76">
        <f>+R221/'סכום נכסי הקרן'!$C$42*100</f>
        <v>5.522659185325224E-3</v>
      </c>
    </row>
    <row r="222" spans="2:21">
      <c r="B222" t="s">
        <v>952</v>
      </c>
      <c r="C222" t="s">
        <v>953</v>
      </c>
      <c r="D222" t="s">
        <v>103</v>
      </c>
      <c r="E222" s="15"/>
      <c r="F222" t="s">
        <v>508</v>
      </c>
      <c r="G222" t="s">
        <v>421</v>
      </c>
      <c r="H222" t="s">
        <v>219</v>
      </c>
      <c r="I222" t="s">
        <v>152</v>
      </c>
      <c r="J222" t="s">
        <v>313</v>
      </c>
      <c r="K222" s="76">
        <v>2.94</v>
      </c>
      <c r="L222" t="s">
        <v>105</v>
      </c>
      <c r="M222" s="76">
        <v>6.4</v>
      </c>
      <c r="N222" s="76">
        <v>0.8</v>
      </c>
      <c r="O222" s="76">
        <v>39374.75</v>
      </c>
      <c r="P222" s="76">
        <v>119.55</v>
      </c>
      <c r="Q222" s="76">
        <v>0</v>
      </c>
      <c r="R222" s="76">
        <v>47.072513624999999</v>
      </c>
      <c r="S222" s="76">
        <v>0.01</v>
      </c>
      <c r="T222" s="76">
        <f t="shared" si="4"/>
        <v>4.75186435489523E-2</v>
      </c>
      <c r="U222" s="76">
        <f>+R222/'סכום נכסי הקרן'!$C$42*100</f>
        <v>7.6462469889550938E-3</v>
      </c>
    </row>
    <row r="223" spans="2:21">
      <c r="B223" t="s">
        <v>954</v>
      </c>
      <c r="C223" t="s">
        <v>955</v>
      </c>
      <c r="D223" t="s">
        <v>103</v>
      </c>
      <c r="E223" s="15"/>
      <c r="F223" t="s">
        <v>508</v>
      </c>
      <c r="G223" t="s">
        <v>421</v>
      </c>
      <c r="H223" t="s">
        <v>219</v>
      </c>
      <c r="I223" t="s">
        <v>152</v>
      </c>
      <c r="J223" t="s">
        <v>313</v>
      </c>
      <c r="K223" s="76">
        <v>0.92</v>
      </c>
      <c r="L223" t="s">
        <v>105</v>
      </c>
      <c r="M223" s="76">
        <v>6.1</v>
      </c>
      <c r="N223" s="76">
        <v>0.36</v>
      </c>
      <c r="O223" s="76">
        <v>3253.83</v>
      </c>
      <c r="P223" s="76">
        <v>108.79</v>
      </c>
      <c r="Q223" s="76">
        <v>0</v>
      </c>
      <c r="R223" s="76">
        <v>3.5398416570000002</v>
      </c>
      <c r="S223" s="76">
        <v>0</v>
      </c>
      <c r="T223" s="76">
        <f t="shared" si="4"/>
        <v>3.5733905195447419E-3</v>
      </c>
      <c r="U223" s="76">
        <f>+R223/'סכום נכסי הקרן'!$C$42*100</f>
        <v>5.7499592706770528E-4</v>
      </c>
    </row>
    <row r="224" spans="2:21">
      <c r="B224" t="s">
        <v>956</v>
      </c>
      <c r="C224" t="s">
        <v>957</v>
      </c>
      <c r="D224" t="s">
        <v>103</v>
      </c>
      <c r="E224" s="15"/>
      <c r="F224" t="s">
        <v>520</v>
      </c>
      <c r="G224" t="s">
        <v>461</v>
      </c>
      <c r="H224" t="s">
        <v>219</v>
      </c>
      <c r="I224" t="s">
        <v>152</v>
      </c>
      <c r="J224" t="s">
        <v>313</v>
      </c>
      <c r="K224" s="76">
        <v>3.9</v>
      </c>
      <c r="L224" t="s">
        <v>105</v>
      </c>
      <c r="M224" s="76">
        <v>4.5999999999999996</v>
      </c>
      <c r="N224" s="76">
        <v>1.42</v>
      </c>
      <c r="O224" s="76">
        <v>13839.66</v>
      </c>
      <c r="P224" s="76">
        <v>114.22</v>
      </c>
      <c r="Q224" s="76">
        <v>0</v>
      </c>
      <c r="R224" s="76">
        <v>15.807659652</v>
      </c>
      <c r="S224" s="76">
        <v>0.01</v>
      </c>
      <c r="T224" s="76">
        <f t="shared" si="4"/>
        <v>1.5957476805479247E-2</v>
      </c>
      <c r="U224" s="76">
        <f>+R224/'סכום נכסי הקרן'!$C$42*100</f>
        <v>2.5677249993367427E-3</v>
      </c>
    </row>
    <row r="225" spans="2:21">
      <c r="B225" t="s">
        <v>958</v>
      </c>
      <c r="C225" t="s">
        <v>959</v>
      </c>
      <c r="D225" t="s">
        <v>103</v>
      </c>
      <c r="E225" s="15"/>
      <c r="F225" t="s">
        <v>525</v>
      </c>
      <c r="G225" t="s">
        <v>960</v>
      </c>
      <c r="H225" t="s">
        <v>487</v>
      </c>
      <c r="I225" t="s">
        <v>153</v>
      </c>
      <c r="J225" t="s">
        <v>313</v>
      </c>
      <c r="K225" s="76">
        <v>4.4000000000000004</v>
      </c>
      <c r="L225" t="s">
        <v>105</v>
      </c>
      <c r="M225" s="76">
        <v>4.8</v>
      </c>
      <c r="N225" s="76">
        <v>1.4</v>
      </c>
      <c r="O225" s="76">
        <v>351945.02</v>
      </c>
      <c r="P225" s="76">
        <v>115.58</v>
      </c>
      <c r="Q225" s="76">
        <v>21.631350000000001</v>
      </c>
      <c r="R225" s="76">
        <v>428.40940411600002</v>
      </c>
      <c r="S225" s="76">
        <v>0.02</v>
      </c>
      <c r="T225" s="76">
        <f t="shared" si="4"/>
        <v>0.4324696558459441</v>
      </c>
      <c r="U225" s="76">
        <f>+R225/'סכום נכסי הקרן'!$C$42*100</f>
        <v>6.958889305036578E-2</v>
      </c>
    </row>
    <row r="226" spans="2:21">
      <c r="B226" t="s">
        <v>961</v>
      </c>
      <c r="C226" t="s">
        <v>962</v>
      </c>
      <c r="D226" t="s">
        <v>103</v>
      </c>
      <c r="E226" s="15"/>
      <c r="F226" t="s">
        <v>420</v>
      </c>
      <c r="G226" t="s">
        <v>421</v>
      </c>
      <c r="H226" t="s">
        <v>219</v>
      </c>
      <c r="I226" t="s">
        <v>152</v>
      </c>
      <c r="J226" t="s">
        <v>313</v>
      </c>
      <c r="K226" s="76">
        <v>2.78</v>
      </c>
      <c r="L226" t="s">
        <v>105</v>
      </c>
      <c r="M226" s="76">
        <v>2.15</v>
      </c>
      <c r="N226" s="76">
        <v>0.84</v>
      </c>
      <c r="O226" s="76">
        <v>5104.49</v>
      </c>
      <c r="P226" s="76">
        <v>103.83</v>
      </c>
      <c r="Q226" s="76">
        <v>0</v>
      </c>
      <c r="R226" s="76">
        <v>5.2999919670000004</v>
      </c>
      <c r="S226" s="76">
        <v>0</v>
      </c>
      <c r="T226" s="76">
        <f t="shared" si="4"/>
        <v>5.3502226606914833E-3</v>
      </c>
      <c r="U226" s="76">
        <f>+R226/'סכום נכסי הקרן'!$C$42*100</f>
        <v>8.6090681160560048E-4</v>
      </c>
    </row>
    <row r="227" spans="2:21">
      <c r="B227" t="s">
        <v>963</v>
      </c>
      <c r="C227" t="s">
        <v>964</v>
      </c>
      <c r="D227" t="s">
        <v>103</v>
      </c>
      <c r="E227" s="15"/>
      <c r="F227" t="s">
        <v>965</v>
      </c>
      <c r="G227" t="s">
        <v>529</v>
      </c>
      <c r="H227" t="s">
        <v>487</v>
      </c>
      <c r="I227" t="s">
        <v>153</v>
      </c>
      <c r="J227" t="s">
        <v>313</v>
      </c>
      <c r="K227" s="76">
        <v>5.05</v>
      </c>
      <c r="L227" t="s">
        <v>105</v>
      </c>
      <c r="M227" s="76">
        <v>3.39</v>
      </c>
      <c r="N227" s="76">
        <v>1.78</v>
      </c>
      <c r="O227" s="76">
        <v>270496.26</v>
      </c>
      <c r="P227" s="76">
        <v>110.03</v>
      </c>
      <c r="Q227" s="76">
        <v>0</v>
      </c>
      <c r="R227" s="76">
        <v>297.62703487800002</v>
      </c>
      <c r="S227" s="76">
        <v>0.04</v>
      </c>
      <c r="T227" s="76">
        <f t="shared" si="4"/>
        <v>0.30044779621430889</v>
      </c>
      <c r="U227" s="76">
        <f>+R227/'סכום נכסי הקרן'!$C$42*100</f>
        <v>4.8345194339885655E-2</v>
      </c>
    </row>
    <row r="228" spans="2:21">
      <c r="B228" t="s">
        <v>966</v>
      </c>
      <c r="C228" t="s">
        <v>967</v>
      </c>
      <c r="D228" t="s">
        <v>103</v>
      </c>
      <c r="E228" s="15"/>
      <c r="F228" t="s">
        <v>968</v>
      </c>
      <c r="G228" t="s">
        <v>937</v>
      </c>
      <c r="H228" t="s">
        <v>219</v>
      </c>
      <c r="I228" t="s">
        <v>152</v>
      </c>
      <c r="J228" t="s">
        <v>313</v>
      </c>
      <c r="K228" s="76">
        <v>1.71</v>
      </c>
      <c r="L228" t="s">
        <v>105</v>
      </c>
      <c r="M228" s="76">
        <v>4.0999999999999996</v>
      </c>
      <c r="N228" s="76">
        <v>0.6</v>
      </c>
      <c r="O228" s="76">
        <v>329833.43</v>
      </c>
      <c r="P228" s="76">
        <v>107.09</v>
      </c>
      <c r="Q228" s="76">
        <v>0</v>
      </c>
      <c r="R228" s="76">
        <v>353.218620187</v>
      </c>
      <c r="S228" s="76">
        <v>0.03</v>
      </c>
      <c r="T228" s="76">
        <f t="shared" si="4"/>
        <v>0.35656625098101125</v>
      </c>
      <c r="U228" s="76">
        <f>+R228/'סכום נכסי הקרן'!$C$42*100</f>
        <v>5.7375240943439675E-2</v>
      </c>
    </row>
    <row r="229" spans="2:21">
      <c r="B229" t="s">
        <v>969</v>
      </c>
      <c r="C229" t="s">
        <v>970</v>
      </c>
      <c r="D229" t="s">
        <v>103</v>
      </c>
      <c r="E229" s="15"/>
      <c r="F229" t="s">
        <v>968</v>
      </c>
      <c r="G229" t="s">
        <v>937</v>
      </c>
      <c r="H229" t="s">
        <v>219</v>
      </c>
      <c r="I229" t="s">
        <v>152</v>
      </c>
      <c r="J229" t="s">
        <v>313</v>
      </c>
      <c r="K229" s="76">
        <v>5.03</v>
      </c>
      <c r="L229" t="s">
        <v>105</v>
      </c>
      <c r="M229" s="76">
        <v>1.05</v>
      </c>
      <c r="N229" s="76">
        <v>0.96</v>
      </c>
      <c r="O229" s="76">
        <v>144717.5</v>
      </c>
      <c r="P229" s="76">
        <v>100.8</v>
      </c>
      <c r="Q229" s="76">
        <v>0</v>
      </c>
      <c r="R229" s="76">
        <v>145.87523999999999</v>
      </c>
      <c r="S229" s="76">
        <v>0.03</v>
      </c>
      <c r="T229" s="76">
        <f t="shared" si="4"/>
        <v>0.14725777313273589</v>
      </c>
      <c r="U229" s="76">
        <f>+R229/'סכום נכסי הקרן'!$C$42*100</f>
        <v>2.3695316623600034E-2</v>
      </c>
    </row>
    <row r="230" spans="2:21">
      <c r="B230" t="s">
        <v>971</v>
      </c>
      <c r="C230" t="s">
        <v>972</v>
      </c>
      <c r="D230" t="s">
        <v>103</v>
      </c>
      <c r="E230" s="15"/>
      <c r="F230" t="s">
        <v>546</v>
      </c>
      <c r="G230" t="s">
        <v>421</v>
      </c>
      <c r="H230" t="s">
        <v>547</v>
      </c>
      <c r="I230" t="s">
        <v>153</v>
      </c>
      <c r="J230" t="s">
        <v>313</v>
      </c>
      <c r="K230" s="76">
        <v>2.64</v>
      </c>
      <c r="L230" t="s">
        <v>105</v>
      </c>
      <c r="M230" s="76">
        <v>0.97</v>
      </c>
      <c r="N230" s="76">
        <v>0.72</v>
      </c>
      <c r="O230" s="76">
        <v>444289.17</v>
      </c>
      <c r="P230" s="76">
        <v>100.69</v>
      </c>
      <c r="Q230" s="76">
        <v>0</v>
      </c>
      <c r="R230" s="76">
        <v>447.354765273</v>
      </c>
      <c r="S230" s="76">
        <v>0.1</v>
      </c>
      <c r="T230" s="76">
        <f t="shared" si="4"/>
        <v>0.45159457173417333</v>
      </c>
      <c r="U230" s="76">
        <f>+R230/'סכום נכסי הקרן'!$C$42*100</f>
        <v>7.2666292142655672E-2</v>
      </c>
    </row>
    <row r="231" spans="2:21">
      <c r="B231" t="s">
        <v>973</v>
      </c>
      <c r="C231" t="s">
        <v>974</v>
      </c>
      <c r="D231" t="s">
        <v>103</v>
      </c>
      <c r="E231" s="15"/>
      <c r="F231" t="s">
        <v>557</v>
      </c>
      <c r="G231" t="s">
        <v>461</v>
      </c>
      <c r="H231" t="s">
        <v>543</v>
      </c>
      <c r="I231" t="s">
        <v>152</v>
      </c>
      <c r="J231" t="s">
        <v>313</v>
      </c>
      <c r="K231" s="76">
        <v>7.25</v>
      </c>
      <c r="L231" t="s">
        <v>105</v>
      </c>
      <c r="M231" s="76">
        <v>2.36</v>
      </c>
      <c r="N231" s="76">
        <v>1.67</v>
      </c>
      <c r="O231" s="76">
        <v>491695.32</v>
      </c>
      <c r="P231" s="76">
        <v>105.25</v>
      </c>
      <c r="Q231" s="76">
        <v>0</v>
      </c>
      <c r="R231" s="76">
        <v>517.5093243</v>
      </c>
      <c r="S231" s="76">
        <v>7.0000000000000007E-2</v>
      </c>
      <c r="T231" s="76">
        <f t="shared" si="4"/>
        <v>0.52241402085675981</v>
      </c>
      <c r="U231" s="76">
        <f>+R231/'סכום נכסי הקרן'!$C$42*100</f>
        <v>8.4061882571393284E-2</v>
      </c>
    </row>
    <row r="232" spans="2:21">
      <c r="B232" t="s">
        <v>975</v>
      </c>
      <c r="C232" t="s">
        <v>976</v>
      </c>
      <c r="D232" t="s">
        <v>103</v>
      </c>
      <c r="E232" s="15"/>
      <c r="F232" t="s">
        <v>557</v>
      </c>
      <c r="G232" t="s">
        <v>461</v>
      </c>
      <c r="H232" t="s">
        <v>543</v>
      </c>
      <c r="I232" t="s">
        <v>152</v>
      </c>
      <c r="J232" t="s">
        <v>313</v>
      </c>
      <c r="K232" s="76">
        <v>5.63</v>
      </c>
      <c r="L232" t="s">
        <v>105</v>
      </c>
      <c r="M232" s="76">
        <v>3.85</v>
      </c>
      <c r="N232" s="76">
        <v>2.2799999999999998</v>
      </c>
      <c r="O232" s="76">
        <v>39528.54</v>
      </c>
      <c r="P232" s="76">
        <v>111.33</v>
      </c>
      <c r="Q232" s="76">
        <v>0</v>
      </c>
      <c r="R232" s="76">
        <v>44.007123581999998</v>
      </c>
      <c r="S232" s="76">
        <v>0</v>
      </c>
      <c r="T232" s="76">
        <f t="shared" si="4"/>
        <v>4.4424201260353902E-2</v>
      </c>
      <c r="U232" s="76">
        <f>+R232/'סכום נכסי הקרן'!$C$42*100</f>
        <v>7.1483188440299109E-3</v>
      </c>
    </row>
    <row r="233" spans="2:21">
      <c r="B233" t="s">
        <v>977</v>
      </c>
      <c r="C233" t="s">
        <v>978</v>
      </c>
      <c r="D233" t="s">
        <v>103</v>
      </c>
      <c r="E233" s="15"/>
      <c r="F233" t="s">
        <v>562</v>
      </c>
      <c r="G233" t="s">
        <v>461</v>
      </c>
      <c r="H233" t="s">
        <v>547</v>
      </c>
      <c r="I233" t="s">
        <v>153</v>
      </c>
      <c r="J233" t="s">
        <v>313</v>
      </c>
      <c r="K233" s="76">
        <v>0.08</v>
      </c>
      <c r="L233" t="s">
        <v>105</v>
      </c>
      <c r="M233" s="76">
        <v>6.41</v>
      </c>
      <c r="N233" s="76">
        <v>0.31</v>
      </c>
      <c r="O233" s="76">
        <v>6103.54</v>
      </c>
      <c r="P233" s="76">
        <v>103.18</v>
      </c>
      <c r="Q233" s="76">
        <v>0</v>
      </c>
      <c r="R233" s="76">
        <v>6.2976325720000004</v>
      </c>
      <c r="S233" s="76">
        <v>0.01</v>
      </c>
      <c r="T233" s="76">
        <f t="shared" si="4"/>
        <v>6.3573184082569741E-3</v>
      </c>
      <c r="U233" s="76">
        <f>+R233/'סכום נכסי הקרן'!$C$42*100</f>
        <v>1.02295905578381E-3</v>
      </c>
    </row>
    <row r="234" spans="2:21">
      <c r="B234" t="s">
        <v>979</v>
      </c>
      <c r="C234" t="s">
        <v>980</v>
      </c>
      <c r="D234" t="s">
        <v>103</v>
      </c>
      <c r="E234" s="15"/>
      <c r="F234" t="s">
        <v>567</v>
      </c>
      <c r="G234" t="s">
        <v>461</v>
      </c>
      <c r="H234" t="s">
        <v>543</v>
      </c>
      <c r="I234" t="s">
        <v>152</v>
      </c>
      <c r="J234" t="s">
        <v>981</v>
      </c>
      <c r="K234" s="76">
        <v>0.25</v>
      </c>
      <c r="L234" t="s">
        <v>105</v>
      </c>
      <c r="M234" s="76">
        <v>0.8</v>
      </c>
      <c r="N234" s="76">
        <v>0.78</v>
      </c>
      <c r="O234" s="76">
        <v>24600.57</v>
      </c>
      <c r="P234" s="76">
        <v>100.21</v>
      </c>
      <c r="Q234" s="76">
        <v>0</v>
      </c>
      <c r="R234" s="76">
        <v>24.652231196999999</v>
      </c>
      <c r="S234" s="76">
        <v>0.01</v>
      </c>
      <c r="T234" s="76">
        <f t="shared" si="4"/>
        <v>2.4885872810379472E-2</v>
      </c>
      <c r="U234" s="76">
        <f>+R234/'סכום נכסי הקרן'!$C$42*100</f>
        <v>4.0043973445466514E-3</v>
      </c>
    </row>
    <row r="235" spans="2:21">
      <c r="B235" t="s">
        <v>982</v>
      </c>
      <c r="C235" t="s">
        <v>983</v>
      </c>
      <c r="D235" t="s">
        <v>103</v>
      </c>
      <c r="E235" s="15"/>
      <c r="F235" t="s">
        <v>580</v>
      </c>
      <c r="G235" t="s">
        <v>461</v>
      </c>
      <c r="H235" t="s">
        <v>543</v>
      </c>
      <c r="I235" t="s">
        <v>152</v>
      </c>
      <c r="J235" t="s">
        <v>313</v>
      </c>
      <c r="K235" s="76">
        <v>3.65</v>
      </c>
      <c r="L235" t="s">
        <v>105</v>
      </c>
      <c r="M235" s="76">
        <v>5.05</v>
      </c>
      <c r="N235" s="76">
        <v>2.17</v>
      </c>
      <c r="O235" s="76">
        <v>68928.58</v>
      </c>
      <c r="P235" s="76">
        <v>111.86</v>
      </c>
      <c r="Q235" s="76">
        <v>0</v>
      </c>
      <c r="R235" s="76">
        <v>77.103509587999994</v>
      </c>
      <c r="S235" s="76">
        <v>0.01</v>
      </c>
      <c r="T235" s="76">
        <f t="shared" si="4"/>
        <v>7.7834258388520414E-2</v>
      </c>
      <c r="U235" s="76">
        <f>+R235/'סכום נכסי הקרן'!$C$42*100</f>
        <v>1.2524346643600663E-2</v>
      </c>
    </row>
    <row r="236" spans="2:21">
      <c r="B236" t="s">
        <v>984</v>
      </c>
      <c r="C236" t="s">
        <v>985</v>
      </c>
      <c r="D236" t="s">
        <v>103</v>
      </c>
      <c r="E236" s="15"/>
      <c r="F236" t="s">
        <v>580</v>
      </c>
      <c r="G236" t="s">
        <v>461</v>
      </c>
      <c r="H236" t="s">
        <v>543</v>
      </c>
      <c r="I236" t="s">
        <v>152</v>
      </c>
      <c r="J236" t="s">
        <v>313</v>
      </c>
      <c r="K236" s="76">
        <v>5.14</v>
      </c>
      <c r="L236" t="s">
        <v>105</v>
      </c>
      <c r="M236" s="76">
        <v>4.3499999999999996</v>
      </c>
      <c r="N236" s="76">
        <v>3.12</v>
      </c>
      <c r="O236" s="76">
        <v>39183.4</v>
      </c>
      <c r="P236" s="76">
        <v>108.22</v>
      </c>
      <c r="Q236" s="76">
        <v>0</v>
      </c>
      <c r="R236" s="76">
        <v>42.404275480000003</v>
      </c>
      <c r="S236" s="76">
        <v>0</v>
      </c>
      <c r="T236" s="76">
        <f t="shared" si="4"/>
        <v>4.2806162159471861E-2</v>
      </c>
      <c r="U236" s="76">
        <f>+R236/'סכום נכסי הקרן'!$C$42*100</f>
        <v>6.887959421303845E-3</v>
      </c>
    </row>
    <row r="237" spans="2:21">
      <c r="B237" t="s">
        <v>986</v>
      </c>
      <c r="C237" t="s">
        <v>987</v>
      </c>
      <c r="D237" t="s">
        <v>103</v>
      </c>
      <c r="E237" s="15"/>
      <c r="F237" t="s">
        <v>542</v>
      </c>
      <c r="G237" t="s">
        <v>529</v>
      </c>
      <c r="H237" t="s">
        <v>543</v>
      </c>
      <c r="I237" t="s">
        <v>152</v>
      </c>
      <c r="J237" t="s">
        <v>313</v>
      </c>
      <c r="K237" s="76">
        <v>8.4499999999999993</v>
      </c>
      <c r="L237" t="s">
        <v>105</v>
      </c>
      <c r="M237" s="76">
        <v>4.3600000000000003</v>
      </c>
      <c r="N237" s="76">
        <v>2.72</v>
      </c>
      <c r="O237" s="76">
        <v>386644.41</v>
      </c>
      <c r="P237" s="76">
        <v>115.85</v>
      </c>
      <c r="Q237" s="76">
        <v>0</v>
      </c>
      <c r="R237" s="76">
        <v>447.92754898499999</v>
      </c>
      <c r="S237" s="76">
        <v>0.13</v>
      </c>
      <c r="T237" s="76">
        <f t="shared" si="4"/>
        <v>0.45217278400594629</v>
      </c>
      <c r="U237" s="76">
        <f>+R237/'סכום נכסי הקרן'!$C$42*100</f>
        <v>7.2759332547680411E-2</v>
      </c>
    </row>
    <row r="238" spans="2:21">
      <c r="B238" t="s">
        <v>988</v>
      </c>
      <c r="C238" t="s">
        <v>989</v>
      </c>
      <c r="D238" t="s">
        <v>103</v>
      </c>
      <c r="E238" s="15"/>
      <c r="F238" t="s">
        <v>542</v>
      </c>
      <c r="G238" t="s">
        <v>529</v>
      </c>
      <c r="H238" t="s">
        <v>543</v>
      </c>
      <c r="I238" t="s">
        <v>152</v>
      </c>
      <c r="J238" t="s">
        <v>313</v>
      </c>
      <c r="K238" s="76">
        <v>9.89</v>
      </c>
      <c r="L238" t="s">
        <v>105</v>
      </c>
      <c r="M238" s="76">
        <v>3.95</v>
      </c>
      <c r="N238" s="76">
        <v>2.92</v>
      </c>
      <c r="O238" s="76">
        <v>130781.37</v>
      </c>
      <c r="P238" s="76">
        <v>111.75</v>
      </c>
      <c r="Q238" s="76">
        <v>0</v>
      </c>
      <c r="R238" s="76">
        <v>146.148180975</v>
      </c>
      <c r="S238" s="76">
        <v>0.05</v>
      </c>
      <c r="T238" s="76">
        <f t="shared" si="4"/>
        <v>0.14753330090684738</v>
      </c>
      <c r="U238" s="76">
        <f>+R238/'סכום נכסי הקרן'!$C$42*100</f>
        <v>2.3739651925616879E-2</v>
      </c>
    </row>
    <row r="239" spans="2:21">
      <c r="B239" t="s">
        <v>990</v>
      </c>
      <c r="C239" t="s">
        <v>991</v>
      </c>
      <c r="D239" t="s">
        <v>103</v>
      </c>
      <c r="E239" s="15"/>
      <c r="F239" t="s">
        <v>542</v>
      </c>
      <c r="G239" t="s">
        <v>529</v>
      </c>
      <c r="H239" t="s">
        <v>543</v>
      </c>
      <c r="I239" t="s">
        <v>152</v>
      </c>
      <c r="J239" t="s">
        <v>313</v>
      </c>
      <c r="K239" s="76">
        <v>9.24</v>
      </c>
      <c r="L239" t="s">
        <v>105</v>
      </c>
      <c r="M239" s="76">
        <v>3.95</v>
      </c>
      <c r="N239" s="76">
        <v>2.85</v>
      </c>
      <c r="O239" s="76">
        <v>466979.72</v>
      </c>
      <c r="P239" s="76">
        <v>111.72</v>
      </c>
      <c r="Q239" s="76">
        <v>0</v>
      </c>
      <c r="R239" s="76">
        <v>521.70974318399999</v>
      </c>
      <c r="S239" s="76">
        <v>0.19</v>
      </c>
      <c r="T239" s="76">
        <f t="shared" si="4"/>
        <v>0.52665424922644422</v>
      </c>
      <c r="U239" s="76">
        <f>+R239/'סכום נכסי הקרן'!$C$42*100</f>
        <v>8.4744179686435758E-2</v>
      </c>
    </row>
    <row r="240" spans="2:21">
      <c r="B240" t="s">
        <v>992</v>
      </c>
      <c r="C240" t="s">
        <v>993</v>
      </c>
      <c r="D240" t="s">
        <v>103</v>
      </c>
      <c r="E240" s="15"/>
      <c r="F240" t="s">
        <v>528</v>
      </c>
      <c r="G240" t="s">
        <v>529</v>
      </c>
      <c r="H240" t="s">
        <v>547</v>
      </c>
      <c r="I240" t="s">
        <v>153</v>
      </c>
      <c r="J240" t="s">
        <v>313</v>
      </c>
      <c r="K240" s="76">
        <v>6.07</v>
      </c>
      <c r="L240" t="s">
        <v>105</v>
      </c>
      <c r="M240" s="76">
        <v>3.92</v>
      </c>
      <c r="N240" s="76">
        <v>2.23</v>
      </c>
      <c r="O240" s="76">
        <v>394437.15</v>
      </c>
      <c r="P240" s="76">
        <v>111.38</v>
      </c>
      <c r="Q240" s="76">
        <v>0</v>
      </c>
      <c r="R240" s="76">
        <v>439.32409767000001</v>
      </c>
      <c r="S240" s="76">
        <v>0.04</v>
      </c>
      <c r="T240" s="76">
        <f t="shared" si="4"/>
        <v>0.4434877934489278</v>
      </c>
      <c r="U240" s="76">
        <f>+R240/'סכום נכסי הקרן'!$C$42*100</f>
        <v>7.136182668606432E-2</v>
      </c>
    </row>
    <row r="241" spans="2:21">
      <c r="B241" t="s">
        <v>994</v>
      </c>
      <c r="C241" t="s">
        <v>995</v>
      </c>
      <c r="D241" t="s">
        <v>103</v>
      </c>
      <c r="E241" s="15"/>
      <c r="F241" t="s">
        <v>965</v>
      </c>
      <c r="G241" t="s">
        <v>529</v>
      </c>
      <c r="H241" t="s">
        <v>547</v>
      </c>
      <c r="I241" t="s">
        <v>153</v>
      </c>
      <c r="J241" t="s">
        <v>313</v>
      </c>
      <c r="K241" s="76">
        <v>6.14</v>
      </c>
      <c r="L241" t="s">
        <v>105</v>
      </c>
      <c r="M241" s="76">
        <v>3.29</v>
      </c>
      <c r="N241" s="76">
        <v>2.2400000000000002</v>
      </c>
      <c r="O241" s="76">
        <v>811690.16</v>
      </c>
      <c r="P241" s="76">
        <v>107.31</v>
      </c>
      <c r="Q241" s="76">
        <v>0</v>
      </c>
      <c r="R241" s="76">
        <v>871.02471069600006</v>
      </c>
      <c r="S241" s="76">
        <v>0.09</v>
      </c>
      <c r="T241" s="76">
        <f t="shared" si="4"/>
        <v>0.87927985064962699</v>
      </c>
      <c r="U241" s="76">
        <f>+R241/'סכום נכסי הקרן'!$C$42*100</f>
        <v>0.14148532888049639</v>
      </c>
    </row>
    <row r="242" spans="2:21">
      <c r="B242" t="s">
        <v>996</v>
      </c>
      <c r="C242" t="s">
        <v>997</v>
      </c>
      <c r="D242" t="s">
        <v>103</v>
      </c>
      <c r="E242" s="15"/>
      <c r="F242" t="s">
        <v>965</v>
      </c>
      <c r="G242" t="s">
        <v>529</v>
      </c>
      <c r="H242" t="s">
        <v>547</v>
      </c>
      <c r="I242" t="s">
        <v>153</v>
      </c>
      <c r="J242" t="s">
        <v>313</v>
      </c>
      <c r="K242" s="76">
        <v>5.03</v>
      </c>
      <c r="L242" t="s">
        <v>105</v>
      </c>
      <c r="M242" s="76">
        <v>3.58</v>
      </c>
      <c r="N242" s="76">
        <v>1.82</v>
      </c>
      <c r="O242" s="76">
        <v>122158.32</v>
      </c>
      <c r="P242" s="76">
        <v>110.93</v>
      </c>
      <c r="Q242" s="76">
        <v>0</v>
      </c>
      <c r="R242" s="76">
        <v>135.510224376</v>
      </c>
      <c r="S242" s="76">
        <v>0.01</v>
      </c>
      <c r="T242" s="76">
        <f t="shared" si="4"/>
        <v>0.13679452303438983</v>
      </c>
      <c r="U242" s="76">
        <f>+R242/'סכום נכסי הקרן'!$C$42*100</f>
        <v>2.2011670193820443E-2</v>
      </c>
    </row>
    <row r="243" spans="2:21">
      <c r="B243" t="s">
        <v>998</v>
      </c>
      <c r="C243" t="s">
        <v>999</v>
      </c>
      <c r="D243" t="s">
        <v>103</v>
      </c>
      <c r="E243" s="15"/>
      <c r="F243" t="s">
        <v>600</v>
      </c>
      <c r="G243" t="s">
        <v>461</v>
      </c>
      <c r="H243" t="s">
        <v>543</v>
      </c>
      <c r="I243" t="s">
        <v>152</v>
      </c>
      <c r="J243" t="s">
        <v>313</v>
      </c>
      <c r="K243" s="76">
        <v>5.83</v>
      </c>
      <c r="L243" t="s">
        <v>105</v>
      </c>
      <c r="M243" s="76">
        <v>3.5</v>
      </c>
      <c r="N243" s="76">
        <v>2.62</v>
      </c>
      <c r="O243" s="76">
        <v>71669.649999999994</v>
      </c>
      <c r="P243" s="76">
        <v>106.19</v>
      </c>
      <c r="Q243" s="76">
        <v>0</v>
      </c>
      <c r="R243" s="76">
        <v>76.106001335000002</v>
      </c>
      <c r="S243" s="76">
        <v>0.01</v>
      </c>
      <c r="T243" s="76">
        <f t="shared" si="4"/>
        <v>7.6827296247321514E-2</v>
      </c>
      <c r="U243" s="76">
        <f>+R243/'סכום נכסי הקרן'!$C$42*100</f>
        <v>1.2362315898084914E-2</v>
      </c>
    </row>
    <row r="244" spans="2:21">
      <c r="B244" t="s">
        <v>1000</v>
      </c>
      <c r="C244" t="s">
        <v>1001</v>
      </c>
      <c r="D244" t="s">
        <v>103</v>
      </c>
      <c r="E244" s="15"/>
      <c r="F244" t="s">
        <v>621</v>
      </c>
      <c r="G244" t="s">
        <v>529</v>
      </c>
      <c r="H244" t="s">
        <v>547</v>
      </c>
      <c r="I244" t="s">
        <v>153</v>
      </c>
      <c r="J244" t="s">
        <v>313</v>
      </c>
      <c r="K244" s="76">
        <v>5.97</v>
      </c>
      <c r="L244" t="s">
        <v>105</v>
      </c>
      <c r="M244" s="76">
        <v>4.0999999999999996</v>
      </c>
      <c r="N244" s="76">
        <v>2.1</v>
      </c>
      <c r="O244" s="76">
        <v>61134.12</v>
      </c>
      <c r="P244" s="76">
        <v>113.62</v>
      </c>
      <c r="Q244" s="76">
        <v>0</v>
      </c>
      <c r="R244" s="76">
        <v>69.460587144000002</v>
      </c>
      <c r="S244" s="76">
        <v>0.02</v>
      </c>
      <c r="T244" s="76">
        <f t="shared" si="4"/>
        <v>7.0118900118469621E-2</v>
      </c>
      <c r="U244" s="76">
        <f>+R244/'סכום נכסי הקרן'!$C$42*100</f>
        <v>1.1282864763329558E-2</v>
      </c>
    </row>
    <row r="245" spans="2:21">
      <c r="B245" t="s">
        <v>1002</v>
      </c>
      <c r="C245" t="s">
        <v>1003</v>
      </c>
      <c r="D245" t="s">
        <v>103</v>
      </c>
      <c r="E245" s="15"/>
      <c r="F245" t="s">
        <v>621</v>
      </c>
      <c r="G245" t="s">
        <v>529</v>
      </c>
      <c r="H245" t="s">
        <v>547</v>
      </c>
      <c r="I245" t="s">
        <v>153</v>
      </c>
      <c r="J245" t="s">
        <v>313</v>
      </c>
      <c r="K245" s="76">
        <v>5.59</v>
      </c>
      <c r="L245" t="s">
        <v>105</v>
      </c>
      <c r="M245" s="76">
        <v>4.05</v>
      </c>
      <c r="N245" s="76">
        <v>2.0099999999999998</v>
      </c>
      <c r="O245" s="76">
        <v>207406.03</v>
      </c>
      <c r="P245" s="76">
        <v>105.15</v>
      </c>
      <c r="Q245" s="76">
        <v>6.1144299999999996</v>
      </c>
      <c r="R245" s="76">
        <v>224.20187054499999</v>
      </c>
      <c r="S245" s="76">
        <v>0.09</v>
      </c>
      <c r="T245" s="76">
        <f t="shared" si="4"/>
        <v>0.2263267446117013</v>
      </c>
      <c r="U245" s="76">
        <f>+R245/'סכום נכסי הקרן'!$C$42*100</f>
        <v>3.6418341523668872E-2</v>
      </c>
    </row>
    <row r="246" spans="2:21">
      <c r="B246" t="s">
        <v>1004</v>
      </c>
      <c r="C246" t="s">
        <v>1005</v>
      </c>
      <c r="D246" t="s">
        <v>103</v>
      </c>
      <c r="E246" s="15"/>
      <c r="F246" t="s">
        <v>1006</v>
      </c>
      <c r="G246" t="s">
        <v>461</v>
      </c>
      <c r="H246" t="s">
        <v>547</v>
      </c>
      <c r="I246" t="s">
        <v>153</v>
      </c>
      <c r="J246" t="s">
        <v>313</v>
      </c>
      <c r="K246" s="76">
        <v>5.62</v>
      </c>
      <c r="L246" t="s">
        <v>105</v>
      </c>
      <c r="M246" s="76">
        <v>5.0999999999999996</v>
      </c>
      <c r="N246" s="76">
        <v>2.4900000000000002</v>
      </c>
      <c r="O246" s="76">
        <v>220989.53</v>
      </c>
      <c r="P246" s="76">
        <v>116.3</v>
      </c>
      <c r="Q246" s="76">
        <v>0</v>
      </c>
      <c r="R246" s="76">
        <v>257.01082338999998</v>
      </c>
      <c r="S246" s="76">
        <v>0.17</v>
      </c>
      <c r="T246" s="76">
        <f t="shared" si="4"/>
        <v>0.25944664443000931</v>
      </c>
      <c r="U246" s="76">
        <f>+R246/'סכום נכסי הקרן'!$C$42*100</f>
        <v>4.1747679975835512E-2</v>
      </c>
    </row>
    <row r="247" spans="2:21">
      <c r="B247" t="s">
        <v>1007</v>
      </c>
      <c r="C247" t="s">
        <v>1008</v>
      </c>
      <c r="D247" t="s">
        <v>103</v>
      </c>
      <c r="E247" s="15"/>
      <c r="F247" t="s">
        <v>1006</v>
      </c>
      <c r="G247" t="s">
        <v>461</v>
      </c>
      <c r="H247" t="s">
        <v>547</v>
      </c>
      <c r="I247" t="s">
        <v>153</v>
      </c>
      <c r="J247" t="s">
        <v>313</v>
      </c>
      <c r="K247" s="76">
        <v>6.51</v>
      </c>
      <c r="L247" t="s">
        <v>105</v>
      </c>
      <c r="M247" s="76">
        <v>2.75</v>
      </c>
      <c r="N247" s="76">
        <v>2.33</v>
      </c>
      <c r="O247" s="76">
        <v>122082.3</v>
      </c>
      <c r="P247" s="76">
        <v>103.51</v>
      </c>
      <c r="Q247" s="76">
        <v>0</v>
      </c>
      <c r="R247" s="76">
        <v>126.36738873</v>
      </c>
      <c r="S247" s="76">
        <v>0.1</v>
      </c>
      <c r="T247" s="76">
        <f t="shared" si="4"/>
        <v>0.12756503612935674</v>
      </c>
      <c r="U247" s="76">
        <f>+R247/'סכום נכסי הקרן'!$C$42*100</f>
        <v>2.0526549172120621E-2</v>
      </c>
    </row>
    <row r="248" spans="2:21">
      <c r="B248" t="s">
        <v>1009</v>
      </c>
      <c r="C248" t="s">
        <v>1010</v>
      </c>
      <c r="D248" t="s">
        <v>103</v>
      </c>
      <c r="E248" s="15"/>
      <c r="F248" t="s">
        <v>1011</v>
      </c>
      <c r="G248" t="s">
        <v>126</v>
      </c>
      <c r="H248" t="s">
        <v>543</v>
      </c>
      <c r="I248" t="s">
        <v>152</v>
      </c>
      <c r="J248" t="s">
        <v>313</v>
      </c>
      <c r="K248" s="76">
        <v>1.62</v>
      </c>
      <c r="L248" t="s">
        <v>105</v>
      </c>
      <c r="M248" s="76">
        <v>2.2000000000000002</v>
      </c>
      <c r="N248" s="76">
        <v>0.76</v>
      </c>
      <c r="O248" s="76">
        <v>204821.72</v>
      </c>
      <c r="P248" s="76">
        <v>102.53</v>
      </c>
      <c r="Q248" s="76">
        <v>1.1908099999999999</v>
      </c>
      <c r="R248" s="76">
        <v>211.19451951600001</v>
      </c>
      <c r="S248" s="76">
        <v>0.01</v>
      </c>
      <c r="T248" s="76">
        <f t="shared" si="4"/>
        <v>0.2131961163646709</v>
      </c>
      <c r="U248" s="76">
        <f>+R248/'סכום נכסי הקרן'!$C$42*100</f>
        <v>3.4305486037936921E-2</v>
      </c>
    </row>
    <row r="249" spans="2:21">
      <c r="B249" t="s">
        <v>1012</v>
      </c>
      <c r="C249" t="s">
        <v>1013</v>
      </c>
      <c r="D249" t="s">
        <v>103</v>
      </c>
      <c r="E249" s="15"/>
      <c r="F249" t="s">
        <v>1011</v>
      </c>
      <c r="G249" t="s">
        <v>126</v>
      </c>
      <c r="H249" t="s">
        <v>543</v>
      </c>
      <c r="I249" t="s">
        <v>152</v>
      </c>
      <c r="J249" t="s">
        <v>313</v>
      </c>
      <c r="K249" s="76">
        <v>6.31</v>
      </c>
      <c r="L249" t="s">
        <v>105</v>
      </c>
      <c r="M249" s="76">
        <v>1.76</v>
      </c>
      <c r="N249" s="76">
        <v>1.36</v>
      </c>
      <c r="O249" s="76">
        <v>568587.38</v>
      </c>
      <c r="P249" s="76">
        <v>102.7</v>
      </c>
      <c r="Q249" s="76">
        <v>0</v>
      </c>
      <c r="R249" s="76">
        <v>583.93923926000002</v>
      </c>
      <c r="S249" s="76">
        <v>0.04</v>
      </c>
      <c r="T249" s="76">
        <f t="shared" si="4"/>
        <v>0.58947352558426958</v>
      </c>
      <c r="U249" s="76">
        <f>+R249/'סכום נכסי הקרן'!$C$42*100</f>
        <v>9.4852458602363479E-2</v>
      </c>
    </row>
    <row r="250" spans="2:21">
      <c r="B250" t="s">
        <v>1014</v>
      </c>
      <c r="C250" t="s">
        <v>1015</v>
      </c>
      <c r="D250" t="s">
        <v>103</v>
      </c>
      <c r="E250" s="15"/>
      <c r="F250" t="s">
        <v>1016</v>
      </c>
      <c r="G250" t="s">
        <v>126</v>
      </c>
      <c r="H250" t="s">
        <v>543</v>
      </c>
      <c r="I250" t="s">
        <v>152</v>
      </c>
      <c r="J250" t="s">
        <v>313</v>
      </c>
      <c r="K250" s="76">
        <v>3.2</v>
      </c>
      <c r="L250" t="s">
        <v>105</v>
      </c>
      <c r="M250" s="76">
        <v>4.25</v>
      </c>
      <c r="N250" s="76">
        <v>2.76</v>
      </c>
      <c r="O250" s="76">
        <v>693432.45</v>
      </c>
      <c r="P250" s="76">
        <v>105.2</v>
      </c>
      <c r="Q250" s="76">
        <v>0</v>
      </c>
      <c r="R250" s="76">
        <v>729.49093740000001</v>
      </c>
      <c r="S250" s="76">
        <v>7.0000000000000007E-2</v>
      </c>
      <c r="T250" s="76">
        <f t="shared" si="4"/>
        <v>0.7364046904878172</v>
      </c>
      <c r="U250" s="76">
        <f>+R250/'סכום נכסי הקרן'!$C$42*100</f>
        <v>0.11849522054421158</v>
      </c>
    </row>
    <row r="251" spans="2:21">
      <c r="B251" t="s">
        <v>1017</v>
      </c>
      <c r="C251" t="s">
        <v>1018</v>
      </c>
      <c r="D251" t="s">
        <v>103</v>
      </c>
      <c r="E251" s="15"/>
      <c r="F251" t="s">
        <v>546</v>
      </c>
      <c r="G251" t="s">
        <v>421</v>
      </c>
      <c r="H251" t="s">
        <v>631</v>
      </c>
      <c r="I251" t="s">
        <v>153</v>
      </c>
      <c r="J251" t="s">
        <v>313</v>
      </c>
      <c r="K251" s="76">
        <v>2.13</v>
      </c>
      <c r="L251" t="s">
        <v>105</v>
      </c>
      <c r="M251" s="76">
        <v>1.51</v>
      </c>
      <c r="N251" s="76">
        <v>0.74</v>
      </c>
      <c r="O251" s="76">
        <v>139505.26999999999</v>
      </c>
      <c r="P251" s="76">
        <v>101.74</v>
      </c>
      <c r="Q251" s="76">
        <v>0</v>
      </c>
      <c r="R251" s="76">
        <v>141.932661698</v>
      </c>
      <c r="S251" s="76">
        <v>0.03</v>
      </c>
      <c r="T251" s="76">
        <f t="shared" si="4"/>
        <v>0.14327782903013175</v>
      </c>
      <c r="U251" s="76">
        <f>+R251/'סכום נכסי הקרן'!$C$42*100</f>
        <v>2.3054901970782839E-2</v>
      </c>
    </row>
    <row r="252" spans="2:21">
      <c r="B252" t="s">
        <v>1019</v>
      </c>
      <c r="C252" t="s">
        <v>1020</v>
      </c>
      <c r="D252" t="s">
        <v>103</v>
      </c>
      <c r="E252" s="15"/>
      <c r="F252" t="s">
        <v>1021</v>
      </c>
      <c r="G252" t="s">
        <v>115</v>
      </c>
      <c r="H252" t="s">
        <v>640</v>
      </c>
      <c r="I252" t="s">
        <v>152</v>
      </c>
      <c r="J252" t="s">
        <v>313</v>
      </c>
      <c r="K252" s="76">
        <v>3.05</v>
      </c>
      <c r="L252" t="s">
        <v>105</v>
      </c>
      <c r="M252" s="76">
        <v>5.0999999999999996</v>
      </c>
      <c r="N252" s="76">
        <v>1.37</v>
      </c>
      <c r="O252" s="76">
        <v>0.01</v>
      </c>
      <c r="P252" s="76">
        <v>113.02</v>
      </c>
      <c r="Q252" s="76">
        <v>0</v>
      </c>
      <c r="R252" s="76">
        <v>1.1302E-5</v>
      </c>
      <c r="S252" s="76">
        <v>0</v>
      </c>
      <c r="T252" s="76">
        <f t="shared" si="4"/>
        <v>1.140911474727432E-8</v>
      </c>
      <c r="U252" s="76">
        <f>+R252/'סכום נכסי הקרן'!$C$42*100</f>
        <v>1.8358459494560394E-9</v>
      </c>
    </row>
    <row r="253" spans="2:21">
      <c r="B253" t="s">
        <v>1022</v>
      </c>
      <c r="C253" t="s">
        <v>1023</v>
      </c>
      <c r="D253" t="s">
        <v>103</v>
      </c>
      <c r="E253" s="15"/>
      <c r="F253" t="s">
        <v>634</v>
      </c>
      <c r="G253" t="s">
        <v>126</v>
      </c>
      <c r="H253" t="s">
        <v>631</v>
      </c>
      <c r="I253" t="s">
        <v>153</v>
      </c>
      <c r="J253" t="s">
        <v>313</v>
      </c>
      <c r="K253" s="76">
        <v>4.38</v>
      </c>
      <c r="L253" t="s">
        <v>105</v>
      </c>
      <c r="M253" s="76">
        <v>3.75</v>
      </c>
      <c r="N253" s="76">
        <v>1.77</v>
      </c>
      <c r="O253" s="76">
        <v>0.01</v>
      </c>
      <c r="P253" s="76">
        <v>109.87</v>
      </c>
      <c r="Q253" s="76">
        <v>0</v>
      </c>
      <c r="R253" s="76">
        <v>1.0987E-5</v>
      </c>
      <c r="S253" s="76">
        <v>0</v>
      </c>
      <c r="T253" s="76">
        <f t="shared" si="4"/>
        <v>1.1091129333596086E-8</v>
      </c>
      <c r="U253" s="76">
        <f>+R253/'סכום נכסי הקרן'!$C$42*100</f>
        <v>1.7846787689500534E-9</v>
      </c>
    </row>
    <row r="254" spans="2:21">
      <c r="B254" t="s">
        <v>1024</v>
      </c>
      <c r="C254" t="s">
        <v>1025</v>
      </c>
      <c r="D254" t="s">
        <v>103</v>
      </c>
      <c r="E254" s="15"/>
      <c r="F254" t="s">
        <v>1026</v>
      </c>
      <c r="G254" t="s">
        <v>135</v>
      </c>
      <c r="H254" t="s">
        <v>631</v>
      </c>
      <c r="I254" t="s">
        <v>153</v>
      </c>
      <c r="J254" t="s">
        <v>313</v>
      </c>
      <c r="K254" s="76">
        <v>0.99</v>
      </c>
      <c r="L254" t="s">
        <v>105</v>
      </c>
      <c r="M254" s="76">
        <v>6.5</v>
      </c>
      <c r="N254" s="76">
        <v>0.84</v>
      </c>
      <c r="O254" s="76">
        <v>86713.39</v>
      </c>
      <c r="P254" s="76">
        <v>105.62</v>
      </c>
      <c r="Q254" s="76">
        <v>2.81819</v>
      </c>
      <c r="R254" s="76">
        <v>94.404872518000005</v>
      </c>
      <c r="S254" s="76">
        <v>0.02</v>
      </c>
      <c r="T254" s="76">
        <f t="shared" si="4"/>
        <v>9.5299595050404015E-2</v>
      </c>
      <c r="U254" s="76">
        <f>+R254/'סכום נכסי הקרן'!$C$42*100</f>
        <v>1.5334702072295529E-2</v>
      </c>
    </row>
    <row r="255" spans="2:21">
      <c r="B255" t="s">
        <v>1027</v>
      </c>
      <c r="C255" t="s">
        <v>1028</v>
      </c>
      <c r="D255" t="s">
        <v>103</v>
      </c>
      <c r="E255" s="15"/>
      <c r="F255" t="s">
        <v>1029</v>
      </c>
      <c r="G255" t="s">
        <v>126</v>
      </c>
      <c r="H255" t="s">
        <v>631</v>
      </c>
      <c r="I255" t="s">
        <v>153</v>
      </c>
      <c r="J255" t="s">
        <v>313</v>
      </c>
      <c r="K255" s="76">
        <v>5.29</v>
      </c>
      <c r="L255" t="s">
        <v>105</v>
      </c>
      <c r="M255" s="76">
        <v>5</v>
      </c>
      <c r="N255" s="76">
        <v>1.9</v>
      </c>
      <c r="O255" s="76">
        <v>4634.37</v>
      </c>
      <c r="P255" s="76">
        <v>117.49</v>
      </c>
      <c r="Q255" s="76">
        <v>0</v>
      </c>
      <c r="R255" s="76">
        <v>5.444921313</v>
      </c>
      <c r="S255" s="76">
        <v>0</v>
      </c>
      <c r="T255" s="76">
        <f t="shared" si="4"/>
        <v>5.4965255751102957E-3</v>
      </c>
      <c r="U255" s="76">
        <f>+R255/'סכום נכסי הקרן'!$C$42*100</f>
        <v>8.8444848147035114E-4</v>
      </c>
    </row>
    <row r="256" spans="2:21">
      <c r="B256" t="s">
        <v>1030</v>
      </c>
      <c r="C256" t="s">
        <v>1031</v>
      </c>
      <c r="D256" t="s">
        <v>103</v>
      </c>
      <c r="E256" s="15"/>
      <c r="F256" t="s">
        <v>1029</v>
      </c>
      <c r="G256" t="s">
        <v>126</v>
      </c>
      <c r="H256" t="s">
        <v>631</v>
      </c>
      <c r="I256" t="s">
        <v>153</v>
      </c>
      <c r="J256" t="s">
        <v>313</v>
      </c>
      <c r="K256" s="76">
        <v>6.54</v>
      </c>
      <c r="L256" t="s">
        <v>105</v>
      </c>
      <c r="M256" s="76">
        <v>2.2000000000000002</v>
      </c>
      <c r="N256" s="76">
        <v>1.49</v>
      </c>
      <c r="O256" s="76">
        <v>228271.79</v>
      </c>
      <c r="P256" s="76">
        <v>104.72</v>
      </c>
      <c r="Q256" s="76">
        <v>2.5113500000000002</v>
      </c>
      <c r="R256" s="76">
        <v>241.55756848799999</v>
      </c>
      <c r="S256" s="76">
        <v>0.06</v>
      </c>
      <c r="T256" s="76">
        <f t="shared" si="4"/>
        <v>0.24384693124687379</v>
      </c>
      <c r="U256" s="76">
        <f>+R256/'סכום נכסי הקרן'!$C$42*100</f>
        <v>3.9237522887023944E-2</v>
      </c>
    </row>
    <row r="257" spans="2:21">
      <c r="B257" t="s">
        <v>1032</v>
      </c>
      <c r="C257" t="s">
        <v>1033</v>
      </c>
      <c r="D257" t="s">
        <v>103</v>
      </c>
      <c r="E257" s="15"/>
      <c r="F257" t="s">
        <v>1029</v>
      </c>
      <c r="G257" t="s">
        <v>126</v>
      </c>
      <c r="H257" t="s">
        <v>631</v>
      </c>
      <c r="I257" t="s">
        <v>153</v>
      </c>
      <c r="J257" t="s">
        <v>313</v>
      </c>
      <c r="K257" s="76">
        <v>2.13</v>
      </c>
      <c r="L257" t="s">
        <v>105</v>
      </c>
      <c r="M257" s="76">
        <v>7.6</v>
      </c>
      <c r="N257" s="76">
        <v>1.08</v>
      </c>
      <c r="O257" s="76">
        <v>37003.65</v>
      </c>
      <c r="P257" s="76">
        <v>116.28</v>
      </c>
      <c r="Q257" s="76">
        <v>0</v>
      </c>
      <c r="R257" s="76">
        <v>43.027844219999999</v>
      </c>
      <c r="S257" s="76">
        <v>0.03</v>
      </c>
      <c r="T257" s="76">
        <f t="shared" si="4"/>
        <v>4.3435640774537619E-2</v>
      </c>
      <c r="U257" s="76">
        <f>+R257/'סכום נכסי הקרן'!$C$42*100</f>
        <v>6.9892491174227975E-3</v>
      </c>
    </row>
    <row r="258" spans="2:21">
      <c r="B258" t="s">
        <v>1034</v>
      </c>
      <c r="C258" t="s">
        <v>1035</v>
      </c>
      <c r="D258" t="s">
        <v>103</v>
      </c>
      <c r="E258" s="15"/>
      <c r="F258" t="s">
        <v>651</v>
      </c>
      <c r="G258" t="s">
        <v>135</v>
      </c>
      <c r="H258" t="s">
        <v>631</v>
      </c>
      <c r="I258" t="s">
        <v>153</v>
      </c>
      <c r="J258" t="s">
        <v>313</v>
      </c>
      <c r="K258" s="76">
        <v>0.94</v>
      </c>
      <c r="L258" t="s">
        <v>105</v>
      </c>
      <c r="M258" s="76">
        <v>6.9</v>
      </c>
      <c r="N258" s="76">
        <v>0.97</v>
      </c>
      <c r="O258" s="76">
        <v>3974.45</v>
      </c>
      <c r="P258" s="76">
        <v>105.67</v>
      </c>
      <c r="Q258" s="76">
        <v>0.45246999999999998</v>
      </c>
      <c r="R258" s="76">
        <v>4.6522713150000001</v>
      </c>
      <c r="S258" s="76">
        <v>0</v>
      </c>
      <c r="T258" s="76">
        <f t="shared" si="4"/>
        <v>4.6963632337894004E-3</v>
      </c>
      <c r="U258" s="76">
        <f>+R258/'סכום נכסי הקרן'!$C$42*100</f>
        <v>7.5569398773785807E-4</v>
      </c>
    </row>
    <row r="259" spans="2:21">
      <c r="B259" t="s">
        <v>1036</v>
      </c>
      <c r="C259" t="s">
        <v>1037</v>
      </c>
      <c r="D259" t="s">
        <v>103</v>
      </c>
      <c r="E259" s="15"/>
      <c r="F259" t="s">
        <v>679</v>
      </c>
      <c r="G259" t="s">
        <v>135</v>
      </c>
      <c r="H259" t="s">
        <v>640</v>
      </c>
      <c r="I259" t="s">
        <v>152</v>
      </c>
      <c r="J259" t="s">
        <v>435</v>
      </c>
      <c r="L259" t="s">
        <v>105</v>
      </c>
      <c r="M259" s="76">
        <v>2.16</v>
      </c>
      <c r="N259" s="76">
        <v>0</v>
      </c>
      <c r="O259" s="76">
        <v>0.01</v>
      </c>
      <c r="P259" s="76">
        <v>39500300</v>
      </c>
      <c r="Q259" s="76">
        <v>0</v>
      </c>
      <c r="R259" s="76">
        <v>3.9500299999999999</v>
      </c>
      <c r="S259" s="76">
        <v>0</v>
      </c>
      <c r="T259" s="76">
        <f t="shared" si="4"/>
        <v>3.9874664240998042E-3</v>
      </c>
      <c r="U259" s="76">
        <f>+R259/'סכום נכסי הקרן'!$C$42*100</f>
        <v>6.4162507306050605E-4</v>
      </c>
    </row>
    <row r="260" spans="2:21">
      <c r="B260" t="s">
        <v>1038</v>
      </c>
      <c r="C260" t="s">
        <v>1039</v>
      </c>
      <c r="D260" t="s">
        <v>103</v>
      </c>
      <c r="E260" s="15"/>
      <c r="F260" t="s">
        <v>654</v>
      </c>
      <c r="G260" t="s">
        <v>126</v>
      </c>
      <c r="H260" t="s">
        <v>640</v>
      </c>
      <c r="I260" t="s">
        <v>152</v>
      </c>
      <c r="J260" t="s">
        <v>313</v>
      </c>
      <c r="K260" s="76">
        <v>4.25</v>
      </c>
      <c r="L260" t="s">
        <v>105</v>
      </c>
      <c r="M260" s="76">
        <v>5.89</v>
      </c>
      <c r="N260" s="76">
        <v>1.92</v>
      </c>
      <c r="O260" s="76">
        <v>42970.13</v>
      </c>
      <c r="P260" s="76">
        <v>119.32</v>
      </c>
      <c r="Q260" s="76">
        <v>0</v>
      </c>
      <c r="R260" s="76">
        <v>51.271959115999998</v>
      </c>
      <c r="S260" s="76">
        <v>0.01</v>
      </c>
      <c r="T260" s="76">
        <f t="shared" si="4"/>
        <v>5.1757889300300987E-2</v>
      </c>
      <c r="U260" s="76">
        <f>+R260/'סכום נכסי הקרן'!$C$42*100</f>
        <v>8.3283859904250794E-3</v>
      </c>
    </row>
    <row r="261" spans="2:21">
      <c r="B261" t="s">
        <v>1040</v>
      </c>
      <c r="C261" t="s">
        <v>1041</v>
      </c>
      <c r="D261" t="s">
        <v>103</v>
      </c>
      <c r="E261" s="15"/>
      <c r="F261" t="s">
        <v>654</v>
      </c>
      <c r="G261" t="s">
        <v>126</v>
      </c>
      <c r="H261" t="s">
        <v>640</v>
      </c>
      <c r="I261" t="s">
        <v>152</v>
      </c>
      <c r="J261" t="s">
        <v>313</v>
      </c>
      <c r="K261" s="76">
        <v>0.16</v>
      </c>
      <c r="L261" t="s">
        <v>105</v>
      </c>
      <c r="M261" s="76">
        <v>5.85</v>
      </c>
      <c r="N261" s="76">
        <v>1.1599999999999999</v>
      </c>
      <c r="O261" s="76">
        <v>29387.22</v>
      </c>
      <c r="P261" s="76">
        <v>102.73</v>
      </c>
      <c r="Q261" s="76">
        <v>0</v>
      </c>
      <c r="R261" s="76">
        <v>30.189491105999998</v>
      </c>
      <c r="S261" s="76">
        <v>0.03</v>
      </c>
      <c r="T261" s="76">
        <f t="shared" si="4"/>
        <v>3.047561212087874E-2</v>
      </c>
      <c r="U261" s="76">
        <f>+R261/'סכום נכסי הקרן'!$C$42*100</f>
        <v>4.9038448914430393E-3</v>
      </c>
    </row>
    <row r="262" spans="2:21">
      <c r="B262" t="s">
        <v>1042</v>
      </c>
      <c r="C262" t="s">
        <v>1043</v>
      </c>
      <c r="D262" t="s">
        <v>103</v>
      </c>
      <c r="E262" s="15"/>
      <c r="F262" t="s">
        <v>1044</v>
      </c>
      <c r="G262" t="s">
        <v>130</v>
      </c>
      <c r="H262" t="s">
        <v>631</v>
      </c>
      <c r="I262" t="s">
        <v>153</v>
      </c>
      <c r="J262" t="s">
        <v>313</v>
      </c>
      <c r="K262" s="76">
        <v>4.2300000000000004</v>
      </c>
      <c r="L262" t="s">
        <v>105</v>
      </c>
      <c r="M262" s="76">
        <v>2.4500000000000002</v>
      </c>
      <c r="N262" s="76">
        <v>1.73</v>
      </c>
      <c r="O262" s="76">
        <v>20574.72</v>
      </c>
      <c r="P262" s="76">
        <v>104.15</v>
      </c>
      <c r="Q262" s="76">
        <v>0</v>
      </c>
      <c r="R262" s="76">
        <v>21.428570879999999</v>
      </c>
      <c r="S262" s="76">
        <v>0.01</v>
      </c>
      <c r="T262" s="76">
        <f t="shared" si="4"/>
        <v>2.1631660240667237E-2</v>
      </c>
      <c r="U262" s="76">
        <f>+R262/'סכום נכסי הקרן'!$C$42*100</f>
        <v>3.4807604895310241E-3</v>
      </c>
    </row>
    <row r="263" spans="2:21">
      <c r="B263" t="s">
        <v>1045</v>
      </c>
      <c r="C263" t="s">
        <v>1046</v>
      </c>
      <c r="D263" t="s">
        <v>103</v>
      </c>
      <c r="E263" s="15"/>
      <c r="F263" t="s">
        <v>660</v>
      </c>
      <c r="G263" t="s">
        <v>461</v>
      </c>
      <c r="H263" t="s">
        <v>631</v>
      </c>
      <c r="I263" t="s">
        <v>153</v>
      </c>
      <c r="J263" t="s">
        <v>313</v>
      </c>
      <c r="K263" s="76">
        <v>1.44</v>
      </c>
      <c r="L263" t="s">
        <v>105</v>
      </c>
      <c r="M263" s="76">
        <v>7.2</v>
      </c>
      <c r="N263" s="76">
        <v>0.91</v>
      </c>
      <c r="O263" s="76">
        <v>25171.14</v>
      </c>
      <c r="P263" s="76">
        <v>111.13</v>
      </c>
      <c r="Q263" s="76">
        <v>0</v>
      </c>
      <c r="R263" s="76">
        <v>27.972687881999999</v>
      </c>
      <c r="S263" s="76">
        <v>0.01</v>
      </c>
      <c r="T263" s="76">
        <f t="shared" si="4"/>
        <v>2.8237799136031493E-2</v>
      </c>
      <c r="U263" s="76">
        <f>+R263/'סכום נכסי הקרן'!$C$42*100</f>
        <v>4.5437573653838029E-3</v>
      </c>
    </row>
    <row r="264" spans="2:21">
      <c r="B264" t="s">
        <v>1047</v>
      </c>
      <c r="C264" t="s">
        <v>1048</v>
      </c>
      <c r="D264" t="s">
        <v>103</v>
      </c>
      <c r="E264" s="15"/>
      <c r="F264" t="s">
        <v>1049</v>
      </c>
      <c r="G264" t="s">
        <v>461</v>
      </c>
      <c r="H264" t="s">
        <v>631</v>
      </c>
      <c r="I264" t="s">
        <v>153</v>
      </c>
      <c r="J264" t="s">
        <v>313</v>
      </c>
      <c r="K264" s="76">
        <v>2.94</v>
      </c>
      <c r="L264" t="s">
        <v>105</v>
      </c>
      <c r="M264" s="76">
        <v>4.45</v>
      </c>
      <c r="N264" s="76">
        <v>2.79</v>
      </c>
      <c r="O264" s="76">
        <v>762308.79</v>
      </c>
      <c r="P264" s="76">
        <v>106.1</v>
      </c>
      <c r="Q264" s="76">
        <v>0</v>
      </c>
      <c r="R264" s="76">
        <v>808.80962619000002</v>
      </c>
      <c r="S264" s="76">
        <v>0.05</v>
      </c>
      <c r="T264" s="76">
        <f t="shared" si="4"/>
        <v>0.8164751224475103</v>
      </c>
      <c r="U264" s="76">
        <f>+R264/'סכום נכסי הקרן'!$C$42*100</f>
        <v>0.13137939091505618</v>
      </c>
    </row>
    <row r="265" spans="2:21">
      <c r="B265" t="s">
        <v>1050</v>
      </c>
      <c r="C265" t="s">
        <v>1051</v>
      </c>
      <c r="D265" t="s">
        <v>103</v>
      </c>
      <c r="E265" s="15"/>
      <c r="F265" t="s">
        <v>671</v>
      </c>
      <c r="G265" t="s">
        <v>461</v>
      </c>
      <c r="H265" t="s">
        <v>631</v>
      </c>
      <c r="I265" t="s">
        <v>153</v>
      </c>
      <c r="J265" t="s">
        <v>313</v>
      </c>
      <c r="K265" s="76">
        <v>3.83</v>
      </c>
      <c r="L265" t="s">
        <v>105</v>
      </c>
      <c r="M265" s="76">
        <v>7.05</v>
      </c>
      <c r="N265" s="76">
        <v>1.91</v>
      </c>
      <c r="O265" s="76">
        <v>3508.94</v>
      </c>
      <c r="P265" s="76">
        <v>122.4</v>
      </c>
      <c r="Q265" s="76">
        <v>0</v>
      </c>
      <c r="R265" s="76">
        <v>4.29494256</v>
      </c>
      <c r="S265" s="76">
        <v>0</v>
      </c>
      <c r="T265" s="76">
        <f t="shared" si="4"/>
        <v>4.3356478941773248E-3</v>
      </c>
      <c r="U265" s="76">
        <f>+R265/'סכום נכסי הקרן'!$C$42*100</f>
        <v>6.9765111501701932E-4</v>
      </c>
    </row>
    <row r="266" spans="2:21">
      <c r="B266" t="s">
        <v>1052</v>
      </c>
      <c r="C266" t="s">
        <v>1053</v>
      </c>
      <c r="D266" t="s">
        <v>103</v>
      </c>
      <c r="E266" s="15"/>
      <c r="F266" t="s">
        <v>671</v>
      </c>
      <c r="G266" t="s">
        <v>461</v>
      </c>
      <c r="H266" t="s">
        <v>631</v>
      </c>
      <c r="I266" t="s">
        <v>153</v>
      </c>
      <c r="J266" t="s">
        <v>313</v>
      </c>
      <c r="K266" s="76">
        <v>5.88</v>
      </c>
      <c r="L266" t="s">
        <v>105</v>
      </c>
      <c r="M266" s="76">
        <v>3.95</v>
      </c>
      <c r="N266" s="76">
        <v>2.74</v>
      </c>
      <c r="O266" s="76">
        <v>675.31</v>
      </c>
      <c r="P266" s="76">
        <v>108.27</v>
      </c>
      <c r="Q266" s="76">
        <v>0</v>
      </c>
      <c r="R266" s="76">
        <v>0.73115813699999999</v>
      </c>
      <c r="S266" s="76">
        <v>0</v>
      </c>
      <c r="T266" s="76">
        <f t="shared" si="4"/>
        <v>7.3808769097826214E-4</v>
      </c>
      <c r="U266" s="76">
        <f>+R266/'סכום נכסי הקרן'!$C$42*100</f>
        <v>1.1876603293428366E-4</v>
      </c>
    </row>
    <row r="267" spans="2:21">
      <c r="B267" t="s">
        <v>1054</v>
      </c>
      <c r="C267" t="s">
        <v>1055</v>
      </c>
      <c r="D267" t="s">
        <v>103</v>
      </c>
      <c r="E267" s="15"/>
      <c r="F267" t="s">
        <v>1056</v>
      </c>
      <c r="G267" t="s">
        <v>461</v>
      </c>
      <c r="H267" t="s">
        <v>640</v>
      </c>
      <c r="I267" t="s">
        <v>152</v>
      </c>
      <c r="J267" t="s">
        <v>313</v>
      </c>
      <c r="K267" s="76">
        <v>3.62</v>
      </c>
      <c r="L267" t="s">
        <v>105</v>
      </c>
      <c r="M267" s="76">
        <v>5.8</v>
      </c>
      <c r="N267" s="76">
        <v>4.5199999999999996</v>
      </c>
      <c r="O267" s="76">
        <v>236427.86</v>
      </c>
      <c r="P267" s="76">
        <v>106.77</v>
      </c>
      <c r="Q267" s="76">
        <v>0</v>
      </c>
      <c r="R267" s="76">
        <v>252.43402612200001</v>
      </c>
      <c r="S267" s="76">
        <v>0.05</v>
      </c>
      <c r="T267" s="76">
        <f t="shared" si="4"/>
        <v>0.25482647054878266</v>
      </c>
      <c r="U267" s="76">
        <f>+R267/'סכום נכסי הקרן'!$C$42*100</f>
        <v>4.1004245652181359E-2</v>
      </c>
    </row>
    <row r="268" spans="2:21">
      <c r="B268" t="s">
        <v>1057</v>
      </c>
      <c r="C268" t="s">
        <v>1058</v>
      </c>
      <c r="D268" t="s">
        <v>103</v>
      </c>
      <c r="E268" s="15"/>
      <c r="F268" t="s">
        <v>674</v>
      </c>
      <c r="G268" t="s">
        <v>135</v>
      </c>
      <c r="H268" t="s">
        <v>640</v>
      </c>
      <c r="I268" t="s">
        <v>152</v>
      </c>
      <c r="J268" t="s">
        <v>313</v>
      </c>
      <c r="K268" s="76">
        <v>4.2</v>
      </c>
      <c r="L268" t="s">
        <v>105</v>
      </c>
      <c r="M268" s="76">
        <v>4.1399999999999997</v>
      </c>
      <c r="N268" s="76">
        <v>1.76</v>
      </c>
      <c r="O268" s="76">
        <v>452125.49</v>
      </c>
      <c r="P268" s="76">
        <v>111.3</v>
      </c>
      <c r="Q268" s="76">
        <v>0</v>
      </c>
      <c r="R268" s="76">
        <v>503.21567037</v>
      </c>
      <c r="S268" s="76">
        <v>0.06</v>
      </c>
      <c r="T268" s="76">
        <f t="shared" si="4"/>
        <v>0.50798489876817388</v>
      </c>
      <c r="U268" s="76">
        <f>+R268/'סכום נכסי הקרן'!$C$42*100</f>
        <v>8.17400858389285E-2</v>
      </c>
    </row>
    <row r="269" spans="2:21">
      <c r="B269" t="s">
        <v>1059</v>
      </c>
      <c r="C269" t="s">
        <v>1060</v>
      </c>
      <c r="D269" t="s">
        <v>103</v>
      </c>
      <c r="E269" s="15"/>
      <c r="F269" t="s">
        <v>674</v>
      </c>
      <c r="G269" t="s">
        <v>135</v>
      </c>
      <c r="H269" t="s">
        <v>640</v>
      </c>
      <c r="I269" t="s">
        <v>152</v>
      </c>
      <c r="J269" t="s">
        <v>435</v>
      </c>
      <c r="L269" t="s">
        <v>105</v>
      </c>
      <c r="M269" s="76">
        <v>3.55</v>
      </c>
      <c r="N269" s="76">
        <v>0</v>
      </c>
      <c r="O269" s="76">
        <v>8.19</v>
      </c>
      <c r="P269" s="76">
        <v>498726.8</v>
      </c>
      <c r="Q269" s="76">
        <v>0</v>
      </c>
      <c r="R269" s="76">
        <v>40.845724920000002</v>
      </c>
      <c r="S269" s="76">
        <v>0</v>
      </c>
      <c r="T269" s="76">
        <f t="shared" si="4"/>
        <v>4.1232840430709808E-2</v>
      </c>
      <c r="U269" s="76">
        <f>+R269/'סכום נכסי הקרן'!$C$42*100</f>
        <v>6.6347954916809075E-3</v>
      </c>
    </row>
    <row r="270" spans="2:21">
      <c r="B270" t="s">
        <v>1061</v>
      </c>
      <c r="C270" t="s">
        <v>1062</v>
      </c>
      <c r="D270" t="s">
        <v>103</v>
      </c>
      <c r="E270" s="15"/>
      <c r="F270" t="s">
        <v>1063</v>
      </c>
      <c r="G270" t="s">
        <v>833</v>
      </c>
      <c r="H270" t="s">
        <v>640</v>
      </c>
      <c r="I270" t="s">
        <v>152</v>
      </c>
      <c r="J270" t="s">
        <v>313</v>
      </c>
      <c r="K270" s="76">
        <v>3.56</v>
      </c>
      <c r="L270" t="s">
        <v>105</v>
      </c>
      <c r="M270" s="76">
        <v>2.8</v>
      </c>
      <c r="N270" s="76">
        <v>1.74</v>
      </c>
      <c r="O270" s="76">
        <v>2829.21</v>
      </c>
      <c r="P270" s="76">
        <v>104.5</v>
      </c>
      <c r="Q270" s="76">
        <v>0</v>
      </c>
      <c r="R270" s="76">
        <v>2.9565244499999999</v>
      </c>
      <c r="S270" s="76">
        <v>0</v>
      </c>
      <c r="T270" s="76">
        <f t="shared" si="4"/>
        <v>2.9845449215335426E-3</v>
      </c>
      <c r="U270" s="76">
        <f>+R270/'סכום נכסי הקרן'!$C$42*100</f>
        <v>4.8024450858257341E-4</v>
      </c>
    </row>
    <row r="271" spans="2:21">
      <c r="B271" t="s">
        <v>1064</v>
      </c>
      <c r="C271" t="s">
        <v>1065</v>
      </c>
      <c r="D271" t="s">
        <v>103</v>
      </c>
      <c r="E271" s="15"/>
      <c r="F271" t="s">
        <v>1066</v>
      </c>
      <c r="G271" t="s">
        <v>461</v>
      </c>
      <c r="H271" t="s">
        <v>640</v>
      </c>
      <c r="I271" t="s">
        <v>152</v>
      </c>
      <c r="J271" t="s">
        <v>313</v>
      </c>
      <c r="K271" s="76">
        <v>2.61</v>
      </c>
      <c r="L271" t="s">
        <v>105</v>
      </c>
      <c r="M271" s="76">
        <v>5.0999999999999996</v>
      </c>
      <c r="N271" s="76">
        <v>2.33</v>
      </c>
      <c r="O271" s="76">
        <v>286159.83</v>
      </c>
      <c r="P271" s="76">
        <v>107.36</v>
      </c>
      <c r="Q271" s="76">
        <v>7.6547999999999998</v>
      </c>
      <c r="R271" s="76">
        <v>314.87599348800001</v>
      </c>
      <c r="S271" s="76">
        <v>0.03</v>
      </c>
      <c r="T271" s="76">
        <f t="shared" si="4"/>
        <v>0.31786023189405366</v>
      </c>
      <c r="U271" s="76">
        <f>+R271/'סכום נכסי הקרן'!$C$42*100</f>
        <v>5.1147037446990895E-2</v>
      </c>
    </row>
    <row r="272" spans="2:21">
      <c r="B272" t="s">
        <v>1067</v>
      </c>
      <c r="C272" t="s">
        <v>1068</v>
      </c>
      <c r="D272" t="s">
        <v>103</v>
      </c>
      <c r="E272" s="15"/>
      <c r="F272" t="s">
        <v>691</v>
      </c>
      <c r="G272" t="s">
        <v>692</v>
      </c>
      <c r="H272" t="s">
        <v>640</v>
      </c>
      <c r="I272" t="s">
        <v>152</v>
      </c>
      <c r="J272" t="s">
        <v>313</v>
      </c>
      <c r="K272" s="76">
        <v>5.82</v>
      </c>
      <c r="L272" t="s">
        <v>105</v>
      </c>
      <c r="M272" s="76">
        <v>5.09</v>
      </c>
      <c r="N272" s="76">
        <v>2.19</v>
      </c>
      <c r="O272" s="76">
        <v>1315.05</v>
      </c>
      <c r="P272" s="76">
        <v>117</v>
      </c>
      <c r="Q272" s="76">
        <v>0.19944999999999999</v>
      </c>
      <c r="R272" s="76">
        <v>1.7380585</v>
      </c>
      <c r="S272" s="76">
        <v>0</v>
      </c>
      <c r="T272" s="76">
        <f t="shared" si="4"/>
        <v>1.7545309559348335E-3</v>
      </c>
      <c r="U272" s="76">
        <f>+R272/'סכום נכסי הקרן'!$C$42*100</f>
        <v>2.8232239047448591E-4</v>
      </c>
    </row>
    <row r="273" spans="2:21">
      <c r="B273" t="s">
        <v>1069</v>
      </c>
      <c r="C273" t="s">
        <v>1070</v>
      </c>
      <c r="D273" t="s">
        <v>103</v>
      </c>
      <c r="E273" s="15"/>
      <c r="F273" t="s">
        <v>1071</v>
      </c>
      <c r="G273" t="s">
        <v>1072</v>
      </c>
      <c r="H273" t="s">
        <v>640</v>
      </c>
      <c r="I273" t="s">
        <v>152</v>
      </c>
      <c r="J273" t="s">
        <v>313</v>
      </c>
      <c r="K273" s="76">
        <v>4.22</v>
      </c>
      <c r="L273" t="s">
        <v>105</v>
      </c>
      <c r="M273" s="76">
        <v>3.35</v>
      </c>
      <c r="N273" s="76">
        <v>1.78</v>
      </c>
      <c r="O273" s="76">
        <v>19901.72</v>
      </c>
      <c r="P273" s="76">
        <v>106.7</v>
      </c>
      <c r="Q273" s="76">
        <v>2.86273</v>
      </c>
      <c r="R273" s="76">
        <v>24.097865240000001</v>
      </c>
      <c r="S273" s="76">
        <v>0</v>
      </c>
      <c r="T273" s="76">
        <f t="shared" ref="T273:T336" si="5">+R273/$R$11*100</f>
        <v>2.432625284794844E-2</v>
      </c>
      <c r="U273" s="76">
        <f>+R273/'סכום נכסי הקרן'!$C$42*100</f>
        <v>3.9143486366476276E-3</v>
      </c>
    </row>
    <row r="274" spans="2:21">
      <c r="B274" t="s">
        <v>1073</v>
      </c>
      <c r="C274" t="s">
        <v>1074</v>
      </c>
      <c r="D274" t="s">
        <v>103</v>
      </c>
      <c r="E274" s="15"/>
      <c r="F274" t="s">
        <v>1075</v>
      </c>
      <c r="G274" t="s">
        <v>461</v>
      </c>
      <c r="H274" t="s">
        <v>698</v>
      </c>
      <c r="I274" t="s">
        <v>153</v>
      </c>
      <c r="J274" t="s">
        <v>394</v>
      </c>
      <c r="K274" s="76">
        <v>5.37</v>
      </c>
      <c r="L274" t="s">
        <v>105</v>
      </c>
      <c r="M274" s="76">
        <v>3.95</v>
      </c>
      <c r="N274" s="76">
        <v>3.67</v>
      </c>
      <c r="O274" s="76">
        <v>21431.62</v>
      </c>
      <c r="P274" s="76">
        <v>102</v>
      </c>
      <c r="Q274" s="76">
        <v>0</v>
      </c>
      <c r="R274" s="76">
        <v>21.8602524</v>
      </c>
      <c r="S274" s="76">
        <v>0</v>
      </c>
      <c r="T274" s="76">
        <f t="shared" si="5"/>
        <v>2.2067433023887709E-2</v>
      </c>
      <c r="U274" s="76">
        <f>+R274/'סכום נכסי הקרן'!$C$42*100</f>
        <v>3.5508808903403528E-3</v>
      </c>
    </row>
    <row r="275" spans="2:21">
      <c r="B275" t="s">
        <v>1076</v>
      </c>
      <c r="C275" t="s">
        <v>1077</v>
      </c>
      <c r="D275" t="s">
        <v>103</v>
      </c>
      <c r="E275" s="15"/>
      <c r="F275" t="s">
        <v>1075</v>
      </c>
      <c r="G275" t="s">
        <v>461</v>
      </c>
      <c r="H275" t="s">
        <v>698</v>
      </c>
      <c r="I275" t="s">
        <v>153</v>
      </c>
      <c r="J275" t="s">
        <v>1078</v>
      </c>
      <c r="K275" s="76">
        <v>2.82</v>
      </c>
      <c r="L275" t="s">
        <v>105</v>
      </c>
      <c r="M275" s="76">
        <v>6.35</v>
      </c>
      <c r="N275" s="76">
        <v>4.6900000000000004</v>
      </c>
      <c r="O275" s="76">
        <v>1017559.3</v>
      </c>
      <c r="P275" s="76">
        <v>106.96</v>
      </c>
      <c r="Q275" s="76">
        <v>0</v>
      </c>
      <c r="R275" s="76">
        <v>1088.38142728</v>
      </c>
      <c r="S275" s="76">
        <v>0.15</v>
      </c>
      <c r="T275" s="76">
        <f t="shared" si="5"/>
        <v>1.098696566328059</v>
      </c>
      <c r="U275" s="76">
        <f>+R275/'סכום נכסי הקרן'!$C$42*100</f>
        <v>0.17679177444126445</v>
      </c>
    </row>
    <row r="276" spans="2:21">
      <c r="B276" t="s">
        <v>1079</v>
      </c>
      <c r="C276" t="s">
        <v>1080</v>
      </c>
      <c r="D276" t="s">
        <v>103</v>
      </c>
      <c r="E276" s="15"/>
      <c r="F276" t="s">
        <v>701</v>
      </c>
      <c r="G276" t="s">
        <v>461</v>
      </c>
      <c r="H276" t="s">
        <v>698</v>
      </c>
      <c r="I276" t="s">
        <v>153</v>
      </c>
      <c r="J276" t="s">
        <v>313</v>
      </c>
      <c r="K276" s="76">
        <v>2.12</v>
      </c>
      <c r="L276" t="s">
        <v>105</v>
      </c>
      <c r="M276" s="76">
        <v>5</v>
      </c>
      <c r="N276" s="76">
        <v>1.62</v>
      </c>
      <c r="O276" s="76">
        <v>68904.5</v>
      </c>
      <c r="P276" s="76">
        <v>108.54</v>
      </c>
      <c r="Q276" s="76">
        <v>0</v>
      </c>
      <c r="R276" s="76">
        <v>74.788944299999997</v>
      </c>
      <c r="S276" s="76">
        <v>0.03</v>
      </c>
      <c r="T276" s="76">
        <f t="shared" si="5"/>
        <v>7.5497756799345936E-2</v>
      </c>
      <c r="U276" s="76">
        <f>+R276/'סכום נכסי הקרן'!$C$42*100</f>
        <v>1.2148379088413408E-2</v>
      </c>
    </row>
    <row r="277" spans="2:21">
      <c r="B277" t="s">
        <v>1081</v>
      </c>
      <c r="C277" t="s">
        <v>1082</v>
      </c>
      <c r="D277" t="s">
        <v>103</v>
      </c>
      <c r="E277" s="15"/>
      <c r="F277" t="s">
        <v>701</v>
      </c>
      <c r="G277" t="s">
        <v>461</v>
      </c>
      <c r="H277" t="s">
        <v>698</v>
      </c>
      <c r="I277" t="s">
        <v>153</v>
      </c>
      <c r="J277" t="s">
        <v>313</v>
      </c>
      <c r="K277" s="76">
        <v>2.99</v>
      </c>
      <c r="L277" t="s">
        <v>105</v>
      </c>
      <c r="M277" s="76">
        <v>4.6500000000000004</v>
      </c>
      <c r="N277" s="76">
        <v>1.95</v>
      </c>
      <c r="O277" s="76">
        <v>20851.669999999998</v>
      </c>
      <c r="P277" s="76">
        <v>109.46</v>
      </c>
      <c r="Q277" s="76">
        <v>0</v>
      </c>
      <c r="R277" s="76">
        <v>22.824237982</v>
      </c>
      <c r="S277" s="76">
        <v>0.01</v>
      </c>
      <c r="T277" s="76">
        <f t="shared" si="5"/>
        <v>2.304055478284683E-2</v>
      </c>
      <c r="U277" s="76">
        <f>+R277/'סכום נכסי הקרן'!$C$42*100</f>
        <v>3.7074663642430884E-3</v>
      </c>
    </row>
    <row r="278" spans="2:21">
      <c r="B278" t="s">
        <v>1083</v>
      </c>
      <c r="C278" t="s">
        <v>1084</v>
      </c>
      <c r="D278" t="s">
        <v>103</v>
      </c>
      <c r="E278" s="15"/>
      <c r="F278" t="s">
        <v>713</v>
      </c>
      <c r="G278" t="s">
        <v>461</v>
      </c>
      <c r="H278" t="s">
        <v>698</v>
      </c>
      <c r="I278" t="s">
        <v>153</v>
      </c>
      <c r="J278" t="s">
        <v>313</v>
      </c>
      <c r="K278" s="76">
        <v>3.21</v>
      </c>
      <c r="L278" t="s">
        <v>105</v>
      </c>
      <c r="M278" s="76">
        <v>3.9</v>
      </c>
      <c r="N278" s="76">
        <v>1.85</v>
      </c>
      <c r="O278" s="76">
        <v>35318.54</v>
      </c>
      <c r="P278" s="76">
        <v>106.72</v>
      </c>
      <c r="Q278" s="76">
        <v>0.68871000000000004</v>
      </c>
      <c r="R278" s="76">
        <v>38.380655888</v>
      </c>
      <c r="S278" s="76">
        <v>0.01</v>
      </c>
      <c r="T278" s="76">
        <f t="shared" si="5"/>
        <v>3.8744408697738618E-2</v>
      </c>
      <c r="U278" s="76">
        <f>+R278/'סכום נכסי הקרן'!$C$42*100</f>
        <v>6.2343807865378595E-3</v>
      </c>
    </row>
    <row r="279" spans="2:21">
      <c r="B279" t="s">
        <v>1085</v>
      </c>
      <c r="C279" t="s">
        <v>1086</v>
      </c>
      <c r="D279" t="s">
        <v>103</v>
      </c>
      <c r="E279" s="15"/>
      <c r="F279" t="s">
        <v>716</v>
      </c>
      <c r="G279" t="s">
        <v>461</v>
      </c>
      <c r="H279" t="s">
        <v>705</v>
      </c>
      <c r="I279" t="s">
        <v>152</v>
      </c>
      <c r="J279" t="s">
        <v>313</v>
      </c>
      <c r="K279" s="76">
        <v>6.3</v>
      </c>
      <c r="L279" t="s">
        <v>105</v>
      </c>
      <c r="M279" s="76">
        <v>4.9000000000000004</v>
      </c>
      <c r="N279" s="76">
        <v>2.99</v>
      </c>
      <c r="O279" s="76">
        <v>254211.06</v>
      </c>
      <c r="P279" s="76">
        <v>112.45</v>
      </c>
      <c r="Q279" s="76">
        <v>11.769439999999999</v>
      </c>
      <c r="R279" s="76">
        <v>297.62977697000002</v>
      </c>
      <c r="S279" s="76">
        <v>0.05</v>
      </c>
      <c r="T279" s="76">
        <f t="shared" si="5"/>
        <v>0.30045056429449607</v>
      </c>
      <c r="U279" s="76">
        <f>+R279/'סכום נכסי הקרן'!$C$42*100</f>
        <v>4.8345639752953362E-2</v>
      </c>
    </row>
    <row r="280" spans="2:21">
      <c r="B280" t="s">
        <v>1087</v>
      </c>
      <c r="C280" t="s">
        <v>1088</v>
      </c>
      <c r="D280" t="s">
        <v>103</v>
      </c>
      <c r="E280" s="15"/>
      <c r="F280" t="s">
        <v>723</v>
      </c>
      <c r="G280" t="s">
        <v>461</v>
      </c>
      <c r="H280" t="s">
        <v>705</v>
      </c>
      <c r="I280" t="s">
        <v>152</v>
      </c>
      <c r="J280" t="s">
        <v>313</v>
      </c>
      <c r="K280" s="76">
        <v>3.76</v>
      </c>
      <c r="L280" t="s">
        <v>105</v>
      </c>
      <c r="M280" s="76">
        <v>4.2</v>
      </c>
      <c r="N280" s="76">
        <v>2.3199999999999998</v>
      </c>
      <c r="O280" s="76">
        <v>95995.67</v>
      </c>
      <c r="P280" s="76">
        <v>108.9</v>
      </c>
      <c r="Q280" s="76">
        <v>0</v>
      </c>
      <c r="R280" s="76">
        <v>104.53928463</v>
      </c>
      <c r="S280" s="76">
        <v>0.01</v>
      </c>
      <c r="T280" s="76">
        <f t="shared" si="5"/>
        <v>0.10553005609110253</v>
      </c>
      <c r="U280" s="76">
        <f>+R280/'סכום נכסי הקרן'!$C$42*100</f>
        <v>1.6980890306761413E-2</v>
      </c>
    </row>
    <row r="281" spans="2:21">
      <c r="B281" t="s">
        <v>1089</v>
      </c>
      <c r="C281" t="s">
        <v>1090</v>
      </c>
      <c r="D281" t="s">
        <v>103</v>
      </c>
      <c r="E281" s="15"/>
      <c r="F281" t="s">
        <v>726</v>
      </c>
      <c r="G281" t="s">
        <v>461</v>
      </c>
      <c r="H281" t="s">
        <v>698</v>
      </c>
      <c r="I281" t="s">
        <v>153</v>
      </c>
      <c r="J281" t="s">
        <v>313</v>
      </c>
      <c r="K281" s="76">
        <v>4.8099999999999996</v>
      </c>
      <c r="L281" t="s">
        <v>105</v>
      </c>
      <c r="M281" s="76">
        <v>3.5</v>
      </c>
      <c r="N281" s="76">
        <v>2.0299999999999998</v>
      </c>
      <c r="O281" s="76">
        <v>111997.27</v>
      </c>
      <c r="P281" s="76">
        <v>108.51</v>
      </c>
      <c r="Q281" s="76">
        <v>0</v>
      </c>
      <c r="R281" s="76">
        <v>121.52823767700001</v>
      </c>
      <c r="S281" s="76">
        <v>0.1</v>
      </c>
      <c r="T281" s="76">
        <f t="shared" si="5"/>
        <v>0.12268002200415144</v>
      </c>
      <c r="U281" s="76">
        <f>+R281/'סכום נכסי הקרן'!$C$42*100</f>
        <v>1.9740499281883851E-2</v>
      </c>
    </row>
    <row r="282" spans="2:21">
      <c r="B282" t="s">
        <v>1091</v>
      </c>
      <c r="C282" t="s">
        <v>1092</v>
      </c>
      <c r="D282" t="s">
        <v>103</v>
      </c>
      <c r="E282" s="15"/>
      <c r="F282" t="s">
        <v>1093</v>
      </c>
      <c r="G282" t="s">
        <v>461</v>
      </c>
      <c r="H282" t="s">
        <v>698</v>
      </c>
      <c r="I282" t="s">
        <v>153</v>
      </c>
      <c r="J282" t="s">
        <v>313</v>
      </c>
      <c r="K282" s="76">
        <v>1.21</v>
      </c>
      <c r="L282" t="s">
        <v>105</v>
      </c>
      <c r="M282" s="76">
        <v>5.45</v>
      </c>
      <c r="N282" s="76">
        <v>1.22</v>
      </c>
      <c r="O282" s="76">
        <v>33843.26</v>
      </c>
      <c r="P282" s="76">
        <v>106.6</v>
      </c>
      <c r="Q282" s="76">
        <v>0</v>
      </c>
      <c r="R282" s="76">
        <v>36.076915159999999</v>
      </c>
      <c r="S282" s="76">
        <v>0.03</v>
      </c>
      <c r="T282" s="76">
        <f t="shared" si="5"/>
        <v>3.6418834258372015E-2</v>
      </c>
      <c r="U282" s="76">
        <f>+R282/'סכום נכסי הקרן'!$C$42*100</f>
        <v>5.8601715240979629E-3</v>
      </c>
    </row>
    <row r="283" spans="2:21">
      <c r="B283" t="s">
        <v>1094</v>
      </c>
      <c r="C283" t="s">
        <v>1095</v>
      </c>
      <c r="D283" t="s">
        <v>103</v>
      </c>
      <c r="E283" s="15"/>
      <c r="F283" t="s">
        <v>1093</v>
      </c>
      <c r="G283" t="s">
        <v>461</v>
      </c>
      <c r="H283" t="s">
        <v>698</v>
      </c>
      <c r="I283" t="s">
        <v>153</v>
      </c>
      <c r="J283" t="s">
        <v>313</v>
      </c>
      <c r="K283" s="76">
        <v>1.99</v>
      </c>
      <c r="L283" t="s">
        <v>105</v>
      </c>
      <c r="M283" s="76">
        <v>3.5</v>
      </c>
      <c r="N283" s="76">
        <v>1.91</v>
      </c>
      <c r="O283" s="76">
        <v>34965</v>
      </c>
      <c r="P283" s="76">
        <v>104.08</v>
      </c>
      <c r="Q283" s="76">
        <v>0</v>
      </c>
      <c r="R283" s="76">
        <v>36.391571999999996</v>
      </c>
      <c r="S283" s="76">
        <v>0.03</v>
      </c>
      <c r="T283" s="76">
        <f t="shared" si="5"/>
        <v>3.673647325975006E-2</v>
      </c>
      <c r="U283" s="76">
        <f>+R283/'סכום נכסי הקרן'!$C$42*100</f>
        <v>5.9112829632399404E-3</v>
      </c>
    </row>
    <row r="284" spans="2:21">
      <c r="B284" t="s">
        <v>1096</v>
      </c>
      <c r="C284" t="s">
        <v>1097</v>
      </c>
      <c r="D284" t="s">
        <v>103</v>
      </c>
      <c r="E284" s="15"/>
      <c r="F284" t="s">
        <v>733</v>
      </c>
      <c r="G284" t="s">
        <v>115</v>
      </c>
      <c r="H284" t="s">
        <v>705</v>
      </c>
      <c r="I284" t="s">
        <v>152</v>
      </c>
      <c r="J284" t="s">
        <v>313</v>
      </c>
      <c r="K284" s="76">
        <v>4.3</v>
      </c>
      <c r="L284" t="s">
        <v>105</v>
      </c>
      <c r="M284" s="76">
        <v>4.0999999999999996</v>
      </c>
      <c r="N284" s="76">
        <v>2.16</v>
      </c>
      <c r="O284" s="76">
        <v>54632.81</v>
      </c>
      <c r="P284" s="76">
        <v>110.04</v>
      </c>
      <c r="Q284" s="76">
        <v>0</v>
      </c>
      <c r="R284" s="76">
        <v>60.117944123999997</v>
      </c>
      <c r="S284" s="76">
        <v>0.01</v>
      </c>
      <c r="T284" s="76">
        <f t="shared" si="5"/>
        <v>6.0687712164302077E-2</v>
      </c>
      <c r="U284" s="76">
        <f>+R284/'סכום נכסי הקרן'!$C$42*100</f>
        <v>9.7652879321951779E-3</v>
      </c>
    </row>
    <row r="285" spans="2:21">
      <c r="B285" t="s">
        <v>1098</v>
      </c>
      <c r="C285" t="s">
        <v>1099</v>
      </c>
      <c r="D285" t="s">
        <v>103</v>
      </c>
      <c r="E285" s="15"/>
      <c r="F285" t="s">
        <v>733</v>
      </c>
      <c r="G285" t="s">
        <v>115</v>
      </c>
      <c r="H285" t="s">
        <v>705</v>
      </c>
      <c r="I285" t="s">
        <v>152</v>
      </c>
      <c r="J285" t="s">
        <v>313</v>
      </c>
      <c r="K285" s="76">
        <v>0.25</v>
      </c>
      <c r="L285" t="s">
        <v>105</v>
      </c>
      <c r="M285" s="76">
        <v>6.25</v>
      </c>
      <c r="N285" s="76">
        <v>0.76</v>
      </c>
      <c r="O285" s="76">
        <v>10605.35</v>
      </c>
      <c r="P285" s="76">
        <v>102.93</v>
      </c>
      <c r="Q285" s="76">
        <v>0</v>
      </c>
      <c r="R285" s="76">
        <v>10.916086755</v>
      </c>
      <c r="S285" s="76">
        <v>0</v>
      </c>
      <c r="T285" s="76">
        <f t="shared" si="5"/>
        <v>1.1019544008051354E-2</v>
      </c>
      <c r="U285" s="76">
        <f>+R285/'סכום נכסי הקרן'!$C$42*100</f>
        <v>1.7731599409907513E-3</v>
      </c>
    </row>
    <row r="286" spans="2:21">
      <c r="B286" t="s">
        <v>1100</v>
      </c>
      <c r="C286" t="s">
        <v>1101</v>
      </c>
      <c r="D286" t="s">
        <v>103</v>
      </c>
      <c r="E286" s="15"/>
      <c r="F286" t="s">
        <v>1102</v>
      </c>
      <c r="G286" t="s">
        <v>461</v>
      </c>
      <c r="H286" t="s">
        <v>705</v>
      </c>
      <c r="I286" t="s">
        <v>152</v>
      </c>
      <c r="J286" t="s">
        <v>313</v>
      </c>
      <c r="K286" s="76">
        <v>3.13</v>
      </c>
      <c r="L286" t="s">
        <v>105</v>
      </c>
      <c r="M286" s="76">
        <v>3.8</v>
      </c>
      <c r="N286" s="76">
        <v>1.6</v>
      </c>
      <c r="O286" s="76">
        <v>26039.360000000001</v>
      </c>
      <c r="P286" s="76">
        <v>107.03</v>
      </c>
      <c r="Q286" s="76">
        <v>4.7744400000000002</v>
      </c>
      <c r="R286" s="76">
        <v>32.644367008000003</v>
      </c>
      <c r="S286" s="76">
        <v>0.01</v>
      </c>
      <c r="T286" s="76">
        <f t="shared" si="5"/>
        <v>3.2953754118422239E-2</v>
      </c>
      <c r="U286" s="76">
        <f>+R286/'סכום נכסי הקרן'!$C$42*100</f>
        <v>5.3026038704824963E-3</v>
      </c>
    </row>
    <row r="287" spans="2:21">
      <c r="B287" t="s">
        <v>1103</v>
      </c>
      <c r="C287" t="s">
        <v>1104</v>
      </c>
      <c r="D287" t="s">
        <v>103</v>
      </c>
      <c r="E287" s="15"/>
      <c r="F287" t="s">
        <v>1102</v>
      </c>
      <c r="G287" t="s">
        <v>461</v>
      </c>
      <c r="H287" t="s">
        <v>705</v>
      </c>
      <c r="I287" t="s">
        <v>152</v>
      </c>
      <c r="J287" t="s">
        <v>313</v>
      </c>
      <c r="K287" s="76">
        <v>0.73</v>
      </c>
      <c r="L287" t="s">
        <v>105</v>
      </c>
      <c r="M287" s="76">
        <v>3.61</v>
      </c>
      <c r="N287" s="76">
        <v>0.94</v>
      </c>
      <c r="O287" s="76">
        <v>32302.61</v>
      </c>
      <c r="P287" s="76">
        <v>102.25</v>
      </c>
      <c r="Q287" s="76">
        <v>0</v>
      </c>
      <c r="R287" s="76">
        <v>33.029418724999999</v>
      </c>
      <c r="S287" s="76">
        <v>0.08</v>
      </c>
      <c r="T287" s="76">
        <f t="shared" si="5"/>
        <v>3.3342455164510364E-2</v>
      </c>
      <c r="U287" s="76">
        <f>+R287/'סכום נכסי הקרן'!$C$42*100</f>
        <v>5.3651499362217933E-3</v>
      </c>
    </row>
    <row r="288" spans="2:21">
      <c r="B288" t="s">
        <v>1105</v>
      </c>
      <c r="C288" t="s">
        <v>1106</v>
      </c>
      <c r="D288" t="s">
        <v>103</v>
      </c>
      <c r="E288" s="15"/>
      <c r="F288" t="s">
        <v>739</v>
      </c>
      <c r="G288" t="s">
        <v>461</v>
      </c>
      <c r="H288" t="s">
        <v>698</v>
      </c>
      <c r="I288" t="s">
        <v>153</v>
      </c>
      <c r="J288" t="s">
        <v>313</v>
      </c>
      <c r="K288" s="76">
        <v>5.48</v>
      </c>
      <c r="L288" t="s">
        <v>105</v>
      </c>
      <c r="M288" s="76">
        <v>5.65</v>
      </c>
      <c r="N288" s="76">
        <v>2.59</v>
      </c>
      <c r="O288" s="76">
        <v>63033.120000000003</v>
      </c>
      <c r="P288" s="76">
        <v>119.12</v>
      </c>
      <c r="Q288" s="76">
        <v>0</v>
      </c>
      <c r="R288" s="76">
        <v>75.085052544000007</v>
      </c>
      <c r="S288" s="76">
        <v>0.06</v>
      </c>
      <c r="T288" s="76">
        <f t="shared" si="5"/>
        <v>7.5796671410336025E-2</v>
      </c>
      <c r="U288" s="76">
        <f>+R288/'סכום נכסי הקרן'!$C$42*100</f>
        <v>1.2196477577207246E-2</v>
      </c>
    </row>
    <row r="289" spans="2:21">
      <c r="B289" t="s">
        <v>1107</v>
      </c>
      <c r="C289" t="s">
        <v>1108</v>
      </c>
      <c r="D289" t="s">
        <v>103</v>
      </c>
      <c r="E289" s="15"/>
      <c r="F289" t="s">
        <v>739</v>
      </c>
      <c r="G289" t="s">
        <v>461</v>
      </c>
      <c r="H289" t="s">
        <v>705</v>
      </c>
      <c r="I289" t="s">
        <v>152</v>
      </c>
      <c r="J289" t="s">
        <v>313</v>
      </c>
      <c r="K289" s="76">
        <v>3.44</v>
      </c>
      <c r="L289" t="s">
        <v>105</v>
      </c>
      <c r="M289" s="76">
        <v>5.74</v>
      </c>
      <c r="N289" s="76">
        <v>1.76</v>
      </c>
      <c r="O289" s="76">
        <v>35296.22</v>
      </c>
      <c r="P289" s="76">
        <v>114.08</v>
      </c>
      <c r="Q289" s="76">
        <v>1.0129999999999999</v>
      </c>
      <c r="R289" s="76">
        <v>41.278927776000003</v>
      </c>
      <c r="S289" s="76">
        <v>0.02</v>
      </c>
      <c r="T289" s="76">
        <f t="shared" si="5"/>
        <v>4.1670148968397921E-2</v>
      </c>
      <c r="U289" s="76">
        <f>+R289/'סכום נכסי הקרן'!$C$42*100</f>
        <v>6.705163011454433E-3</v>
      </c>
    </row>
    <row r="290" spans="2:21">
      <c r="B290" t="s">
        <v>1109</v>
      </c>
      <c r="C290" t="s">
        <v>1110</v>
      </c>
      <c r="D290" t="s">
        <v>103</v>
      </c>
      <c r="E290" s="15"/>
      <c r="F290" t="s">
        <v>748</v>
      </c>
      <c r="G290" t="s">
        <v>461</v>
      </c>
      <c r="H290" t="s">
        <v>705</v>
      </c>
      <c r="I290" t="s">
        <v>152</v>
      </c>
      <c r="J290" t="s">
        <v>313</v>
      </c>
      <c r="K290" s="76">
        <v>4.2699999999999996</v>
      </c>
      <c r="L290" t="s">
        <v>105</v>
      </c>
      <c r="M290" s="76">
        <v>3.7</v>
      </c>
      <c r="N290" s="76">
        <v>1.68</v>
      </c>
      <c r="O290" s="76">
        <v>161393.5</v>
      </c>
      <c r="P290" s="76">
        <v>109.85</v>
      </c>
      <c r="Q290" s="76">
        <v>0</v>
      </c>
      <c r="R290" s="76">
        <v>177.29075975000001</v>
      </c>
      <c r="S290" s="76">
        <v>0.06</v>
      </c>
      <c r="T290" s="76">
        <f t="shared" si="5"/>
        <v>0.17897103358867403</v>
      </c>
      <c r="U290" s="76">
        <f>+R290/'סכום נכסי הקרן'!$C$42*100</f>
        <v>2.8798312083084528E-2</v>
      </c>
    </row>
    <row r="291" spans="2:21">
      <c r="B291" t="s">
        <v>1111</v>
      </c>
      <c r="C291" t="s">
        <v>1112</v>
      </c>
      <c r="D291" t="s">
        <v>103</v>
      </c>
      <c r="E291" s="15"/>
      <c r="F291" t="s">
        <v>1113</v>
      </c>
      <c r="G291" t="s">
        <v>461</v>
      </c>
      <c r="H291" t="s">
        <v>705</v>
      </c>
      <c r="I291" t="s">
        <v>152</v>
      </c>
      <c r="J291" t="s">
        <v>313</v>
      </c>
      <c r="K291" s="76">
        <v>2.98</v>
      </c>
      <c r="L291" t="s">
        <v>105</v>
      </c>
      <c r="M291" s="76">
        <v>3.71</v>
      </c>
      <c r="N291" s="76">
        <v>1.96</v>
      </c>
      <c r="O291" s="76">
        <v>82.06</v>
      </c>
      <c r="P291" s="76">
        <v>106.55</v>
      </c>
      <c r="Q291" s="76">
        <v>0</v>
      </c>
      <c r="R291" s="76">
        <v>8.7434929999999994E-2</v>
      </c>
      <c r="S291" s="76">
        <v>0</v>
      </c>
      <c r="T291" s="76">
        <f t="shared" si="5"/>
        <v>8.8263594876119086E-5</v>
      </c>
      <c r="U291" s="76">
        <f>+R291/'סכום נכסי הקרן'!$C$42*100</f>
        <v>1.4202536018534094E-5</v>
      </c>
    </row>
    <row r="292" spans="2:21">
      <c r="B292" t="s">
        <v>1114</v>
      </c>
      <c r="C292" t="s">
        <v>1115</v>
      </c>
      <c r="D292" t="s">
        <v>103</v>
      </c>
      <c r="E292" s="15"/>
      <c r="F292" t="s">
        <v>1116</v>
      </c>
      <c r="G292" t="s">
        <v>126</v>
      </c>
      <c r="H292" t="s">
        <v>705</v>
      </c>
      <c r="I292" t="s">
        <v>152</v>
      </c>
      <c r="J292" t="s">
        <v>313</v>
      </c>
      <c r="K292" s="76">
        <v>0.91</v>
      </c>
      <c r="L292" t="s">
        <v>105</v>
      </c>
      <c r="M292" s="76">
        <v>2.7</v>
      </c>
      <c r="N292" s="76">
        <v>1.07</v>
      </c>
      <c r="O292" s="76">
        <v>16133.02</v>
      </c>
      <c r="P292" s="76">
        <v>101.71</v>
      </c>
      <c r="Q292" s="76">
        <v>0</v>
      </c>
      <c r="R292" s="76">
        <v>16.408894642</v>
      </c>
      <c r="S292" s="76">
        <v>0</v>
      </c>
      <c r="T292" s="76">
        <f t="shared" si="5"/>
        <v>1.6564410002345851E-2</v>
      </c>
      <c r="U292" s="76">
        <f>+R292/'סכום נכסי הקרן'!$C$42*100</f>
        <v>2.6653869017489477E-3</v>
      </c>
    </row>
    <row r="293" spans="2:21">
      <c r="B293" t="s">
        <v>1117</v>
      </c>
      <c r="C293" t="s">
        <v>1118</v>
      </c>
      <c r="D293" t="s">
        <v>103</v>
      </c>
      <c r="E293" s="15"/>
      <c r="F293" t="s">
        <v>1119</v>
      </c>
      <c r="G293" t="s">
        <v>126</v>
      </c>
      <c r="H293" t="s">
        <v>705</v>
      </c>
      <c r="I293" t="s">
        <v>154</v>
      </c>
      <c r="J293" t="s">
        <v>313</v>
      </c>
      <c r="K293" s="76">
        <v>0.16</v>
      </c>
      <c r="L293" t="s">
        <v>105</v>
      </c>
      <c r="M293" s="76">
        <v>5.7</v>
      </c>
      <c r="N293" s="76">
        <v>1.74</v>
      </c>
      <c r="O293" s="76">
        <v>104997.7</v>
      </c>
      <c r="P293" s="76">
        <v>105.4</v>
      </c>
      <c r="Q293" s="76">
        <v>0</v>
      </c>
      <c r="R293" s="76">
        <v>110.66757579999999</v>
      </c>
      <c r="S293" s="76">
        <v>0.11</v>
      </c>
      <c r="T293" s="76">
        <f t="shared" si="5"/>
        <v>0.11171642816358864</v>
      </c>
      <c r="U293" s="76">
        <f>+R293/'סכום נכסי הקרן'!$C$42*100</f>
        <v>1.7976342308312618E-2</v>
      </c>
    </row>
    <row r="294" spans="2:21">
      <c r="B294" t="s">
        <v>1120</v>
      </c>
      <c r="C294" t="s">
        <v>1121</v>
      </c>
      <c r="D294" t="s">
        <v>103</v>
      </c>
      <c r="E294" s="15"/>
      <c r="F294" t="s">
        <v>1122</v>
      </c>
      <c r="G294" t="s">
        <v>461</v>
      </c>
      <c r="H294" t="s">
        <v>705</v>
      </c>
      <c r="I294" t="s">
        <v>152</v>
      </c>
      <c r="J294" t="s">
        <v>313</v>
      </c>
      <c r="K294" s="76">
        <v>2.87</v>
      </c>
      <c r="L294" t="s">
        <v>105</v>
      </c>
      <c r="M294" s="76">
        <v>6.9</v>
      </c>
      <c r="N294" s="76">
        <v>3.11</v>
      </c>
      <c r="O294" s="76">
        <v>38925.9</v>
      </c>
      <c r="P294" s="76">
        <v>113.5</v>
      </c>
      <c r="Q294" s="76">
        <v>0</v>
      </c>
      <c r="R294" s="76">
        <v>44.180896500000003</v>
      </c>
      <c r="S294" s="76">
        <v>0.01</v>
      </c>
      <c r="T294" s="76">
        <f t="shared" si="5"/>
        <v>4.4599621111834228E-2</v>
      </c>
      <c r="U294" s="76">
        <f>+R294/'סכום נכסי הקרן'!$C$42*100</f>
        <v>7.1765457337516821E-3</v>
      </c>
    </row>
    <row r="295" spans="2:21">
      <c r="B295" t="s">
        <v>1123</v>
      </c>
      <c r="C295" t="s">
        <v>1124</v>
      </c>
      <c r="D295" t="s">
        <v>103</v>
      </c>
      <c r="E295" s="15"/>
      <c r="F295" t="s">
        <v>1125</v>
      </c>
      <c r="G295" t="s">
        <v>461</v>
      </c>
      <c r="H295" t="s">
        <v>705</v>
      </c>
      <c r="I295" t="s">
        <v>152</v>
      </c>
      <c r="J295" t="s">
        <v>310</v>
      </c>
      <c r="K295" s="76">
        <v>5</v>
      </c>
      <c r="L295" t="s">
        <v>105</v>
      </c>
      <c r="M295" s="76">
        <v>6</v>
      </c>
      <c r="N295" s="76">
        <v>5.0199999999999996</v>
      </c>
      <c r="O295" s="76">
        <v>54632.81</v>
      </c>
      <c r="P295" s="76">
        <v>100.7</v>
      </c>
      <c r="Q295" s="76">
        <v>1.65652</v>
      </c>
      <c r="R295" s="76">
        <v>56.67175967</v>
      </c>
      <c r="S295" s="76">
        <v>0.02</v>
      </c>
      <c r="T295" s="76">
        <f t="shared" si="5"/>
        <v>5.7208866484249082E-2</v>
      </c>
      <c r="U295" s="76">
        <f>+R295/'סכום נכסי הקרן'!$C$42*100</f>
        <v>9.2055052591325098E-3</v>
      </c>
    </row>
    <row r="296" spans="2:21">
      <c r="B296" t="s">
        <v>1126</v>
      </c>
      <c r="C296" t="s">
        <v>1127</v>
      </c>
      <c r="D296" t="s">
        <v>103</v>
      </c>
      <c r="E296" s="15"/>
      <c r="F296" t="s">
        <v>1125</v>
      </c>
      <c r="G296" t="s">
        <v>461</v>
      </c>
      <c r="H296" t="s">
        <v>705</v>
      </c>
      <c r="I296" t="s">
        <v>152</v>
      </c>
      <c r="J296" t="s">
        <v>313</v>
      </c>
      <c r="K296" s="76">
        <v>1.78</v>
      </c>
      <c r="L296" t="s">
        <v>105</v>
      </c>
      <c r="M296" s="76">
        <v>6</v>
      </c>
      <c r="N296" s="76">
        <v>2.0499999999999998</v>
      </c>
      <c r="O296" s="76">
        <v>324837.87</v>
      </c>
      <c r="P296" s="76">
        <v>109.94</v>
      </c>
      <c r="Q296" s="76">
        <v>0</v>
      </c>
      <c r="R296" s="76">
        <v>357.12675427800002</v>
      </c>
      <c r="S296" s="76">
        <v>0.13</v>
      </c>
      <c r="T296" s="76">
        <f t="shared" si="5"/>
        <v>0.36051142442747686</v>
      </c>
      <c r="U296" s="76">
        <f>+R296/'סכום נכסי הקרן'!$C$42*100</f>
        <v>5.8010060633839025E-2</v>
      </c>
    </row>
    <row r="297" spans="2:21">
      <c r="B297" t="s">
        <v>1128</v>
      </c>
      <c r="C297" t="s">
        <v>1129</v>
      </c>
      <c r="D297" t="s">
        <v>103</v>
      </c>
      <c r="E297" s="15"/>
      <c r="F297" t="s">
        <v>757</v>
      </c>
      <c r="G297" t="s">
        <v>461</v>
      </c>
      <c r="H297" t="s">
        <v>705</v>
      </c>
      <c r="I297" t="s">
        <v>152</v>
      </c>
      <c r="J297" t="s">
        <v>313</v>
      </c>
      <c r="K297" s="76">
        <v>4.54</v>
      </c>
      <c r="L297" t="s">
        <v>105</v>
      </c>
      <c r="M297" s="76">
        <v>6.23</v>
      </c>
      <c r="N297" s="76">
        <v>2.3199999999999998</v>
      </c>
      <c r="O297" s="76">
        <v>0.01</v>
      </c>
      <c r="P297" s="76">
        <v>118.65</v>
      </c>
      <c r="Q297" s="76">
        <v>0</v>
      </c>
      <c r="R297" s="76">
        <v>1.1865000000000001E-5</v>
      </c>
      <c r="S297" s="76">
        <v>0</v>
      </c>
      <c r="T297" s="76">
        <f t="shared" si="5"/>
        <v>1.1977450581880184E-8</v>
      </c>
      <c r="U297" s="76">
        <f>+R297/'סכום נכסי הקרן'!$C$42*100</f>
        <v>1.9272971323921352E-9</v>
      </c>
    </row>
    <row r="298" spans="2:21">
      <c r="B298" t="s">
        <v>1130</v>
      </c>
      <c r="C298" t="s">
        <v>1131</v>
      </c>
      <c r="D298" t="s">
        <v>103</v>
      </c>
      <c r="E298" s="15"/>
      <c r="F298" t="s">
        <v>695</v>
      </c>
      <c r="G298" t="s">
        <v>130</v>
      </c>
      <c r="H298" t="s">
        <v>698</v>
      </c>
      <c r="I298" t="s">
        <v>153</v>
      </c>
      <c r="J298" t="s">
        <v>313</v>
      </c>
      <c r="K298" s="76">
        <v>0.25</v>
      </c>
      <c r="L298" t="s">
        <v>105</v>
      </c>
      <c r="M298" s="76">
        <v>5.4</v>
      </c>
      <c r="N298" s="76">
        <v>0.88</v>
      </c>
      <c r="O298" s="76">
        <v>3723.31</v>
      </c>
      <c r="P298" s="76">
        <v>101.13</v>
      </c>
      <c r="Q298" s="76">
        <v>3.7820399999999998</v>
      </c>
      <c r="R298" s="76">
        <v>7.5474234029999998</v>
      </c>
      <c r="S298" s="76">
        <v>0.02</v>
      </c>
      <c r="T298" s="76">
        <f t="shared" si="5"/>
        <v>7.618954136532529E-3</v>
      </c>
      <c r="U298" s="76">
        <f>+R298/'סכום נכסי הקרן'!$C$42*100</f>
        <v>1.22596944640128E-3</v>
      </c>
    </row>
    <row r="299" spans="2:21">
      <c r="B299" t="s">
        <v>1132</v>
      </c>
      <c r="C299" t="s">
        <v>1133</v>
      </c>
      <c r="D299" t="s">
        <v>103</v>
      </c>
      <c r="E299" s="15"/>
      <c r="F299" t="s">
        <v>776</v>
      </c>
      <c r="G299" t="s">
        <v>130</v>
      </c>
      <c r="H299" t="s">
        <v>401</v>
      </c>
      <c r="I299" t="s">
        <v>153</v>
      </c>
      <c r="J299" t="s">
        <v>313</v>
      </c>
      <c r="K299" s="76">
        <v>2.0499999999999998</v>
      </c>
      <c r="L299" t="s">
        <v>105</v>
      </c>
      <c r="M299" s="76">
        <v>3.3</v>
      </c>
      <c r="N299" s="76">
        <v>2.1</v>
      </c>
      <c r="O299" s="76">
        <v>75673</v>
      </c>
      <c r="P299" s="76">
        <v>102.92</v>
      </c>
      <c r="Q299" s="76">
        <v>0</v>
      </c>
      <c r="R299" s="76">
        <v>77.882651600000003</v>
      </c>
      <c r="S299" s="76">
        <v>0.01</v>
      </c>
      <c r="T299" s="76">
        <f t="shared" si="5"/>
        <v>7.8620784721853479E-2</v>
      </c>
      <c r="U299" s="76">
        <f>+R299/'סכום נכסי הקרן'!$C$42*100</f>
        <v>1.2650906960958762E-2</v>
      </c>
    </row>
    <row r="300" spans="2:21">
      <c r="B300" t="s">
        <v>1134</v>
      </c>
      <c r="C300" t="s">
        <v>1135</v>
      </c>
      <c r="D300" t="s">
        <v>103</v>
      </c>
      <c r="E300" s="15"/>
      <c r="F300" t="s">
        <v>1136</v>
      </c>
      <c r="G300" t="s">
        <v>126</v>
      </c>
      <c r="H300" t="s">
        <v>773</v>
      </c>
      <c r="I300" t="s">
        <v>152</v>
      </c>
      <c r="J300" t="s">
        <v>313</v>
      </c>
      <c r="K300" s="76">
        <v>3.06</v>
      </c>
      <c r="L300" t="s">
        <v>105</v>
      </c>
      <c r="M300" s="76">
        <v>4.5999999999999996</v>
      </c>
      <c r="N300" s="76">
        <v>1.49</v>
      </c>
      <c r="O300" s="76">
        <v>75740.61</v>
      </c>
      <c r="P300" s="76">
        <v>110.9</v>
      </c>
      <c r="Q300" s="76">
        <v>0</v>
      </c>
      <c r="R300" s="76">
        <v>83.996336490000004</v>
      </c>
      <c r="S300" s="76">
        <v>0.05</v>
      </c>
      <c r="T300" s="76">
        <f t="shared" si="5"/>
        <v>8.4792412083266253E-2</v>
      </c>
      <c r="U300" s="76">
        <f>+R300/'סכום נכסי הקרן'!$C$42*100</f>
        <v>1.3643986384207489E-2</v>
      </c>
    </row>
    <row r="301" spans="2:21">
      <c r="B301" t="s">
        <v>1137</v>
      </c>
      <c r="C301" t="s">
        <v>1138</v>
      </c>
      <c r="D301" t="s">
        <v>103</v>
      </c>
      <c r="E301" s="15"/>
      <c r="F301" t="s">
        <v>1139</v>
      </c>
      <c r="G301" t="s">
        <v>461</v>
      </c>
      <c r="H301" t="s">
        <v>401</v>
      </c>
      <c r="I301" t="s">
        <v>153</v>
      </c>
      <c r="J301" t="s">
        <v>394</v>
      </c>
      <c r="K301" s="76">
        <v>3.27</v>
      </c>
      <c r="L301" t="s">
        <v>105</v>
      </c>
      <c r="M301" s="76">
        <v>8.9</v>
      </c>
      <c r="N301" s="76">
        <v>4</v>
      </c>
      <c r="O301" s="76">
        <v>158857.98000000001</v>
      </c>
      <c r="P301" s="76">
        <v>101.17</v>
      </c>
      <c r="Q301" s="76">
        <v>0</v>
      </c>
      <c r="R301" s="76">
        <v>160.71661836600001</v>
      </c>
      <c r="S301" s="76">
        <v>0.06</v>
      </c>
      <c r="T301" s="76">
        <f t="shared" si="5"/>
        <v>0.16223981071771279</v>
      </c>
      <c r="U301" s="76">
        <f>+R301/'סכום נכסי הקרן'!$C$42*100</f>
        <v>2.6106083245221484E-2</v>
      </c>
    </row>
    <row r="302" spans="2:21">
      <c r="B302" t="s">
        <v>1140</v>
      </c>
      <c r="C302" t="s">
        <v>1141</v>
      </c>
      <c r="D302" t="s">
        <v>103</v>
      </c>
      <c r="E302" s="15"/>
      <c r="F302" t="s">
        <v>1142</v>
      </c>
      <c r="G302" t="s">
        <v>461</v>
      </c>
      <c r="H302" t="s">
        <v>401</v>
      </c>
      <c r="I302" t="s">
        <v>153</v>
      </c>
      <c r="J302" t="s">
        <v>313</v>
      </c>
      <c r="K302" s="76">
        <v>1.65</v>
      </c>
      <c r="L302" t="s">
        <v>105</v>
      </c>
      <c r="M302" s="76">
        <v>4.6500000000000004</v>
      </c>
      <c r="N302" s="76">
        <v>14.95</v>
      </c>
      <c r="O302" s="76">
        <v>352656.83</v>
      </c>
      <c r="P302" s="76">
        <v>87.01</v>
      </c>
      <c r="Q302" s="76">
        <v>0</v>
      </c>
      <c r="R302" s="76">
        <v>306.846707783</v>
      </c>
      <c r="S302" s="76">
        <v>0.03</v>
      </c>
      <c r="T302" s="76">
        <f t="shared" si="5"/>
        <v>0.30975484860375152</v>
      </c>
      <c r="U302" s="76">
        <f>+R302/'סכום נכסי הקרן'!$C$42*100</f>
        <v>4.9842796459683376E-2</v>
      </c>
    </row>
    <row r="303" spans="2:21">
      <c r="B303" t="s">
        <v>1143</v>
      </c>
      <c r="C303" t="s">
        <v>1144</v>
      </c>
      <c r="D303" t="s">
        <v>103</v>
      </c>
      <c r="E303" s="15"/>
      <c r="F303" t="s">
        <v>786</v>
      </c>
      <c r="G303" t="s">
        <v>461</v>
      </c>
      <c r="H303" t="s">
        <v>773</v>
      </c>
      <c r="I303" t="s">
        <v>152</v>
      </c>
      <c r="J303" t="s">
        <v>394</v>
      </c>
      <c r="L303" t="s">
        <v>105</v>
      </c>
      <c r="M303" s="76">
        <v>4.2</v>
      </c>
      <c r="N303" s="76">
        <v>0</v>
      </c>
      <c r="O303" s="76">
        <v>458915.66</v>
      </c>
      <c r="P303" s="76">
        <v>107.7</v>
      </c>
      <c r="Q303" s="76">
        <v>0</v>
      </c>
      <c r="R303" s="76">
        <v>494.25216582000002</v>
      </c>
      <c r="S303" s="76">
        <v>0</v>
      </c>
      <c r="T303" s="76">
        <f t="shared" si="5"/>
        <v>0.49893644257027392</v>
      </c>
      <c r="U303" s="76">
        <f>+R303/'סכום נכסי הקרן'!$C$42*100</f>
        <v>8.0284094552337801E-2</v>
      </c>
    </row>
    <row r="304" spans="2:21">
      <c r="B304" t="s">
        <v>1145</v>
      </c>
      <c r="C304" t="s">
        <v>1146</v>
      </c>
      <c r="D304" t="s">
        <v>103</v>
      </c>
      <c r="E304" s="15"/>
      <c r="F304" t="s">
        <v>786</v>
      </c>
      <c r="G304" t="s">
        <v>461</v>
      </c>
      <c r="H304" t="s">
        <v>773</v>
      </c>
      <c r="I304" t="s">
        <v>152</v>
      </c>
      <c r="J304" t="s">
        <v>313</v>
      </c>
      <c r="K304" s="76">
        <v>3.27</v>
      </c>
      <c r="L304" t="s">
        <v>105</v>
      </c>
      <c r="M304" s="76">
        <v>4.2</v>
      </c>
      <c r="N304" s="76">
        <v>2</v>
      </c>
      <c r="O304" s="76">
        <v>110526.62</v>
      </c>
      <c r="P304" s="76">
        <v>108.4</v>
      </c>
      <c r="Q304" s="76">
        <v>0</v>
      </c>
      <c r="R304" s="76">
        <v>119.81085607999999</v>
      </c>
      <c r="S304" s="76">
        <v>0.03</v>
      </c>
      <c r="T304" s="76">
        <f t="shared" si="5"/>
        <v>0.12094636391664212</v>
      </c>
      <c r="U304" s="76">
        <f>+R304/'סכום נכסי הקרן'!$C$42*100</f>
        <v>1.9461535554355733E-2</v>
      </c>
    </row>
    <row r="305" spans="2:21">
      <c r="B305" t="s">
        <v>1147</v>
      </c>
      <c r="C305" t="s">
        <v>1148</v>
      </c>
      <c r="D305" t="s">
        <v>103</v>
      </c>
      <c r="E305" s="15"/>
      <c r="F305" t="s">
        <v>791</v>
      </c>
      <c r="G305" t="s">
        <v>554</v>
      </c>
      <c r="H305" t="s">
        <v>773</v>
      </c>
      <c r="I305" t="s">
        <v>152</v>
      </c>
      <c r="J305" t="s">
        <v>313</v>
      </c>
      <c r="K305" s="76">
        <v>2.34</v>
      </c>
      <c r="L305" t="s">
        <v>105</v>
      </c>
      <c r="M305" s="76">
        <v>6</v>
      </c>
      <c r="N305" s="76">
        <v>1.38</v>
      </c>
      <c r="O305" s="76">
        <v>0.02</v>
      </c>
      <c r="P305" s="76">
        <v>112.64</v>
      </c>
      <c r="Q305" s="76">
        <v>0</v>
      </c>
      <c r="R305" s="76">
        <v>2.2527999999999998E-5</v>
      </c>
      <c r="S305" s="76">
        <v>0</v>
      </c>
      <c r="T305" s="76">
        <f t="shared" si="5"/>
        <v>2.2741509204264369E-8</v>
      </c>
      <c r="U305" s="76">
        <f>+R305/'סכום נכסי הקרן'!$C$42*100</f>
        <v>3.6593468013931744E-9</v>
      </c>
    </row>
    <row r="306" spans="2:21">
      <c r="B306" t="s">
        <v>1149</v>
      </c>
      <c r="C306" t="s">
        <v>1150</v>
      </c>
      <c r="D306" t="s">
        <v>103</v>
      </c>
      <c r="E306" s="15"/>
      <c r="F306" t="s">
        <v>791</v>
      </c>
      <c r="G306" t="s">
        <v>554</v>
      </c>
      <c r="H306" t="s">
        <v>773</v>
      </c>
      <c r="I306" t="s">
        <v>152</v>
      </c>
      <c r="J306" t="s">
        <v>313</v>
      </c>
      <c r="K306" s="76">
        <v>4.45</v>
      </c>
      <c r="L306" t="s">
        <v>105</v>
      </c>
      <c r="M306" s="76">
        <v>5.9</v>
      </c>
      <c r="N306" s="76">
        <v>2.2599999999999998</v>
      </c>
      <c r="O306" s="76">
        <v>1040.6500000000001</v>
      </c>
      <c r="P306" s="76">
        <v>118.73</v>
      </c>
      <c r="Q306" s="76">
        <v>0</v>
      </c>
      <c r="R306" s="76">
        <v>1.2355637450000001</v>
      </c>
      <c r="S306" s="76">
        <v>0</v>
      </c>
      <c r="T306" s="76">
        <f t="shared" si="5"/>
        <v>1.2472738050147752E-3</v>
      </c>
      <c r="U306" s="76">
        <f>+R306/'סכום נכסי הקרן'!$C$42*100</f>
        <v>2.0069940687957749E-4</v>
      </c>
    </row>
    <row r="307" spans="2:21">
      <c r="B307" t="s">
        <v>1151</v>
      </c>
      <c r="C307" t="s">
        <v>1152</v>
      </c>
      <c r="D307" t="s">
        <v>103</v>
      </c>
      <c r="E307" s="15"/>
      <c r="F307" t="s">
        <v>1153</v>
      </c>
      <c r="G307" t="s">
        <v>461</v>
      </c>
      <c r="H307" t="s">
        <v>773</v>
      </c>
      <c r="I307" t="s">
        <v>152</v>
      </c>
      <c r="J307" t="s">
        <v>340</v>
      </c>
      <c r="K307" s="76">
        <v>3.56</v>
      </c>
      <c r="L307" t="s">
        <v>105</v>
      </c>
      <c r="M307" s="76">
        <v>7.75</v>
      </c>
      <c r="N307" s="76">
        <v>6.03</v>
      </c>
      <c r="O307" s="76">
        <v>4023.13</v>
      </c>
      <c r="P307" s="76">
        <v>99.3</v>
      </c>
      <c r="Q307" s="76">
        <v>0.11408</v>
      </c>
      <c r="R307" s="76">
        <v>4.1090480899999999</v>
      </c>
      <c r="S307" s="76">
        <v>0</v>
      </c>
      <c r="T307" s="76">
        <f t="shared" si="5"/>
        <v>4.1479916086425749E-3</v>
      </c>
      <c r="U307" s="76">
        <f>+R307/'סכום נכסי הקרן'!$C$42*100</f>
        <v>6.6745525501208411E-4</v>
      </c>
    </row>
    <row r="308" spans="2:21">
      <c r="B308" t="s">
        <v>1154</v>
      </c>
      <c r="C308" t="s">
        <v>1155</v>
      </c>
      <c r="D308" t="s">
        <v>103</v>
      </c>
      <c r="E308" s="15"/>
      <c r="F308" t="s">
        <v>1156</v>
      </c>
      <c r="G308" t="s">
        <v>1157</v>
      </c>
      <c r="H308" t="s">
        <v>773</v>
      </c>
      <c r="I308" t="s">
        <v>152</v>
      </c>
      <c r="J308" t="s">
        <v>313</v>
      </c>
      <c r="K308" s="76">
        <v>1.36</v>
      </c>
      <c r="L308" t="s">
        <v>105</v>
      </c>
      <c r="M308" s="76">
        <v>7</v>
      </c>
      <c r="N308" s="76">
        <v>1.73</v>
      </c>
      <c r="O308" s="76">
        <v>148264.84</v>
      </c>
      <c r="P308" s="76">
        <v>109.66</v>
      </c>
      <c r="Q308" s="76">
        <v>0</v>
      </c>
      <c r="R308" s="76">
        <v>162.58722354400001</v>
      </c>
      <c r="S308" s="76">
        <v>0.15</v>
      </c>
      <c r="T308" s="76">
        <f t="shared" si="5"/>
        <v>0.16412814456328415</v>
      </c>
      <c r="U308" s="76">
        <f>+R308/'סכום נכסי הקרן'!$C$42*100</f>
        <v>2.6409935920771191E-2</v>
      </c>
    </row>
    <row r="309" spans="2:21">
      <c r="B309" t="s">
        <v>1158</v>
      </c>
      <c r="C309" t="s">
        <v>1159</v>
      </c>
      <c r="D309" t="s">
        <v>103</v>
      </c>
      <c r="E309" s="15"/>
      <c r="F309" t="s">
        <v>1160</v>
      </c>
      <c r="G309" t="s">
        <v>461</v>
      </c>
      <c r="H309" t="s">
        <v>401</v>
      </c>
      <c r="I309" t="s">
        <v>153</v>
      </c>
      <c r="J309" t="s">
        <v>313</v>
      </c>
      <c r="K309" s="76">
        <v>4.6500000000000004</v>
      </c>
      <c r="L309" t="s">
        <v>105</v>
      </c>
      <c r="M309" s="76">
        <v>4.5999999999999996</v>
      </c>
      <c r="N309" s="76">
        <v>4.7300000000000004</v>
      </c>
      <c r="O309" s="76">
        <v>378593.86</v>
      </c>
      <c r="P309" s="76">
        <v>99.65</v>
      </c>
      <c r="Q309" s="76">
        <v>29.091950000000001</v>
      </c>
      <c r="R309" s="76">
        <v>406.36073148999998</v>
      </c>
      <c r="S309" s="76">
        <v>0.15</v>
      </c>
      <c r="T309" s="76">
        <f t="shared" si="5"/>
        <v>0.41021201684265962</v>
      </c>
      <c r="U309" s="76">
        <f>+R309/'סכום נכסי הקרן'!$C$42*100</f>
        <v>6.6007406027597748E-2</v>
      </c>
    </row>
    <row r="310" spans="2:21">
      <c r="B310" t="s">
        <v>1161</v>
      </c>
      <c r="C310" t="s">
        <v>1162</v>
      </c>
      <c r="D310" t="s">
        <v>103</v>
      </c>
      <c r="E310" s="15"/>
      <c r="F310" t="s">
        <v>811</v>
      </c>
      <c r="G310" t="s">
        <v>461</v>
      </c>
      <c r="H310" t="s">
        <v>401</v>
      </c>
      <c r="I310" t="s">
        <v>153</v>
      </c>
      <c r="J310" t="s">
        <v>313</v>
      </c>
      <c r="K310" s="76">
        <v>3.15</v>
      </c>
      <c r="L310" t="s">
        <v>105</v>
      </c>
      <c r="M310" s="76">
        <v>5</v>
      </c>
      <c r="N310" s="76">
        <v>1.76</v>
      </c>
      <c r="O310" s="76">
        <v>487954.93</v>
      </c>
      <c r="P310" s="76">
        <v>112.77</v>
      </c>
      <c r="Q310" s="76">
        <v>0</v>
      </c>
      <c r="R310" s="76">
        <v>550.26677456100003</v>
      </c>
      <c r="S310" s="76">
        <v>0.17</v>
      </c>
      <c r="T310" s="76">
        <f t="shared" si="5"/>
        <v>0.55548192997513535</v>
      </c>
      <c r="U310" s="76">
        <f>+R310/'סכום נכסי הקרן'!$C$42*100</f>
        <v>8.9382855175902637E-2</v>
      </c>
    </row>
    <row r="311" spans="2:21">
      <c r="B311" t="s">
        <v>1163</v>
      </c>
      <c r="C311" t="s">
        <v>1164</v>
      </c>
      <c r="D311" t="s">
        <v>103</v>
      </c>
      <c r="E311" s="15"/>
      <c r="F311" t="s">
        <v>1165</v>
      </c>
      <c r="G311" t="s">
        <v>1157</v>
      </c>
      <c r="H311" t="s">
        <v>773</v>
      </c>
      <c r="I311" t="s">
        <v>152</v>
      </c>
      <c r="J311" t="s">
        <v>313</v>
      </c>
      <c r="K311" s="76">
        <v>3.65</v>
      </c>
      <c r="L311" t="s">
        <v>105</v>
      </c>
      <c r="M311" s="76">
        <v>6.25</v>
      </c>
      <c r="N311" s="76">
        <v>2.64</v>
      </c>
      <c r="O311" s="76">
        <v>20192.29</v>
      </c>
      <c r="P311" s="76">
        <v>113.51</v>
      </c>
      <c r="Q311" s="76">
        <v>3.6057600000000001</v>
      </c>
      <c r="R311" s="76">
        <v>26.526028379</v>
      </c>
      <c r="S311" s="76">
        <v>0.02</v>
      </c>
      <c r="T311" s="76">
        <f t="shared" si="5"/>
        <v>2.6777428912180681E-2</v>
      </c>
      <c r="U311" s="76">
        <f>+R311/'סכום נכסי הקרן'!$C$42*100</f>
        <v>4.308768514841895E-3</v>
      </c>
    </row>
    <row r="312" spans="2:21">
      <c r="B312" t="s">
        <v>1166</v>
      </c>
      <c r="C312" t="s">
        <v>1167</v>
      </c>
      <c r="D312" t="s">
        <v>103</v>
      </c>
      <c r="E312" s="15"/>
      <c r="F312" t="s">
        <v>1168</v>
      </c>
      <c r="G312" t="s">
        <v>461</v>
      </c>
      <c r="H312" t="s">
        <v>773</v>
      </c>
      <c r="I312" t="s">
        <v>152</v>
      </c>
      <c r="J312" t="s">
        <v>313</v>
      </c>
      <c r="K312" s="76">
        <v>2.72</v>
      </c>
      <c r="L312" t="s">
        <v>105</v>
      </c>
      <c r="M312" s="76">
        <v>6.4</v>
      </c>
      <c r="N312" s="76">
        <v>4.8600000000000003</v>
      </c>
      <c r="O312" s="76">
        <v>121230.87</v>
      </c>
      <c r="P312" s="76">
        <v>104.85</v>
      </c>
      <c r="Q312" s="76">
        <v>0</v>
      </c>
      <c r="R312" s="76">
        <v>127.110567195</v>
      </c>
      <c r="S312" s="76">
        <v>0.06</v>
      </c>
      <c r="T312" s="76">
        <f t="shared" si="5"/>
        <v>0.12831525807103858</v>
      </c>
      <c r="U312" s="76">
        <f>+R312/'סכום נכסי הקרן'!$C$42*100</f>
        <v>2.0647267732967659E-2</v>
      </c>
    </row>
    <row r="313" spans="2:21">
      <c r="B313" t="s">
        <v>1169</v>
      </c>
      <c r="C313" t="s">
        <v>1170</v>
      </c>
      <c r="D313" t="s">
        <v>103</v>
      </c>
      <c r="E313" s="15"/>
      <c r="F313" t="s">
        <v>1171</v>
      </c>
      <c r="G313" t="s">
        <v>461</v>
      </c>
      <c r="H313" t="s">
        <v>401</v>
      </c>
      <c r="I313" t="s">
        <v>153</v>
      </c>
      <c r="J313" t="s">
        <v>313</v>
      </c>
      <c r="K313" s="76">
        <v>1.94</v>
      </c>
      <c r="L313" t="s">
        <v>105</v>
      </c>
      <c r="M313" s="76">
        <v>4.9000000000000004</v>
      </c>
      <c r="N313" s="76">
        <v>1.34</v>
      </c>
      <c r="O313" s="76">
        <v>18438.57</v>
      </c>
      <c r="P313" s="76">
        <v>107</v>
      </c>
      <c r="Q313" s="76">
        <v>6.7485200000000001</v>
      </c>
      <c r="R313" s="76">
        <v>26.477789900000001</v>
      </c>
      <c r="S313" s="76">
        <v>0.02</v>
      </c>
      <c r="T313" s="76">
        <f t="shared" si="5"/>
        <v>2.672873325281553E-2</v>
      </c>
      <c r="U313" s="76">
        <f>+R313/'סכום נכסי הקרן'!$C$42*100</f>
        <v>4.3009328736916498E-3</v>
      </c>
    </row>
    <row r="314" spans="2:21">
      <c r="B314" t="s">
        <v>1172</v>
      </c>
      <c r="C314" t="s">
        <v>1173</v>
      </c>
      <c r="D314" t="s">
        <v>103</v>
      </c>
      <c r="E314" s="15"/>
      <c r="F314" t="s">
        <v>1174</v>
      </c>
      <c r="G314" t="s">
        <v>130</v>
      </c>
      <c r="H314" t="s">
        <v>820</v>
      </c>
      <c r="I314" t="s">
        <v>153</v>
      </c>
      <c r="J314" t="s">
        <v>313</v>
      </c>
      <c r="K314" s="76">
        <v>1.84</v>
      </c>
      <c r="L314" t="s">
        <v>105</v>
      </c>
      <c r="M314" s="76">
        <v>4.3</v>
      </c>
      <c r="N314" s="76">
        <v>2.88</v>
      </c>
      <c r="O314" s="76">
        <v>0.01</v>
      </c>
      <c r="P314" s="76">
        <v>103.03</v>
      </c>
      <c r="Q314" s="76">
        <v>0</v>
      </c>
      <c r="R314" s="76">
        <v>1.0302999999999999E-5</v>
      </c>
      <c r="S314" s="76">
        <v>0</v>
      </c>
      <c r="T314" s="76">
        <f t="shared" si="5"/>
        <v>1.0400646721037633E-8</v>
      </c>
      <c r="U314" s="76">
        <f>+R314/'סכום נכסי הקרן'!$C$42*100</f>
        <v>1.6735728912799126E-9</v>
      </c>
    </row>
    <row r="315" spans="2:21">
      <c r="B315" t="s">
        <v>1175</v>
      </c>
      <c r="C315" t="s">
        <v>1176</v>
      </c>
      <c r="D315" t="s">
        <v>103</v>
      </c>
      <c r="E315" s="15"/>
      <c r="F315" t="s">
        <v>1174</v>
      </c>
      <c r="G315" t="s">
        <v>130</v>
      </c>
      <c r="H315" t="s">
        <v>820</v>
      </c>
      <c r="I315" t="s">
        <v>153</v>
      </c>
      <c r="J315" t="s">
        <v>313</v>
      </c>
      <c r="K315" s="76">
        <v>2.5099999999999998</v>
      </c>
      <c r="L315" t="s">
        <v>105</v>
      </c>
      <c r="M315" s="76">
        <v>4.25</v>
      </c>
      <c r="N315" s="76">
        <v>3.15</v>
      </c>
      <c r="O315" s="76">
        <v>1835.66</v>
      </c>
      <c r="P315" s="76">
        <v>104.56</v>
      </c>
      <c r="Q315" s="76">
        <v>0</v>
      </c>
      <c r="R315" s="76">
        <v>1.9193660960000001</v>
      </c>
      <c r="S315" s="76">
        <v>0</v>
      </c>
      <c r="T315" s="76">
        <f t="shared" si="5"/>
        <v>1.9375568953540916E-3</v>
      </c>
      <c r="U315" s="76">
        <f>+R315/'סכום נכסי הקרן'!$C$42*100</f>
        <v>3.1177317933682989E-4</v>
      </c>
    </row>
    <row r="316" spans="2:21">
      <c r="B316" t="s">
        <v>1177</v>
      </c>
      <c r="C316" t="s">
        <v>1178</v>
      </c>
      <c r="D316" t="s">
        <v>103</v>
      </c>
      <c r="E316" s="15"/>
      <c r="F316" t="s">
        <v>1179</v>
      </c>
      <c r="G316" t="s">
        <v>692</v>
      </c>
      <c r="H316" t="s">
        <v>820</v>
      </c>
      <c r="I316" t="s">
        <v>153</v>
      </c>
      <c r="J316" t="s">
        <v>981</v>
      </c>
      <c r="K316" s="76">
        <v>4.46</v>
      </c>
      <c r="L316" t="s">
        <v>105</v>
      </c>
      <c r="M316" s="76">
        <v>4.5999999999999996</v>
      </c>
      <c r="N316" s="76">
        <v>3.16</v>
      </c>
      <c r="O316" s="76">
        <v>248432.37</v>
      </c>
      <c r="P316" s="76">
        <v>107.8</v>
      </c>
      <c r="Q316" s="76">
        <v>0</v>
      </c>
      <c r="R316" s="76">
        <v>267.81009485999999</v>
      </c>
      <c r="S316" s="76">
        <v>0.03</v>
      </c>
      <c r="T316" s="76">
        <f t="shared" si="5"/>
        <v>0.27034826603576012</v>
      </c>
      <c r="U316" s="76">
        <f>+R316/'סכום נכסי הקרן'!$C$42*100</f>
        <v>4.3501864968339111E-2</v>
      </c>
    </row>
    <row r="317" spans="2:21">
      <c r="B317" t="s">
        <v>1180</v>
      </c>
      <c r="C317" t="s">
        <v>1181</v>
      </c>
      <c r="D317" t="s">
        <v>103</v>
      </c>
      <c r="E317" s="15"/>
      <c r="F317" t="s">
        <v>1182</v>
      </c>
      <c r="G317" t="s">
        <v>461</v>
      </c>
      <c r="H317" t="s">
        <v>826</v>
      </c>
      <c r="I317" t="s">
        <v>152</v>
      </c>
      <c r="J317" t="s">
        <v>394</v>
      </c>
      <c r="K317" s="76">
        <v>5.25</v>
      </c>
      <c r="L317" t="s">
        <v>105</v>
      </c>
      <c r="M317" s="76">
        <v>5.4</v>
      </c>
      <c r="N317" s="76">
        <v>5.99</v>
      </c>
      <c r="O317" s="76">
        <v>538430.31999999995</v>
      </c>
      <c r="P317" s="76">
        <v>98.97</v>
      </c>
      <c r="Q317" s="76">
        <v>0</v>
      </c>
      <c r="R317" s="76">
        <v>532.88448770399998</v>
      </c>
      <c r="S317" s="76">
        <v>0.12</v>
      </c>
      <c r="T317" s="76">
        <f t="shared" si="5"/>
        <v>0.53793490242943087</v>
      </c>
      <c r="U317" s="76">
        <f>+R317/'סכום נכסי הקרן'!$C$42*100</f>
        <v>8.6559354829175816E-2</v>
      </c>
    </row>
    <row r="318" spans="2:21">
      <c r="B318" t="s">
        <v>1183</v>
      </c>
      <c r="C318" t="s">
        <v>1184</v>
      </c>
      <c r="D318" t="s">
        <v>103</v>
      </c>
      <c r="E318" s="15"/>
      <c r="F318" t="s">
        <v>806</v>
      </c>
      <c r="G318" t="s">
        <v>115</v>
      </c>
      <c r="H318" t="s">
        <v>820</v>
      </c>
      <c r="I318" t="s">
        <v>153</v>
      </c>
      <c r="J318" t="s">
        <v>313</v>
      </c>
      <c r="K318" s="76">
        <v>2.36</v>
      </c>
      <c r="L318" t="s">
        <v>105</v>
      </c>
      <c r="M318" s="76">
        <v>5.6</v>
      </c>
      <c r="N318" s="76">
        <v>2.2799999999999998</v>
      </c>
      <c r="O318" s="76">
        <v>252602.75</v>
      </c>
      <c r="P318" s="76">
        <v>108.05</v>
      </c>
      <c r="Q318" s="76">
        <v>3.5364399999999998</v>
      </c>
      <c r="R318" s="76">
        <v>276.47371137499999</v>
      </c>
      <c r="S318" s="76">
        <v>0.12</v>
      </c>
      <c r="T318" s="76">
        <f t="shared" si="5"/>
        <v>0.27909399200868668</v>
      </c>
      <c r="U318" s="76">
        <f>+R318/'סכום נכסי הקרן'!$C$42*100</f>
        <v>4.4909143793918943E-2</v>
      </c>
    </row>
    <row r="319" spans="2:21">
      <c r="B319" t="s">
        <v>1185</v>
      </c>
      <c r="C319" t="s">
        <v>1186</v>
      </c>
      <c r="D319" t="s">
        <v>103</v>
      </c>
      <c r="E319" s="15"/>
      <c r="F319" t="s">
        <v>806</v>
      </c>
      <c r="G319" t="s">
        <v>115</v>
      </c>
      <c r="H319" t="s">
        <v>820</v>
      </c>
      <c r="I319" t="s">
        <v>153</v>
      </c>
      <c r="J319" t="s">
        <v>313</v>
      </c>
      <c r="K319" s="76">
        <v>0.41</v>
      </c>
      <c r="L319" t="s">
        <v>105</v>
      </c>
      <c r="M319" s="76">
        <v>5.16</v>
      </c>
      <c r="N319" s="76">
        <v>1.22</v>
      </c>
      <c r="O319" s="76">
        <v>36194.300000000003</v>
      </c>
      <c r="P319" s="76">
        <v>102.06</v>
      </c>
      <c r="Q319" s="76">
        <v>0</v>
      </c>
      <c r="R319" s="76">
        <v>36.939902580000002</v>
      </c>
      <c r="S319" s="76">
        <v>0.12</v>
      </c>
      <c r="T319" s="76">
        <f t="shared" si="5"/>
        <v>3.7290000644873013E-2</v>
      </c>
      <c r="U319" s="76">
        <f>+R319/'סכום נכסי הקרן'!$C$42*100</f>
        <v>6.0003513116964873E-3</v>
      </c>
    </row>
    <row r="320" spans="2:21">
      <c r="B320" t="s">
        <v>1187</v>
      </c>
      <c r="C320" t="s">
        <v>1188</v>
      </c>
      <c r="D320" t="s">
        <v>103</v>
      </c>
      <c r="E320" s="15"/>
      <c r="F320" t="s">
        <v>806</v>
      </c>
      <c r="G320" t="s">
        <v>115</v>
      </c>
      <c r="H320" t="s">
        <v>820</v>
      </c>
      <c r="I320" t="s">
        <v>153</v>
      </c>
      <c r="J320" t="s">
        <v>435</v>
      </c>
      <c r="L320" t="s">
        <v>105</v>
      </c>
      <c r="M320" s="76">
        <v>4</v>
      </c>
      <c r="N320" s="76">
        <v>0</v>
      </c>
      <c r="O320" s="76">
        <v>137674.69</v>
      </c>
      <c r="P320" s="76">
        <v>103.59</v>
      </c>
      <c r="Q320" s="76">
        <v>0</v>
      </c>
      <c r="R320" s="76">
        <v>142.617211371</v>
      </c>
      <c r="S320" s="76">
        <v>0</v>
      </c>
      <c r="T320" s="76">
        <f t="shared" si="5"/>
        <v>0.14396886652521812</v>
      </c>
      <c r="U320" s="76">
        <f>+R320/'סכום נכסי הקרן'!$C$42*100</f>
        <v>2.316609713485809E-2</v>
      </c>
    </row>
    <row r="321" spans="2:21">
      <c r="B321" t="s">
        <v>1189</v>
      </c>
      <c r="C321" t="s">
        <v>1190</v>
      </c>
      <c r="D321" t="s">
        <v>103</v>
      </c>
      <c r="E321" s="15"/>
      <c r="F321" t="s">
        <v>806</v>
      </c>
      <c r="G321" t="s">
        <v>115</v>
      </c>
      <c r="H321" t="s">
        <v>820</v>
      </c>
      <c r="I321" t="s">
        <v>153</v>
      </c>
      <c r="J321" t="s">
        <v>1191</v>
      </c>
      <c r="K321" s="76">
        <v>4.1399999999999997</v>
      </c>
      <c r="L321" t="s">
        <v>105</v>
      </c>
      <c r="M321" s="76">
        <v>4</v>
      </c>
      <c r="N321" s="76">
        <v>2.72</v>
      </c>
      <c r="O321" s="76">
        <v>145425.56</v>
      </c>
      <c r="P321" s="76">
        <v>105.51</v>
      </c>
      <c r="Q321" s="76">
        <v>2.831</v>
      </c>
      <c r="R321" s="76">
        <v>156.26950835599999</v>
      </c>
      <c r="S321" s="76">
        <v>0.09</v>
      </c>
      <c r="T321" s="76">
        <f t="shared" si="5"/>
        <v>0.15775055320595888</v>
      </c>
      <c r="U321" s="76">
        <f>+R321/'סכום נכסי הקרן'!$C$42*100</f>
        <v>2.5383714735343239E-2</v>
      </c>
    </row>
    <row r="322" spans="2:21">
      <c r="B322" t="s">
        <v>1192</v>
      </c>
      <c r="C322" t="s">
        <v>1193</v>
      </c>
      <c r="D322" t="s">
        <v>103</v>
      </c>
      <c r="E322" s="15"/>
      <c r="F322" t="s">
        <v>1194</v>
      </c>
      <c r="G322" t="s">
        <v>461</v>
      </c>
      <c r="H322" t="s">
        <v>826</v>
      </c>
      <c r="I322" t="s">
        <v>152</v>
      </c>
      <c r="J322" t="s">
        <v>364</v>
      </c>
      <c r="K322" s="76">
        <v>4.88</v>
      </c>
      <c r="L322" t="s">
        <v>105</v>
      </c>
      <c r="M322" s="76">
        <v>6</v>
      </c>
      <c r="N322" s="76">
        <v>5.8</v>
      </c>
      <c r="O322" s="76">
        <v>287257.14</v>
      </c>
      <c r="P322" s="76">
        <v>101.53</v>
      </c>
      <c r="Q322" s="76">
        <v>4.2498300000000002</v>
      </c>
      <c r="R322" s="76">
        <v>295.90200424199998</v>
      </c>
      <c r="S322" s="76">
        <v>0.08</v>
      </c>
      <c r="T322" s="76">
        <f t="shared" si="5"/>
        <v>0.29870641659400382</v>
      </c>
      <c r="U322" s="76">
        <f>+R322/'סכום נכסי הקרן'!$C$42*100</f>
        <v>4.8064988136931462E-2</v>
      </c>
    </row>
    <row r="323" spans="2:21">
      <c r="B323" t="s">
        <v>1195</v>
      </c>
      <c r="C323" t="s">
        <v>1196</v>
      </c>
      <c r="D323" t="s">
        <v>103</v>
      </c>
      <c r="E323" s="15"/>
      <c r="F323" t="s">
        <v>832</v>
      </c>
      <c r="G323" t="s">
        <v>833</v>
      </c>
      <c r="H323" t="s">
        <v>826</v>
      </c>
      <c r="I323" t="s">
        <v>154</v>
      </c>
      <c r="J323" t="s">
        <v>313</v>
      </c>
      <c r="K323" s="76">
        <v>1.44</v>
      </c>
      <c r="L323" t="s">
        <v>105</v>
      </c>
      <c r="M323" s="76">
        <v>5.46</v>
      </c>
      <c r="N323" s="76">
        <v>4.12</v>
      </c>
      <c r="O323" s="76">
        <v>71967.600000000006</v>
      </c>
      <c r="P323" s="76">
        <v>102</v>
      </c>
      <c r="Q323" s="76">
        <v>0</v>
      </c>
      <c r="R323" s="76">
        <v>73.406952000000004</v>
      </c>
      <c r="S323" s="76">
        <v>0.04</v>
      </c>
      <c r="T323" s="76">
        <f t="shared" si="5"/>
        <v>7.4102666662153455E-2</v>
      </c>
      <c r="U323" s="76">
        <f>+R323/'סכום נכסי הקרן'!$C$42*100</f>
        <v>1.1923894486915053E-2</v>
      </c>
    </row>
    <row r="324" spans="2:21">
      <c r="B324" t="s">
        <v>1197</v>
      </c>
      <c r="C324" t="s">
        <v>1198</v>
      </c>
      <c r="D324" t="s">
        <v>103</v>
      </c>
      <c r="E324" s="15"/>
      <c r="F324" t="s">
        <v>832</v>
      </c>
      <c r="G324" t="s">
        <v>135</v>
      </c>
      <c r="H324" t="s">
        <v>826</v>
      </c>
      <c r="I324" t="s">
        <v>154</v>
      </c>
      <c r="J324" t="s">
        <v>313</v>
      </c>
      <c r="K324" s="76">
        <v>3.45</v>
      </c>
      <c r="L324" t="s">
        <v>105</v>
      </c>
      <c r="M324" s="76">
        <v>4.5999999999999996</v>
      </c>
      <c r="N324" s="76">
        <v>3.3</v>
      </c>
      <c r="O324" s="76">
        <v>212670.3</v>
      </c>
      <c r="P324" s="76">
        <v>105.79</v>
      </c>
      <c r="Q324" s="76">
        <v>0</v>
      </c>
      <c r="R324" s="76">
        <v>224.98391036999999</v>
      </c>
      <c r="S324" s="76">
        <v>0.11</v>
      </c>
      <c r="T324" s="76">
        <f t="shared" si="5"/>
        <v>0.22711619622206788</v>
      </c>
      <c r="U324" s="76">
        <f>+R324/'סכום נכסי הקרן'!$C$42*100</f>
        <v>3.6545372548712186E-2</v>
      </c>
    </row>
    <row r="325" spans="2:21">
      <c r="B325" t="s">
        <v>1199</v>
      </c>
      <c r="C325" t="s">
        <v>1200</v>
      </c>
      <c r="D325" t="s">
        <v>103</v>
      </c>
      <c r="E325" s="15"/>
      <c r="F325" t="s">
        <v>1201</v>
      </c>
      <c r="G325" t="s">
        <v>461</v>
      </c>
      <c r="H325" t="s">
        <v>820</v>
      </c>
      <c r="I325" t="s">
        <v>153</v>
      </c>
      <c r="J325" t="s">
        <v>313</v>
      </c>
      <c r="K325" s="76">
        <v>1.76</v>
      </c>
      <c r="L325" t="s">
        <v>105</v>
      </c>
      <c r="M325" s="76">
        <v>5.5</v>
      </c>
      <c r="N325" s="76">
        <v>2.57</v>
      </c>
      <c r="O325" s="76">
        <v>11033.64</v>
      </c>
      <c r="P325" s="76">
        <v>106.11</v>
      </c>
      <c r="Q325" s="76">
        <v>0</v>
      </c>
      <c r="R325" s="76">
        <v>11.707795404000001</v>
      </c>
      <c r="S325" s="76">
        <v>0</v>
      </c>
      <c r="T325" s="76">
        <f t="shared" si="5"/>
        <v>1.1818756078733582E-2</v>
      </c>
      <c r="U325" s="76">
        <f>+R325/'סכום נכסי הקרן'!$C$42*100</f>
        <v>1.9017615262337138E-3</v>
      </c>
    </row>
    <row r="326" spans="2:21">
      <c r="B326" t="s">
        <v>1202</v>
      </c>
      <c r="C326" t="s">
        <v>1203</v>
      </c>
      <c r="D326" t="s">
        <v>103</v>
      </c>
      <c r="E326" s="15"/>
      <c r="F326" t="s">
        <v>1201</v>
      </c>
      <c r="G326" t="s">
        <v>461</v>
      </c>
      <c r="H326" t="s">
        <v>820</v>
      </c>
      <c r="I326" t="s">
        <v>153</v>
      </c>
      <c r="J326" t="s">
        <v>313</v>
      </c>
      <c r="K326" s="76">
        <v>0.82</v>
      </c>
      <c r="L326" t="s">
        <v>105</v>
      </c>
      <c r="M326" s="76">
        <v>8</v>
      </c>
      <c r="N326" s="76">
        <v>1.3</v>
      </c>
      <c r="O326" s="76">
        <v>1099.5899999999999</v>
      </c>
      <c r="P326" s="76">
        <v>106.85</v>
      </c>
      <c r="Q326" s="76">
        <v>0</v>
      </c>
      <c r="R326" s="76">
        <v>1.174911915</v>
      </c>
      <c r="S326" s="76">
        <v>0</v>
      </c>
      <c r="T326" s="76">
        <f t="shared" si="5"/>
        <v>1.1860471470690865E-3</v>
      </c>
      <c r="U326" s="76">
        <f>+R326/'סכום נכסי הקרן'!$C$42*100</f>
        <v>1.908473969315509E-4</v>
      </c>
    </row>
    <row r="327" spans="2:21">
      <c r="B327" t="s">
        <v>1204</v>
      </c>
      <c r="C327" t="s">
        <v>1205</v>
      </c>
      <c r="D327" t="s">
        <v>103</v>
      </c>
      <c r="E327" s="15"/>
      <c r="F327" t="s">
        <v>859</v>
      </c>
      <c r="G327" t="s">
        <v>115</v>
      </c>
      <c r="H327" t="s">
        <v>853</v>
      </c>
      <c r="I327" t="s">
        <v>152</v>
      </c>
      <c r="J327" t="s">
        <v>313</v>
      </c>
      <c r="K327" s="76">
        <v>0.27</v>
      </c>
      <c r="L327" t="s">
        <v>105</v>
      </c>
      <c r="M327" s="76">
        <v>6.7</v>
      </c>
      <c r="N327" s="76">
        <v>0.87</v>
      </c>
      <c r="O327" s="76">
        <v>132723.14000000001</v>
      </c>
      <c r="P327" s="76">
        <v>106.45</v>
      </c>
      <c r="Q327" s="76">
        <v>0</v>
      </c>
      <c r="R327" s="76">
        <v>141.28378253</v>
      </c>
      <c r="S327" s="76">
        <v>0.06</v>
      </c>
      <c r="T327" s="76">
        <f t="shared" si="5"/>
        <v>0.14262280010738995</v>
      </c>
      <c r="U327" s="76">
        <f>+R327/'סכום נכסי הקרן'!$C$42*100</f>
        <v>2.2949500962796712E-2</v>
      </c>
    </row>
    <row r="328" spans="2:21">
      <c r="B328" t="s">
        <v>1206</v>
      </c>
      <c r="C328" t="s">
        <v>1207</v>
      </c>
      <c r="D328" t="s">
        <v>103</v>
      </c>
      <c r="E328" s="15"/>
      <c r="F328" t="s">
        <v>1208</v>
      </c>
      <c r="G328" t="s">
        <v>461</v>
      </c>
      <c r="H328" t="s">
        <v>853</v>
      </c>
      <c r="I328" t="s">
        <v>152</v>
      </c>
      <c r="J328" t="s">
        <v>435</v>
      </c>
      <c r="L328" t="s">
        <v>105</v>
      </c>
      <c r="M328" s="76">
        <v>5.75</v>
      </c>
      <c r="N328" s="76">
        <v>0</v>
      </c>
      <c r="O328" s="76">
        <v>98339.06</v>
      </c>
      <c r="P328" s="76">
        <v>98.86</v>
      </c>
      <c r="Q328" s="76">
        <v>0</v>
      </c>
      <c r="R328" s="76">
        <v>97.217994716000007</v>
      </c>
      <c r="S328" s="76">
        <v>0</v>
      </c>
      <c r="T328" s="76">
        <f t="shared" si="5"/>
        <v>9.8139378624557849E-2</v>
      </c>
      <c r="U328" s="76">
        <f>+R328/'סכום נכסי הקרן'!$C$42*100</f>
        <v>1.5791652965281126E-2</v>
      </c>
    </row>
    <row r="329" spans="2:21">
      <c r="B329" t="s">
        <v>1209</v>
      </c>
      <c r="C329" t="s">
        <v>1210</v>
      </c>
      <c r="D329" t="s">
        <v>103</v>
      </c>
      <c r="E329" s="15"/>
      <c r="F329" t="s">
        <v>1208</v>
      </c>
      <c r="G329" t="s">
        <v>461</v>
      </c>
      <c r="H329" t="s">
        <v>853</v>
      </c>
      <c r="I329" t="s">
        <v>152</v>
      </c>
      <c r="J329" t="s">
        <v>435</v>
      </c>
      <c r="K329" s="76">
        <v>3.23</v>
      </c>
      <c r="L329" t="s">
        <v>105</v>
      </c>
      <c r="M329" s="76">
        <v>5.75</v>
      </c>
      <c r="N329" s="76">
        <v>5.66</v>
      </c>
      <c r="O329" s="76">
        <v>213455.24</v>
      </c>
      <c r="P329" s="76">
        <v>100.89</v>
      </c>
      <c r="Q329" s="76">
        <v>0</v>
      </c>
      <c r="R329" s="76">
        <v>215.35499163599999</v>
      </c>
      <c r="S329" s="76">
        <v>0.08</v>
      </c>
      <c r="T329" s="76">
        <f t="shared" si="5"/>
        <v>0.21739601937475012</v>
      </c>
      <c r="U329" s="76">
        <f>+R329/'סכום נכסי הקרן'!$C$42*100</f>
        <v>3.4981294380648544E-2</v>
      </c>
    </row>
    <row r="330" spans="2:21">
      <c r="B330" t="s">
        <v>1211</v>
      </c>
      <c r="C330" t="s">
        <v>1212</v>
      </c>
      <c r="D330" t="s">
        <v>103</v>
      </c>
      <c r="E330" s="15"/>
      <c r="F330" t="s">
        <v>811</v>
      </c>
      <c r="G330" t="s">
        <v>461</v>
      </c>
      <c r="H330" t="s">
        <v>853</v>
      </c>
      <c r="I330" t="s">
        <v>152</v>
      </c>
      <c r="J330" t="s">
        <v>313</v>
      </c>
      <c r="K330" s="76">
        <v>0.66</v>
      </c>
      <c r="L330" t="s">
        <v>105</v>
      </c>
      <c r="M330" s="76">
        <v>3.51</v>
      </c>
      <c r="N330" s="76">
        <v>0.96</v>
      </c>
      <c r="O330" s="76">
        <v>268592.98</v>
      </c>
      <c r="P330" s="76">
        <v>101.6</v>
      </c>
      <c r="Q330" s="76">
        <v>0</v>
      </c>
      <c r="R330" s="76">
        <v>272.89046767999997</v>
      </c>
      <c r="S330" s="76">
        <v>0.16</v>
      </c>
      <c r="T330" s="76">
        <f t="shared" si="5"/>
        <v>0.27547678810816445</v>
      </c>
      <c r="U330" s="76">
        <f>+R330/'סכום נכסי הקרן'!$C$42*100</f>
        <v>4.4327097835382426E-2</v>
      </c>
    </row>
    <row r="331" spans="2:21">
      <c r="B331" t="s">
        <v>1213</v>
      </c>
      <c r="C331" t="s">
        <v>1214</v>
      </c>
      <c r="D331" t="s">
        <v>103</v>
      </c>
      <c r="E331" s="15"/>
      <c r="F331" t="s">
        <v>1215</v>
      </c>
      <c r="G331" t="s">
        <v>461</v>
      </c>
      <c r="H331" t="s">
        <v>872</v>
      </c>
      <c r="I331" t="s">
        <v>153</v>
      </c>
      <c r="J331" t="s">
        <v>313</v>
      </c>
      <c r="K331" s="76">
        <v>5.0199999999999996</v>
      </c>
      <c r="L331" t="s">
        <v>105</v>
      </c>
      <c r="M331" s="76">
        <v>1</v>
      </c>
      <c r="N331" s="76">
        <v>7.09</v>
      </c>
      <c r="O331" s="76">
        <v>143058.76</v>
      </c>
      <c r="P331" s="76">
        <v>74.95</v>
      </c>
      <c r="Q331" s="76">
        <v>0</v>
      </c>
      <c r="R331" s="76">
        <v>107.22254062</v>
      </c>
      <c r="S331" s="76">
        <v>0.08</v>
      </c>
      <c r="T331" s="76">
        <f t="shared" si="5"/>
        <v>0.10823874264978428</v>
      </c>
      <c r="U331" s="76">
        <f>+R331/'סכום נכסי הקרן'!$C$42*100</f>
        <v>1.7416746318139501E-2</v>
      </c>
    </row>
    <row r="332" spans="2:21">
      <c r="B332" t="s">
        <v>1216</v>
      </c>
      <c r="C332" t="s">
        <v>1217</v>
      </c>
      <c r="D332" t="s">
        <v>103</v>
      </c>
      <c r="E332" s="15"/>
      <c r="F332" t="s">
        <v>1218</v>
      </c>
      <c r="G332" t="s">
        <v>554</v>
      </c>
      <c r="H332" t="s">
        <v>872</v>
      </c>
      <c r="I332" t="s">
        <v>153</v>
      </c>
      <c r="J332" t="s">
        <v>313</v>
      </c>
      <c r="K332" s="76">
        <v>3.5</v>
      </c>
      <c r="L332" t="s">
        <v>105</v>
      </c>
      <c r="M332" s="76">
        <v>5.6</v>
      </c>
      <c r="N332" s="76">
        <v>4.78</v>
      </c>
      <c r="O332" s="76">
        <v>68837.34</v>
      </c>
      <c r="P332" s="76">
        <v>103.7</v>
      </c>
      <c r="Q332" s="76">
        <v>0</v>
      </c>
      <c r="R332" s="76">
        <v>71.384321580000005</v>
      </c>
      <c r="S332" s="76">
        <v>0.12</v>
      </c>
      <c r="T332" s="76">
        <f t="shared" si="5"/>
        <v>7.2060866754782391E-2</v>
      </c>
      <c r="U332" s="76">
        <f>+R332/'סכום נכסי הקרן'!$C$42*100</f>
        <v>1.1595347516130804E-2</v>
      </c>
    </row>
    <row r="333" spans="2:21">
      <c r="B333" t="s">
        <v>1219</v>
      </c>
      <c r="C333" t="s">
        <v>1220</v>
      </c>
      <c r="D333" t="s">
        <v>103</v>
      </c>
      <c r="E333" s="15"/>
      <c r="F333" t="s">
        <v>1218</v>
      </c>
      <c r="G333" t="s">
        <v>554</v>
      </c>
      <c r="H333" t="s">
        <v>872</v>
      </c>
      <c r="I333" t="s">
        <v>153</v>
      </c>
      <c r="J333" t="s">
        <v>313</v>
      </c>
      <c r="K333" s="76">
        <v>2.88</v>
      </c>
      <c r="L333" t="s">
        <v>105</v>
      </c>
      <c r="M333" s="76">
        <v>4.5</v>
      </c>
      <c r="N333" s="76">
        <v>3.55</v>
      </c>
      <c r="O333" s="76">
        <v>29064.66</v>
      </c>
      <c r="P333" s="76">
        <v>103.4</v>
      </c>
      <c r="Q333" s="76">
        <v>0</v>
      </c>
      <c r="R333" s="76">
        <v>30.052858440000001</v>
      </c>
      <c r="S333" s="76">
        <v>0.09</v>
      </c>
      <c r="T333" s="76">
        <f t="shared" si="5"/>
        <v>3.0337684518275669E-2</v>
      </c>
      <c r="U333" s="76">
        <f>+R333/'סכום נכסי הקרן'!$C$42*100</f>
        <v>4.8816508968899082E-3</v>
      </c>
    </row>
    <row r="334" spans="2:21">
      <c r="B334" t="s">
        <v>1221</v>
      </c>
      <c r="C334" t="s">
        <v>1222</v>
      </c>
      <c r="D334" t="s">
        <v>103</v>
      </c>
      <c r="E334" s="15"/>
      <c r="F334" t="s">
        <v>881</v>
      </c>
      <c r="G334" t="s">
        <v>115</v>
      </c>
      <c r="H334" t="s">
        <v>876</v>
      </c>
      <c r="I334" t="s">
        <v>154</v>
      </c>
      <c r="J334" t="s">
        <v>313</v>
      </c>
      <c r="K334" s="76">
        <v>4.74</v>
      </c>
      <c r="L334" t="s">
        <v>105</v>
      </c>
      <c r="M334" s="76">
        <v>6.25</v>
      </c>
      <c r="N334" s="76">
        <v>5.2</v>
      </c>
      <c r="O334" s="76">
        <v>248557.52</v>
      </c>
      <c r="P334" s="76">
        <v>106.84</v>
      </c>
      <c r="Q334" s="76">
        <v>0</v>
      </c>
      <c r="R334" s="76">
        <v>265.55885436800003</v>
      </c>
      <c r="S334" s="76">
        <v>0.17</v>
      </c>
      <c r="T334" s="76">
        <f t="shared" si="5"/>
        <v>0.26807568940357662</v>
      </c>
      <c r="U334" s="76">
        <f>+R334/'סכום נכסי הקרן'!$C$42*100</f>
        <v>4.313618360765166E-2</v>
      </c>
    </row>
    <row r="335" spans="2:21">
      <c r="B335" t="s">
        <v>1223</v>
      </c>
      <c r="C335" t="s">
        <v>1224</v>
      </c>
      <c r="D335" t="s">
        <v>103</v>
      </c>
      <c r="E335" s="15"/>
      <c r="F335" t="s">
        <v>884</v>
      </c>
      <c r="G335" t="s">
        <v>115</v>
      </c>
      <c r="H335" t="s">
        <v>876</v>
      </c>
      <c r="I335" t="s">
        <v>152</v>
      </c>
      <c r="J335" t="s">
        <v>313</v>
      </c>
      <c r="K335" s="76">
        <v>3.08</v>
      </c>
      <c r="L335" t="s">
        <v>105</v>
      </c>
      <c r="M335" s="76">
        <v>3.5</v>
      </c>
      <c r="N335" s="76">
        <v>2.13</v>
      </c>
      <c r="O335" s="76">
        <v>54632.81</v>
      </c>
      <c r="P335" s="76">
        <v>105.2</v>
      </c>
      <c r="Q335" s="76">
        <v>0</v>
      </c>
      <c r="R335" s="76">
        <v>57.473716119999999</v>
      </c>
      <c r="S335" s="76">
        <v>0.05</v>
      </c>
      <c r="T335" s="76">
        <f t="shared" si="5"/>
        <v>5.8018423479503617E-2</v>
      </c>
      <c r="U335" s="76">
        <f>+R335/'סכום נכסי הקרן'!$C$42*100</f>
        <v>9.3357714509899378E-3</v>
      </c>
    </row>
    <row r="336" spans="2:21">
      <c r="B336" t="s">
        <v>1225</v>
      </c>
      <c r="C336" t="s">
        <v>1226</v>
      </c>
      <c r="D336" t="s">
        <v>103</v>
      </c>
      <c r="E336" s="15"/>
      <c r="F336" t="s">
        <v>1227</v>
      </c>
      <c r="G336" t="s">
        <v>461</v>
      </c>
      <c r="H336" t="s">
        <v>1228</v>
      </c>
      <c r="I336" t="s">
        <v>153</v>
      </c>
      <c r="J336" t="s">
        <v>313</v>
      </c>
      <c r="K336" s="76">
        <v>1.49</v>
      </c>
      <c r="L336" t="s">
        <v>105</v>
      </c>
      <c r="M336" s="76">
        <v>8.2799999999999994</v>
      </c>
      <c r="N336" s="76">
        <v>6.64</v>
      </c>
      <c r="O336" s="76">
        <v>0.01</v>
      </c>
      <c r="P336" s="76">
        <v>105.08</v>
      </c>
      <c r="Q336" s="76">
        <v>0</v>
      </c>
      <c r="R336" s="76">
        <v>1.0508E-5</v>
      </c>
      <c r="S336" s="76">
        <v>0</v>
      </c>
      <c r="T336" s="76">
        <f t="shared" si="5"/>
        <v>1.0607589609304422E-8</v>
      </c>
      <c r="U336" s="76">
        <f>+R336/'סכום נכסי הקרן'!$C$42*100</f>
        <v>1.7068721674822209E-9</v>
      </c>
    </row>
    <row r="337" spans="2:21">
      <c r="B337" t="s">
        <v>1229</v>
      </c>
      <c r="C337" t="s">
        <v>1230</v>
      </c>
      <c r="D337" t="s">
        <v>103</v>
      </c>
      <c r="E337" s="15"/>
      <c r="F337" t="s">
        <v>910</v>
      </c>
      <c r="G337" t="s">
        <v>554</v>
      </c>
      <c r="H337" t="s">
        <v>903</v>
      </c>
      <c r="I337" t="s">
        <v>153</v>
      </c>
      <c r="J337" t="s">
        <v>313</v>
      </c>
      <c r="K337" s="76">
        <v>5.44</v>
      </c>
      <c r="L337" t="s">
        <v>105</v>
      </c>
      <c r="M337" s="76">
        <v>3.49</v>
      </c>
      <c r="N337" s="76">
        <v>15.2</v>
      </c>
      <c r="O337" s="76">
        <v>138912.48000000001</v>
      </c>
      <c r="P337" s="76">
        <v>72.94</v>
      </c>
      <c r="Q337" s="76">
        <v>0</v>
      </c>
      <c r="R337" s="76">
        <v>101.322762912</v>
      </c>
      <c r="S337" s="76">
        <v>0.13</v>
      </c>
      <c r="T337" s="76">
        <f t="shared" ref="T337:T350" si="6">+R337/$R$11*100</f>
        <v>0.10228304977648903</v>
      </c>
      <c r="U337" s="76">
        <f>+R337/'סכום נכסי הקרן'!$C$42*100</f>
        <v>1.6458413013598461E-2</v>
      </c>
    </row>
    <row r="338" spans="2:21">
      <c r="B338" t="s">
        <v>1231</v>
      </c>
      <c r="C338" t="s">
        <v>1232</v>
      </c>
      <c r="D338" t="s">
        <v>103</v>
      </c>
      <c r="E338" s="15"/>
      <c r="F338" t="s">
        <v>875</v>
      </c>
      <c r="G338" t="s">
        <v>115</v>
      </c>
      <c r="H338" t="s">
        <v>914</v>
      </c>
      <c r="I338" t="s">
        <v>152</v>
      </c>
      <c r="J338" t="s">
        <v>310</v>
      </c>
      <c r="K338" s="76">
        <v>2.0499999999999998</v>
      </c>
      <c r="L338" t="s">
        <v>105</v>
      </c>
      <c r="M338" s="76">
        <v>5.4</v>
      </c>
      <c r="N338" s="76">
        <v>3.63</v>
      </c>
      <c r="O338" s="76">
        <v>204276.51</v>
      </c>
      <c r="P338" s="76">
        <v>104.26</v>
      </c>
      <c r="Q338" s="76">
        <v>0</v>
      </c>
      <c r="R338" s="76">
        <v>212.97868932599999</v>
      </c>
      <c r="S338" s="76">
        <v>0.02</v>
      </c>
      <c r="T338" s="76">
        <f t="shared" si="6"/>
        <v>0.2149971956507187</v>
      </c>
      <c r="U338" s="76">
        <f>+R338/'סכום נכסי הקרן'!$C$42*100</f>
        <v>3.4595298541815013E-2</v>
      </c>
    </row>
    <row r="339" spans="2:21">
      <c r="B339" t="s">
        <v>1233</v>
      </c>
      <c r="C339" t="s">
        <v>1234</v>
      </c>
      <c r="D339" t="s">
        <v>103</v>
      </c>
      <c r="E339" s="15"/>
      <c r="F339" t="s">
        <v>875</v>
      </c>
      <c r="G339" t="s">
        <v>115</v>
      </c>
      <c r="H339" t="s">
        <v>914</v>
      </c>
      <c r="I339" t="s">
        <v>152</v>
      </c>
      <c r="J339" t="s">
        <v>364</v>
      </c>
      <c r="K339" s="76">
        <v>4.6500000000000004</v>
      </c>
      <c r="L339" t="s">
        <v>105</v>
      </c>
      <c r="M339" s="76">
        <v>5</v>
      </c>
      <c r="N339" s="76">
        <v>5.13</v>
      </c>
      <c r="O339" s="76">
        <v>294798.44</v>
      </c>
      <c r="P339" s="76">
        <v>99.87</v>
      </c>
      <c r="Q339" s="76">
        <v>2.7460800000000001</v>
      </c>
      <c r="R339" s="76">
        <v>297.16128202800002</v>
      </c>
      <c r="S339" s="76">
        <v>0.05</v>
      </c>
      <c r="T339" s="76">
        <f t="shared" si="6"/>
        <v>0.29997762918993087</v>
      </c>
      <c r="U339" s="76">
        <f>+R339/'סכום נכסי הקרן'!$C$42*100</f>
        <v>4.8269539545767792E-2</v>
      </c>
    </row>
    <row r="340" spans="2:21">
      <c r="B340" t="s">
        <v>1235</v>
      </c>
      <c r="C340" t="s">
        <v>1236</v>
      </c>
      <c r="D340" t="s">
        <v>103</v>
      </c>
      <c r="E340" s="15"/>
      <c r="F340" t="s">
        <v>1237</v>
      </c>
      <c r="G340" t="s">
        <v>461</v>
      </c>
      <c r="H340" t="s">
        <v>254</v>
      </c>
      <c r="I340" t="s">
        <v>152</v>
      </c>
      <c r="J340" t="s">
        <v>313</v>
      </c>
      <c r="K340" s="76">
        <v>5.25</v>
      </c>
      <c r="L340" t="s">
        <v>105</v>
      </c>
      <c r="M340" s="76">
        <v>4.95</v>
      </c>
      <c r="N340" s="76">
        <v>3.57</v>
      </c>
      <c r="O340" s="76">
        <v>206334.71</v>
      </c>
      <c r="P340" s="76">
        <v>109</v>
      </c>
      <c r="Q340" s="76">
        <v>0</v>
      </c>
      <c r="R340" s="76">
        <v>224.9048339</v>
      </c>
      <c r="S340" s="76">
        <v>0.11</v>
      </c>
      <c r="T340" s="76">
        <f t="shared" si="6"/>
        <v>0.22703637030452767</v>
      </c>
      <c r="U340" s="76">
        <f>+R340/'סכום נכסי הקרן'!$C$42*100</f>
        <v>3.6532527723270071E-2</v>
      </c>
    </row>
    <row r="341" spans="2:21">
      <c r="B341" t="s">
        <v>1238</v>
      </c>
      <c r="C341" t="s">
        <v>1239</v>
      </c>
      <c r="D341" t="s">
        <v>103</v>
      </c>
      <c r="E341" s="15"/>
      <c r="F341" t="s">
        <v>1240</v>
      </c>
      <c r="G341" t="s">
        <v>461</v>
      </c>
      <c r="H341" t="s">
        <v>254</v>
      </c>
      <c r="I341" t="s">
        <v>154</v>
      </c>
      <c r="J341" t="s">
        <v>313</v>
      </c>
      <c r="K341" s="76">
        <v>1.05</v>
      </c>
      <c r="L341" t="s">
        <v>105</v>
      </c>
      <c r="M341" s="76">
        <v>7.6</v>
      </c>
      <c r="N341" s="76">
        <v>1.69</v>
      </c>
      <c r="O341" s="76">
        <v>55069.88</v>
      </c>
      <c r="P341" s="76">
        <v>108.21</v>
      </c>
      <c r="Q341" s="76">
        <v>0</v>
      </c>
      <c r="R341" s="76">
        <v>59.591117148000002</v>
      </c>
      <c r="S341" s="76">
        <v>0.12</v>
      </c>
      <c r="T341" s="76">
        <f t="shared" si="6"/>
        <v>6.015589218366648E-2</v>
      </c>
      <c r="U341" s="76">
        <f>+R341/'סכום נכסי הקרן'!$C$42*100</f>
        <v>9.6797125322700527E-3</v>
      </c>
    </row>
    <row r="342" spans="2:21">
      <c r="B342" t="s">
        <v>1241</v>
      </c>
      <c r="C342" t="s">
        <v>1242</v>
      </c>
      <c r="D342" t="s">
        <v>103</v>
      </c>
      <c r="E342" s="15"/>
      <c r="F342" t="s">
        <v>1240</v>
      </c>
      <c r="G342" t="s">
        <v>461</v>
      </c>
      <c r="H342" t="s">
        <v>254</v>
      </c>
      <c r="I342" t="s">
        <v>154</v>
      </c>
      <c r="J342" t="s">
        <v>313</v>
      </c>
      <c r="K342" s="76">
        <v>3.25</v>
      </c>
      <c r="L342" t="s">
        <v>105</v>
      </c>
      <c r="M342" s="76">
        <v>4.8</v>
      </c>
      <c r="N342" s="76">
        <v>3.94</v>
      </c>
      <c r="O342" s="76">
        <v>36520.959999999999</v>
      </c>
      <c r="P342" s="76">
        <v>103.1</v>
      </c>
      <c r="Q342" s="76">
        <v>0</v>
      </c>
      <c r="R342" s="76">
        <v>37.65310976</v>
      </c>
      <c r="S342" s="76">
        <v>0.05</v>
      </c>
      <c r="T342" s="76">
        <f t="shared" si="6"/>
        <v>3.8009967248589155E-2</v>
      </c>
      <c r="U342" s="76">
        <f>+R342/'סכום נכסי הקרן'!$C$42*100</f>
        <v>6.1162014720686306E-3</v>
      </c>
    </row>
    <row r="343" spans="2:21">
      <c r="B343" t="s">
        <v>1243</v>
      </c>
      <c r="C343" t="s">
        <v>1244</v>
      </c>
      <c r="D343" t="s">
        <v>103</v>
      </c>
      <c r="E343" s="15"/>
      <c r="F343" t="s">
        <v>1245</v>
      </c>
      <c r="G343" t="s">
        <v>115</v>
      </c>
      <c r="H343" t="s">
        <v>254</v>
      </c>
      <c r="I343" t="s">
        <v>153</v>
      </c>
      <c r="J343" t="s">
        <v>313</v>
      </c>
      <c r="K343" s="76">
        <v>4.24</v>
      </c>
      <c r="L343" t="s">
        <v>105</v>
      </c>
      <c r="M343" s="76">
        <v>5.49</v>
      </c>
      <c r="N343" s="76">
        <v>4.18</v>
      </c>
      <c r="O343" s="76">
        <v>109265.63</v>
      </c>
      <c r="P343" s="76">
        <v>108.39</v>
      </c>
      <c r="Q343" s="76">
        <v>0</v>
      </c>
      <c r="R343" s="76">
        <v>118.433016357</v>
      </c>
      <c r="S343" s="76">
        <v>0.06</v>
      </c>
      <c r="T343" s="76">
        <f t="shared" si="6"/>
        <v>0.11955546571251367</v>
      </c>
      <c r="U343" s="76">
        <f>+R343/'סכום נכסי הקרן'!$C$42*100</f>
        <v>1.9237725478752372E-2</v>
      </c>
    </row>
    <row r="344" spans="2:21">
      <c r="B344" t="s">
        <v>1246</v>
      </c>
      <c r="C344" t="s">
        <v>1247</v>
      </c>
      <c r="D344" t="s">
        <v>103</v>
      </c>
      <c r="E344" s="15"/>
      <c r="F344" t="s">
        <v>1248</v>
      </c>
      <c r="G344" t="s">
        <v>461</v>
      </c>
      <c r="H344" t="s">
        <v>214</v>
      </c>
      <c r="I344" t="s">
        <v>215</v>
      </c>
      <c r="J344" t="s">
        <v>367</v>
      </c>
      <c r="K344" s="76">
        <v>3.89</v>
      </c>
      <c r="L344" t="s">
        <v>105</v>
      </c>
      <c r="M344" s="76">
        <v>4.8</v>
      </c>
      <c r="N344" s="76">
        <v>4.63</v>
      </c>
      <c r="O344" s="76">
        <v>20214.14</v>
      </c>
      <c r="P344" s="76">
        <v>101.88</v>
      </c>
      <c r="Q344" s="76">
        <v>0</v>
      </c>
      <c r="R344" s="76">
        <v>20.594165832000002</v>
      </c>
      <c r="S344" s="76">
        <v>0.02</v>
      </c>
      <c r="T344" s="76">
        <f t="shared" si="6"/>
        <v>2.0789347115703783E-2</v>
      </c>
      <c r="U344" s="76">
        <f>+R344/'סכום נכסי הקרן'!$C$42*100</f>
        <v>3.3452234936385745E-3</v>
      </c>
    </row>
    <row r="345" spans="2:21">
      <c r="B345" t="s">
        <v>1249</v>
      </c>
      <c r="C345" t="s">
        <v>1250</v>
      </c>
      <c r="D345" t="s">
        <v>103</v>
      </c>
      <c r="E345" s="15"/>
      <c r="F345" t="s">
        <v>1251</v>
      </c>
      <c r="G345" t="s">
        <v>126</v>
      </c>
      <c r="H345" t="s">
        <v>214</v>
      </c>
      <c r="I345" t="s">
        <v>215</v>
      </c>
      <c r="J345" t="s">
        <v>313</v>
      </c>
      <c r="K345" s="76">
        <v>2.67</v>
      </c>
      <c r="L345" t="s">
        <v>105</v>
      </c>
      <c r="M345" s="76">
        <v>7.25</v>
      </c>
      <c r="N345" s="76">
        <v>2.52</v>
      </c>
      <c r="O345" s="76">
        <v>140520.68</v>
      </c>
      <c r="P345" s="76">
        <v>113.69</v>
      </c>
      <c r="Q345" s="76">
        <v>0</v>
      </c>
      <c r="R345" s="76">
        <v>159.75796109199999</v>
      </c>
      <c r="S345" s="76">
        <v>0.08</v>
      </c>
      <c r="T345" s="76">
        <f t="shared" si="6"/>
        <v>0.16127206776581263</v>
      </c>
      <c r="U345" s="76">
        <f>+R345/'סכום נכסי הקרן'!$C$42*100</f>
        <v>2.595036327765915E-2</v>
      </c>
    </row>
    <row r="346" spans="2:21">
      <c r="B346" t="s">
        <v>1252</v>
      </c>
      <c r="C346" t="s">
        <v>1253</v>
      </c>
      <c r="D346" t="s">
        <v>103</v>
      </c>
      <c r="E346" s="15"/>
      <c r="F346" t="s">
        <v>1254</v>
      </c>
      <c r="G346" t="s">
        <v>692</v>
      </c>
      <c r="H346" t="s">
        <v>214</v>
      </c>
      <c r="I346" t="s">
        <v>215</v>
      </c>
      <c r="J346" t="s">
        <v>313</v>
      </c>
      <c r="K346" s="76">
        <v>2.61</v>
      </c>
      <c r="L346" t="s">
        <v>105</v>
      </c>
      <c r="M346" s="76">
        <v>7.75</v>
      </c>
      <c r="N346" s="76">
        <v>6.88</v>
      </c>
      <c r="O346" s="76">
        <v>1638.98</v>
      </c>
      <c r="P346" s="76">
        <v>104.48</v>
      </c>
      <c r="Q346" s="76">
        <v>0</v>
      </c>
      <c r="R346" s="76">
        <v>1.7124063039999999</v>
      </c>
      <c r="S346" s="76">
        <v>0</v>
      </c>
      <c r="T346" s="76">
        <f t="shared" si="6"/>
        <v>1.7286356411512929E-3</v>
      </c>
      <c r="U346" s="76">
        <f>+R346/'סכום נכסי הקרן'!$C$42*100</f>
        <v>2.781555633535115E-4</v>
      </c>
    </row>
    <row r="347" spans="2:21">
      <c r="B347" t="s">
        <v>1255</v>
      </c>
      <c r="C347" t="s">
        <v>1256</v>
      </c>
      <c r="D347" t="s">
        <v>103</v>
      </c>
      <c r="E347" s="15"/>
      <c r="F347" t="s">
        <v>1257</v>
      </c>
      <c r="G347" t="s">
        <v>461</v>
      </c>
      <c r="H347" t="s">
        <v>214</v>
      </c>
      <c r="I347" t="s">
        <v>215</v>
      </c>
      <c r="J347" t="s">
        <v>313</v>
      </c>
      <c r="K347" s="76">
        <v>4.1100000000000003</v>
      </c>
      <c r="L347" t="s">
        <v>105</v>
      </c>
      <c r="M347" s="76">
        <v>5.2</v>
      </c>
      <c r="N347" s="76">
        <v>3.13</v>
      </c>
      <c r="O347" s="76">
        <v>169389.04</v>
      </c>
      <c r="P347" s="76">
        <v>109.9</v>
      </c>
      <c r="Q347" s="76">
        <v>0</v>
      </c>
      <c r="R347" s="76">
        <v>186.15855496</v>
      </c>
      <c r="S347" s="76">
        <v>0.12</v>
      </c>
      <c r="T347" s="76">
        <f t="shared" si="6"/>
        <v>0.18792287336094615</v>
      </c>
      <c r="U347" s="76">
        <f>+R347/'סכום נכסי הקרן'!$C$42*100</f>
        <v>3.0238756775783537E-2</v>
      </c>
    </row>
    <row r="348" spans="2:21">
      <c r="B348" t="s">
        <v>1258</v>
      </c>
      <c r="C348" t="s">
        <v>1259</v>
      </c>
      <c r="D348" t="s">
        <v>103</v>
      </c>
      <c r="E348" s="15"/>
      <c r="F348" t="s">
        <v>1257</v>
      </c>
      <c r="G348" t="s">
        <v>461</v>
      </c>
      <c r="H348" t="s">
        <v>214</v>
      </c>
      <c r="I348" t="s">
        <v>215</v>
      </c>
      <c r="J348" t="s">
        <v>340</v>
      </c>
      <c r="L348" t="s">
        <v>105</v>
      </c>
      <c r="M348" s="76">
        <v>0</v>
      </c>
      <c r="N348" s="76">
        <v>0</v>
      </c>
      <c r="O348" s="76">
        <v>131118.75</v>
      </c>
      <c r="P348" s="76">
        <v>106.27</v>
      </c>
      <c r="Q348" s="76">
        <v>0</v>
      </c>
      <c r="R348" s="76">
        <v>139.339895625</v>
      </c>
      <c r="S348" s="76">
        <v>0</v>
      </c>
      <c r="T348" s="76">
        <f t="shared" si="6"/>
        <v>0.14066049000697683</v>
      </c>
      <c r="U348" s="76">
        <f>+R348/'סכום נכסי הקרן'!$C$42*100</f>
        <v>2.2633744733744784E-2</v>
      </c>
    </row>
    <row r="349" spans="2:21">
      <c r="B349" t="s">
        <v>1260</v>
      </c>
      <c r="C349" t="s">
        <v>1261</v>
      </c>
      <c r="D349" t="s">
        <v>103</v>
      </c>
      <c r="E349" s="15"/>
      <c r="F349" t="s">
        <v>1262</v>
      </c>
      <c r="G349" t="s">
        <v>126</v>
      </c>
      <c r="H349" t="s">
        <v>214</v>
      </c>
      <c r="I349" t="s">
        <v>215</v>
      </c>
      <c r="J349" t="s">
        <v>394</v>
      </c>
      <c r="K349" s="76">
        <v>1.98</v>
      </c>
      <c r="L349" t="s">
        <v>105</v>
      </c>
      <c r="M349" s="76">
        <v>2</v>
      </c>
      <c r="N349" s="76">
        <v>4.08</v>
      </c>
      <c r="O349" s="76">
        <v>3314.28</v>
      </c>
      <c r="P349" s="76">
        <v>119.75</v>
      </c>
      <c r="Q349" s="76">
        <v>6.6290000000000002E-2</v>
      </c>
      <c r="R349" s="76">
        <v>4.0351403000000001</v>
      </c>
      <c r="S349" s="76">
        <v>0</v>
      </c>
      <c r="T349" s="76">
        <f t="shared" si="6"/>
        <v>4.0733833572864035E-3</v>
      </c>
      <c r="U349" s="76">
        <f>+R349/'סכום נכסי הקרן'!$C$42*100</f>
        <v>6.5545000665739048E-4</v>
      </c>
    </row>
    <row r="350" spans="2:21">
      <c r="B350" t="s">
        <v>1263</v>
      </c>
      <c r="C350" t="s">
        <v>1264</v>
      </c>
      <c r="D350" t="s">
        <v>103</v>
      </c>
      <c r="E350" s="15"/>
      <c r="F350" t="s">
        <v>1262</v>
      </c>
      <c r="G350" t="s">
        <v>126</v>
      </c>
      <c r="H350" t="s">
        <v>214</v>
      </c>
      <c r="I350" t="s">
        <v>215</v>
      </c>
      <c r="J350" t="s">
        <v>313</v>
      </c>
      <c r="K350" s="76">
        <v>4.66</v>
      </c>
      <c r="L350" t="s">
        <v>105</v>
      </c>
      <c r="M350" s="76">
        <v>2</v>
      </c>
      <c r="N350" s="76">
        <v>4.8499999999999996</v>
      </c>
      <c r="O350" s="76">
        <v>339820.3</v>
      </c>
      <c r="P350" s="76">
        <v>114.58</v>
      </c>
      <c r="Q350" s="76">
        <v>0</v>
      </c>
      <c r="R350" s="76">
        <v>389.36609973999998</v>
      </c>
      <c r="S350" s="76">
        <v>0.06</v>
      </c>
      <c r="T350" s="76">
        <f t="shared" si="6"/>
        <v>0.39305631840668187</v>
      </c>
      <c r="U350" s="76">
        <f>+R350/'סכום נכסי הקרן'!$C$42*100</f>
        <v>6.3246874629550101E-2</v>
      </c>
    </row>
    <row r="351" spans="2:21">
      <c r="B351" s="77" t="s">
        <v>415</v>
      </c>
      <c r="C351" s="15"/>
      <c r="D351" s="15"/>
      <c r="E351" s="15"/>
      <c r="F351" s="15"/>
      <c r="K351" s="78">
        <v>4.67</v>
      </c>
      <c r="N351" s="78">
        <v>5.32</v>
      </c>
      <c r="O351" s="78">
        <v>2537826.1</v>
      </c>
      <c r="Q351" s="78">
        <v>0</v>
      </c>
      <c r="R351" s="78">
        <v>2519.8996806609998</v>
      </c>
      <c r="T351" s="78">
        <f>SUM(T352:T357)</f>
        <v>2.5437820393099688</v>
      </c>
      <c r="U351" s="78">
        <f>SUM(U352:U357)</f>
        <v>0.40932114862653196</v>
      </c>
    </row>
    <row r="352" spans="2:21">
      <c r="B352" t="s">
        <v>1265</v>
      </c>
      <c r="C352" t="s">
        <v>1266</v>
      </c>
      <c r="D352" t="s">
        <v>103</v>
      </c>
      <c r="E352" s="15"/>
      <c r="F352" t="s">
        <v>1267</v>
      </c>
      <c r="G352" t="s">
        <v>126</v>
      </c>
      <c r="H352" t="s">
        <v>219</v>
      </c>
      <c r="I352" t="s">
        <v>152</v>
      </c>
      <c r="J352" t="s">
        <v>324</v>
      </c>
      <c r="K352" s="76">
        <v>4.42</v>
      </c>
      <c r="L352" t="s">
        <v>105</v>
      </c>
      <c r="M352" s="76">
        <v>3.49</v>
      </c>
      <c r="N352" s="76">
        <v>3.23</v>
      </c>
      <c r="O352" s="76">
        <v>404971.82</v>
      </c>
      <c r="P352" s="76">
        <v>100.25</v>
      </c>
      <c r="Q352" s="76">
        <v>0</v>
      </c>
      <c r="R352" s="76">
        <v>405.98424955000002</v>
      </c>
      <c r="S352" s="76">
        <v>0.03</v>
      </c>
      <c r="T352" s="76">
        <f t="shared" ref="T352:T357" si="7">+R352/$R$11*100</f>
        <v>0.40983196679366518</v>
      </c>
      <c r="U352" s="76">
        <f>+R352/'סכום נכסי הקרן'!$C$42*100</f>
        <v>6.5946251997816091E-2</v>
      </c>
    </row>
    <row r="353" spans="2:21">
      <c r="B353" t="s">
        <v>1268</v>
      </c>
      <c r="C353" t="s">
        <v>1269</v>
      </c>
      <c r="D353" t="s">
        <v>103</v>
      </c>
      <c r="E353" s="15"/>
      <c r="F353" t="s">
        <v>1270</v>
      </c>
      <c r="G353" t="s">
        <v>126</v>
      </c>
      <c r="H353" t="s">
        <v>631</v>
      </c>
      <c r="I353" t="s">
        <v>153</v>
      </c>
      <c r="J353" t="s">
        <v>313</v>
      </c>
      <c r="K353" s="76">
        <v>3.88</v>
      </c>
      <c r="L353" t="s">
        <v>105</v>
      </c>
      <c r="M353" s="76">
        <v>4.5</v>
      </c>
      <c r="N353" s="76">
        <v>3.98</v>
      </c>
      <c r="O353" s="76">
        <v>579732.25</v>
      </c>
      <c r="P353" s="76">
        <v>95.41</v>
      </c>
      <c r="Q353" s="76">
        <v>0</v>
      </c>
      <c r="R353" s="76">
        <v>553.12253972500002</v>
      </c>
      <c r="S353" s="76">
        <v>0.04</v>
      </c>
      <c r="T353" s="76">
        <f t="shared" si="7"/>
        <v>0.55836476066415897</v>
      </c>
      <c r="U353" s="76">
        <f>+R353/'סכום נכסי הקרן'!$C$42*100</f>
        <v>8.9846732800121967E-2</v>
      </c>
    </row>
    <row r="354" spans="2:21">
      <c r="B354" t="s">
        <v>1271</v>
      </c>
      <c r="C354" t="s">
        <v>1272</v>
      </c>
      <c r="D354" t="s">
        <v>103</v>
      </c>
      <c r="E354" s="15"/>
      <c r="F354" t="s">
        <v>1273</v>
      </c>
      <c r="G354" t="s">
        <v>126</v>
      </c>
      <c r="H354" t="s">
        <v>631</v>
      </c>
      <c r="I354" t="s">
        <v>153</v>
      </c>
      <c r="J354" t="s">
        <v>364</v>
      </c>
      <c r="K354" s="76">
        <v>6.26</v>
      </c>
      <c r="L354" t="s">
        <v>105</v>
      </c>
      <c r="M354" s="76">
        <v>4.6900000000000004</v>
      </c>
      <c r="N354" s="76">
        <v>4.47</v>
      </c>
      <c r="O354" s="76">
        <v>857735.16</v>
      </c>
      <c r="P354" s="76">
        <v>102.86</v>
      </c>
      <c r="Q354" s="76">
        <v>0</v>
      </c>
      <c r="R354" s="76">
        <v>882.26638557599995</v>
      </c>
      <c r="S354" s="76">
        <v>0.04</v>
      </c>
      <c r="T354" s="76">
        <f t="shared" si="7"/>
        <v>0.8906280685453507</v>
      </c>
      <c r="U354" s="76">
        <f>+R354/'סכום נכסי הקרן'!$C$42*100</f>
        <v>0.14331137588930454</v>
      </c>
    </row>
    <row r="355" spans="2:21">
      <c r="B355" t="s">
        <v>1274</v>
      </c>
      <c r="C355" t="s">
        <v>1275</v>
      </c>
      <c r="D355" t="s">
        <v>103</v>
      </c>
      <c r="E355" s="15"/>
      <c r="F355" t="s">
        <v>1276</v>
      </c>
      <c r="G355" t="s">
        <v>126</v>
      </c>
      <c r="H355" t="s">
        <v>773</v>
      </c>
      <c r="I355" t="s">
        <v>152</v>
      </c>
      <c r="J355" t="s">
        <v>364</v>
      </c>
      <c r="K355" s="76">
        <v>3.26</v>
      </c>
      <c r="L355" t="s">
        <v>105</v>
      </c>
      <c r="M355" s="76">
        <v>7.75</v>
      </c>
      <c r="N355" s="76">
        <v>8.83</v>
      </c>
      <c r="O355" s="76">
        <v>221324.5</v>
      </c>
      <c r="P355" s="76">
        <v>98.09</v>
      </c>
      <c r="Q355" s="76">
        <v>0</v>
      </c>
      <c r="R355" s="76">
        <v>217.09720204999999</v>
      </c>
      <c r="S355" s="76">
        <v>0.18</v>
      </c>
      <c r="T355" s="76">
        <f t="shared" si="7"/>
        <v>0.21915474159446541</v>
      </c>
      <c r="U355" s="76">
        <f>+R355/'סכום נכסי הקרן'!$C$42*100</f>
        <v>3.5264291189323289E-2</v>
      </c>
    </row>
    <row r="356" spans="2:21">
      <c r="B356" t="s">
        <v>1277</v>
      </c>
      <c r="C356" t="s">
        <v>1278</v>
      </c>
      <c r="D356" t="s">
        <v>103</v>
      </c>
      <c r="E356" s="15"/>
      <c r="F356" t="s">
        <v>1276</v>
      </c>
      <c r="G356" t="s">
        <v>126</v>
      </c>
      <c r="H356" t="s">
        <v>773</v>
      </c>
      <c r="I356" t="s">
        <v>152</v>
      </c>
      <c r="J356" t="s">
        <v>364</v>
      </c>
      <c r="K356" s="76">
        <v>3.33</v>
      </c>
      <c r="L356" t="s">
        <v>105</v>
      </c>
      <c r="M356" s="76">
        <v>7.75</v>
      </c>
      <c r="N356" s="76">
        <v>8.8800000000000008</v>
      </c>
      <c r="O356" s="76">
        <v>434375.78</v>
      </c>
      <c r="P356" s="76">
        <v>97.85</v>
      </c>
      <c r="Q356" s="76">
        <v>0</v>
      </c>
      <c r="R356" s="76">
        <v>425.03670073000001</v>
      </c>
      <c r="S356" s="76">
        <v>0.13</v>
      </c>
      <c r="T356" s="76">
        <f t="shared" si="7"/>
        <v>0.42906498765098788</v>
      </c>
      <c r="U356" s="76">
        <f>+R356/'סכום נכסי הקרן'!$C$42*100</f>
        <v>6.9041046310859083E-2</v>
      </c>
    </row>
    <row r="357" spans="2:21">
      <c r="B357" t="s">
        <v>1279</v>
      </c>
      <c r="C357" t="s">
        <v>1280</v>
      </c>
      <c r="D357" t="s">
        <v>103</v>
      </c>
      <c r="E357" s="15"/>
      <c r="F357" t="s">
        <v>832</v>
      </c>
      <c r="G357" t="s">
        <v>833</v>
      </c>
      <c r="H357" t="s">
        <v>826</v>
      </c>
      <c r="I357" t="s">
        <v>154</v>
      </c>
      <c r="J357" t="s">
        <v>364</v>
      </c>
      <c r="K357" s="76">
        <v>5.21</v>
      </c>
      <c r="L357" t="s">
        <v>105</v>
      </c>
      <c r="M357" s="76">
        <v>5.5</v>
      </c>
      <c r="N357" s="76">
        <v>7.28</v>
      </c>
      <c r="O357" s="76">
        <v>39686.589999999997</v>
      </c>
      <c r="P357" s="76">
        <v>91.7</v>
      </c>
      <c r="Q357" s="76">
        <v>0</v>
      </c>
      <c r="R357" s="76">
        <v>36.392603029999997</v>
      </c>
      <c r="S357" s="76">
        <v>0.02</v>
      </c>
      <c r="T357" s="76">
        <f t="shared" si="7"/>
        <v>3.6737514061340751E-2</v>
      </c>
      <c r="U357" s="76">
        <f>+R357/'סכום נכסי הקרן'!$C$42*100</f>
        <v>5.9114504391069795E-3</v>
      </c>
    </row>
    <row r="358" spans="2:21">
      <c r="B358" s="77" t="s">
        <v>1281</v>
      </c>
      <c r="C358" s="15"/>
      <c r="D358" s="15"/>
      <c r="E358" s="15"/>
      <c r="F358" s="15"/>
      <c r="K358" s="78">
        <v>0</v>
      </c>
      <c r="N358" s="78">
        <v>0</v>
      </c>
      <c r="O358" s="78">
        <v>0</v>
      </c>
      <c r="Q358" s="78">
        <v>0</v>
      </c>
      <c r="R358" s="78">
        <v>0</v>
      </c>
      <c r="T358" s="78">
        <v>0</v>
      </c>
      <c r="U358" s="78">
        <v>0</v>
      </c>
    </row>
    <row r="359" spans="2:21">
      <c r="B359" t="s">
        <v>214</v>
      </c>
      <c r="C359" t="s">
        <v>214</v>
      </c>
      <c r="D359" s="15"/>
      <c r="E359" s="15"/>
      <c r="F359" s="15"/>
      <c r="G359" t="s">
        <v>214</v>
      </c>
      <c r="H359" t="s">
        <v>214</v>
      </c>
      <c r="K359" s="76">
        <v>0</v>
      </c>
      <c r="L359" t="s">
        <v>214</v>
      </c>
      <c r="M359" s="76">
        <v>0</v>
      </c>
      <c r="N359" s="76">
        <v>0</v>
      </c>
      <c r="O359" s="76">
        <v>0</v>
      </c>
      <c r="P359" s="76">
        <v>0</v>
      </c>
      <c r="R359" s="76">
        <v>0</v>
      </c>
      <c r="S359" s="76">
        <v>0</v>
      </c>
      <c r="T359" s="76">
        <f>+R359/$R$11*100</f>
        <v>0</v>
      </c>
      <c r="U359" s="76">
        <f>+R359/'סכום נכסי הקרן'!$C$42*100</f>
        <v>0</v>
      </c>
    </row>
    <row r="360" spans="2:21">
      <c r="B360" s="77" t="s">
        <v>302</v>
      </c>
      <c r="C360" s="15"/>
      <c r="D360" s="15"/>
      <c r="E360" s="15"/>
      <c r="F360" s="15"/>
      <c r="K360" s="78">
        <v>4.6399999999999997</v>
      </c>
      <c r="N360" s="78">
        <v>4.18</v>
      </c>
      <c r="O360" s="78">
        <f>+O361+O370</f>
        <v>8286241.5</v>
      </c>
      <c r="Q360" s="78">
        <v>0</v>
      </c>
      <c r="R360" s="78">
        <f>+R361+R370</f>
        <v>25981.194198824884</v>
      </c>
      <c r="T360" s="78">
        <f>+T361+T370</f>
        <v>26.227431064025037</v>
      </c>
      <c r="U360" s="78">
        <f>+U361+U370</f>
        <v>4.2202681058169729</v>
      </c>
    </row>
    <row r="361" spans="2:21">
      <c r="B361" s="77" t="s">
        <v>416</v>
      </c>
      <c r="C361" s="15"/>
      <c r="D361" s="15"/>
      <c r="E361" s="15"/>
      <c r="F361" s="15"/>
      <c r="K361" s="78">
        <v>5.47</v>
      </c>
      <c r="N361" s="78">
        <v>4.2699999999999996</v>
      </c>
      <c r="O361" s="78">
        <v>531942.13</v>
      </c>
      <c r="Q361" s="78">
        <v>0</v>
      </c>
      <c r="R361" s="78">
        <v>1966.693430343865</v>
      </c>
      <c r="T361" s="78">
        <f>SUM(T362:T369)</f>
        <v>1.9853327746862248</v>
      </c>
      <c r="U361" s="78">
        <f>SUM(U362:U369)</f>
        <v>0.31946081825505113</v>
      </c>
    </row>
    <row r="362" spans="2:21">
      <c r="B362" t="s">
        <v>1282</v>
      </c>
      <c r="C362" t="s">
        <v>1283</v>
      </c>
      <c r="D362" t="s">
        <v>126</v>
      </c>
      <c r="E362" t="s">
        <v>1284</v>
      </c>
      <c r="F362" t="s">
        <v>1285</v>
      </c>
      <c r="G362" t="s">
        <v>1286</v>
      </c>
      <c r="H362" t="s">
        <v>1287</v>
      </c>
      <c r="I362" t="s">
        <v>393</v>
      </c>
      <c r="J362" t="s">
        <v>313</v>
      </c>
      <c r="K362" s="76">
        <v>3.03</v>
      </c>
      <c r="L362" t="s">
        <v>109</v>
      </c>
      <c r="M362" s="76">
        <v>4.4400000000000004</v>
      </c>
      <c r="N362" s="76">
        <v>3.52</v>
      </c>
      <c r="O362" s="76">
        <v>43706.25</v>
      </c>
      <c r="P362" s="76">
        <v>103.8531111111111</v>
      </c>
      <c r="Q362" s="76">
        <v>0</v>
      </c>
      <c r="R362" s="76">
        <v>160.182370023375</v>
      </c>
      <c r="S362" s="76">
        <v>0.01</v>
      </c>
      <c r="T362" s="76">
        <f t="shared" ref="T362:T369" si="8">+R362/$R$11*100</f>
        <v>0.16170049903442221</v>
      </c>
      <c r="U362" s="76">
        <f>+R362/'סכום נכסי הקרן'!$C$42*100</f>
        <v>2.6019302351944922E-2</v>
      </c>
    </row>
    <row r="363" spans="2:21">
      <c r="B363" t="s">
        <v>1288</v>
      </c>
      <c r="C363" t="s">
        <v>1289</v>
      </c>
      <c r="D363" t="s">
        <v>126</v>
      </c>
      <c r="E363" t="s">
        <v>1284</v>
      </c>
      <c r="F363" t="s">
        <v>1285</v>
      </c>
      <c r="G363" t="s">
        <v>1286</v>
      </c>
      <c r="H363" t="s">
        <v>876</v>
      </c>
      <c r="I363" t="s">
        <v>398</v>
      </c>
      <c r="J363" t="s">
        <v>313</v>
      </c>
      <c r="K363" s="76">
        <v>1.35</v>
      </c>
      <c r="L363" t="s">
        <v>109</v>
      </c>
      <c r="M363" s="76">
        <v>3.84</v>
      </c>
      <c r="N363" s="76">
        <v>2.4700000000000002</v>
      </c>
      <c r="O363" s="76">
        <v>35711.15</v>
      </c>
      <c r="P363" s="76">
        <v>102.91142222222197</v>
      </c>
      <c r="Q363" s="76">
        <v>0</v>
      </c>
      <c r="R363" s="76">
        <v>129.693757967539</v>
      </c>
      <c r="S363" s="76">
        <v>0.01</v>
      </c>
      <c r="T363" s="76">
        <f t="shared" si="8"/>
        <v>0.13092293104378655</v>
      </c>
      <c r="U363" s="76">
        <f>+R363/'סכום נכסי הקרן'!$C$42*100</f>
        <v>2.1066869601348293E-2</v>
      </c>
    </row>
    <row r="364" spans="2:21">
      <c r="B364" t="s">
        <v>1290</v>
      </c>
      <c r="C364" t="s">
        <v>1291</v>
      </c>
      <c r="D364" t="s">
        <v>126</v>
      </c>
      <c r="E364" t="s">
        <v>1284</v>
      </c>
      <c r="F364" t="s">
        <v>1285</v>
      </c>
      <c r="G364" t="s">
        <v>1286</v>
      </c>
      <c r="H364" t="s">
        <v>876</v>
      </c>
      <c r="I364" t="s">
        <v>398</v>
      </c>
      <c r="J364" t="s">
        <v>313</v>
      </c>
      <c r="K364" s="76">
        <v>5.32</v>
      </c>
      <c r="L364" t="s">
        <v>109</v>
      </c>
      <c r="M364" s="76">
        <v>5.08</v>
      </c>
      <c r="N364" s="76">
        <v>4.41</v>
      </c>
      <c r="O364" s="76">
        <v>65124.76</v>
      </c>
      <c r="P364" s="76">
        <v>104.84026666666705</v>
      </c>
      <c r="Q364" s="76">
        <v>0</v>
      </c>
      <c r="R364" s="76">
        <v>240.949434364545</v>
      </c>
      <c r="S364" s="76">
        <v>0.02</v>
      </c>
      <c r="T364" s="76">
        <f t="shared" si="8"/>
        <v>0.24323303352998907</v>
      </c>
      <c r="U364" s="76">
        <f>+R364/'סכום נכסי הקרן'!$C$42*100</f>
        <v>3.9138740320463078E-2</v>
      </c>
    </row>
    <row r="365" spans="2:21">
      <c r="B365" t="s">
        <v>1290</v>
      </c>
      <c r="C365" t="s">
        <v>1291</v>
      </c>
      <c r="D365" t="s">
        <v>126</v>
      </c>
      <c r="E365" t="s">
        <v>1284</v>
      </c>
      <c r="F365" t="s">
        <v>1285</v>
      </c>
      <c r="G365" t="s">
        <v>1286</v>
      </c>
      <c r="H365" t="s">
        <v>876</v>
      </c>
      <c r="I365" t="s">
        <v>398</v>
      </c>
      <c r="J365" t="s">
        <v>313</v>
      </c>
      <c r="K365" s="76">
        <v>5.32</v>
      </c>
      <c r="L365" t="s">
        <v>109</v>
      </c>
      <c r="M365" s="76">
        <v>5.08</v>
      </c>
      <c r="N365" s="76">
        <v>4.41</v>
      </c>
      <c r="O365" s="76">
        <v>96153.75</v>
      </c>
      <c r="P365" s="76">
        <v>104.84026666666696</v>
      </c>
      <c r="Q365" s="76">
        <v>0</v>
      </c>
      <c r="R365" s="76">
        <v>355.75089527439098</v>
      </c>
      <c r="S365" s="76">
        <v>0.03</v>
      </c>
      <c r="T365" s="76">
        <f t="shared" si="8"/>
        <v>0.3591225257150148</v>
      </c>
      <c r="U365" s="76">
        <f>+R365/'סכום נכסי הקרן'!$C$42*100</f>
        <v>5.7786572297367757E-2</v>
      </c>
    </row>
    <row r="366" spans="2:21">
      <c r="B366" t="s">
        <v>1292</v>
      </c>
      <c r="C366" t="s">
        <v>1293</v>
      </c>
      <c r="D366" t="s">
        <v>126</v>
      </c>
      <c r="E366" t="s">
        <v>1284</v>
      </c>
      <c r="F366" t="s">
        <v>1285</v>
      </c>
      <c r="G366" t="s">
        <v>1286</v>
      </c>
      <c r="H366" t="s">
        <v>876</v>
      </c>
      <c r="I366" t="s">
        <v>398</v>
      </c>
      <c r="J366" t="s">
        <v>313</v>
      </c>
      <c r="K366" s="76">
        <v>6.6</v>
      </c>
      <c r="L366" t="s">
        <v>109</v>
      </c>
      <c r="M366" s="76">
        <v>5.41</v>
      </c>
      <c r="N366" s="76">
        <v>4.8499999999999996</v>
      </c>
      <c r="O366" s="76">
        <v>51353.54</v>
      </c>
      <c r="P366" s="76">
        <v>105.08693333333309</v>
      </c>
      <c r="Q366" s="76">
        <v>0</v>
      </c>
      <c r="R366" s="76">
        <v>190.44552115435201</v>
      </c>
      <c r="S366" s="76">
        <v>0.02</v>
      </c>
      <c r="T366" s="76">
        <f t="shared" si="8"/>
        <v>0.19225046929344022</v>
      </c>
      <c r="U366" s="76">
        <f>+R366/'סכום נכסי הקרן'!$C$42*100</f>
        <v>3.0935112245908832E-2</v>
      </c>
    </row>
    <row r="367" spans="2:21">
      <c r="B367" t="s">
        <v>1292</v>
      </c>
      <c r="C367" t="s">
        <v>1293</v>
      </c>
      <c r="D367" t="s">
        <v>126</v>
      </c>
      <c r="E367" t="s">
        <v>1284</v>
      </c>
      <c r="F367" t="s">
        <v>1285</v>
      </c>
      <c r="G367" t="s">
        <v>1286</v>
      </c>
      <c r="H367" t="s">
        <v>876</v>
      </c>
      <c r="I367" t="s">
        <v>398</v>
      </c>
      <c r="J367" t="s">
        <v>313</v>
      </c>
      <c r="K367" s="76">
        <v>6.6</v>
      </c>
      <c r="L367" t="s">
        <v>109</v>
      </c>
      <c r="M367" s="76">
        <v>5.41</v>
      </c>
      <c r="N367" s="76">
        <v>4.8499999999999996</v>
      </c>
      <c r="O367" s="76">
        <v>122377.5</v>
      </c>
      <c r="P367" s="76">
        <v>105.08693333333287</v>
      </c>
      <c r="Q367" s="76">
        <v>0</v>
      </c>
      <c r="R367" s="76">
        <v>453.83914653335802</v>
      </c>
      <c r="S367" s="76">
        <v>0.04</v>
      </c>
      <c r="T367" s="76">
        <f t="shared" si="8"/>
        <v>0.45814040874218076</v>
      </c>
      <c r="U367" s="76">
        <f>+R367/'סכום נכסי הקרן'!$C$42*100</f>
        <v>7.3719585813825095E-2</v>
      </c>
    </row>
    <row r="368" spans="2:21">
      <c r="B368" t="s">
        <v>1294</v>
      </c>
      <c r="C368" t="s">
        <v>1295</v>
      </c>
      <c r="D368" t="s">
        <v>126</v>
      </c>
      <c r="E368" t="s">
        <v>1284</v>
      </c>
      <c r="F368" t="s">
        <v>1296</v>
      </c>
      <c r="G368" t="s">
        <v>1297</v>
      </c>
      <c r="H368" t="s">
        <v>876</v>
      </c>
      <c r="I368" t="s">
        <v>398</v>
      </c>
      <c r="J368" t="s">
        <v>313</v>
      </c>
      <c r="K368" s="76">
        <v>6.16</v>
      </c>
      <c r="L368" t="s">
        <v>109</v>
      </c>
      <c r="M368" s="76">
        <v>4.5</v>
      </c>
      <c r="N368" s="76">
        <v>4.22</v>
      </c>
      <c r="O368" s="76">
        <v>54796.71</v>
      </c>
      <c r="P368" s="76">
        <v>105.09300000000016</v>
      </c>
      <c r="Q368" s="76">
        <v>0</v>
      </c>
      <c r="R368" s="76">
        <v>203.226310227819</v>
      </c>
      <c r="S368" s="76">
        <v>0.01</v>
      </c>
      <c r="T368" s="76">
        <f t="shared" si="8"/>
        <v>0.20515238834315661</v>
      </c>
      <c r="U368" s="76">
        <f>+R368/'סכום נכסי הקרן'!$C$42*100</f>
        <v>3.3011166028546979E-2</v>
      </c>
    </row>
    <row r="369" spans="2:21">
      <c r="B369" t="s">
        <v>1298</v>
      </c>
      <c r="C369" t="s">
        <v>1295</v>
      </c>
      <c r="D369" t="s">
        <v>126</v>
      </c>
      <c r="E369" t="s">
        <v>1284</v>
      </c>
      <c r="F369" t="s">
        <v>1296</v>
      </c>
      <c r="G369" t="s">
        <v>1297</v>
      </c>
      <c r="H369" t="s">
        <v>876</v>
      </c>
      <c r="I369" t="s">
        <v>398</v>
      </c>
      <c r="J369" t="s">
        <v>313</v>
      </c>
      <c r="K369" s="76">
        <v>6.08</v>
      </c>
      <c r="L369" t="s">
        <v>109</v>
      </c>
      <c r="M369" s="76">
        <v>4.5</v>
      </c>
      <c r="N369" s="76">
        <v>3.89</v>
      </c>
      <c r="O369" s="76">
        <v>62718.47</v>
      </c>
      <c r="P369" s="76">
        <v>105.09300000000005</v>
      </c>
      <c r="Q369" s="76">
        <v>0</v>
      </c>
      <c r="R369" s="76">
        <v>232.60599479848599</v>
      </c>
      <c r="S369" s="76">
        <v>0.01</v>
      </c>
      <c r="T369" s="76">
        <f t="shared" si="8"/>
        <v>0.23481051898423472</v>
      </c>
      <c r="U369" s="76">
        <f>+R369/'סכום נכסי הקרן'!$C$42*100</f>
        <v>3.7783469595646171E-2</v>
      </c>
    </row>
    <row r="370" spans="2:21">
      <c r="B370" s="77" t="s">
        <v>417</v>
      </c>
      <c r="C370" s="15"/>
      <c r="D370" s="15"/>
      <c r="E370" s="15"/>
      <c r="F370" s="15"/>
      <c r="K370" s="78">
        <v>4.57</v>
      </c>
      <c r="N370" s="78">
        <v>4.17</v>
      </c>
      <c r="O370" s="78">
        <v>7754299.3700000001</v>
      </c>
      <c r="Q370" s="78">
        <v>0</v>
      </c>
      <c r="R370" s="78">
        <v>24014.500768481019</v>
      </c>
      <c r="T370" s="78">
        <f>SUM(T371:T488)</f>
        <v>24.242098289338813</v>
      </c>
      <c r="U370" s="78">
        <f>SUM(U371:U488)</f>
        <v>3.9008072875619217</v>
      </c>
    </row>
    <row r="371" spans="2:21">
      <c r="B371" t="s">
        <v>1299</v>
      </c>
      <c r="C371" t="s">
        <v>1300</v>
      </c>
      <c r="D371" t="s">
        <v>126</v>
      </c>
      <c r="E371" t="s">
        <v>1284</v>
      </c>
      <c r="F371" s="15"/>
      <c r="G371" t="s">
        <v>1301</v>
      </c>
      <c r="H371" t="s">
        <v>698</v>
      </c>
      <c r="I371" t="s">
        <v>393</v>
      </c>
      <c r="J371" t="s">
        <v>313</v>
      </c>
      <c r="K371" s="76">
        <v>18.23</v>
      </c>
      <c r="L371" t="s">
        <v>109</v>
      </c>
      <c r="M371" s="76">
        <v>5.5</v>
      </c>
      <c r="N371" s="76">
        <v>5.32</v>
      </c>
      <c r="O371" s="76">
        <v>57484.78</v>
      </c>
      <c r="P371" s="76">
        <v>102.5925555555559</v>
      </c>
      <c r="Q371" s="76">
        <v>0</v>
      </c>
      <c r="R371" s="76">
        <v>208.12314504207899</v>
      </c>
      <c r="S371" s="76">
        <v>0.01</v>
      </c>
      <c r="T371" s="76">
        <f t="shared" ref="T371:T434" si="9">+R371/$R$11*100</f>
        <v>0.21009563292768504</v>
      </c>
      <c r="U371" s="76">
        <f>+R371/'סכום נכסי הקרן'!$C$42*100</f>
        <v>3.3806585809020746E-2</v>
      </c>
    </row>
    <row r="372" spans="2:21">
      <c r="B372" t="s">
        <v>1302</v>
      </c>
      <c r="C372" t="s">
        <v>1303</v>
      </c>
      <c r="D372" t="s">
        <v>126</v>
      </c>
      <c r="E372" t="s">
        <v>1284</v>
      </c>
      <c r="F372" s="15"/>
      <c r="G372" t="s">
        <v>1301</v>
      </c>
      <c r="H372" t="s">
        <v>826</v>
      </c>
      <c r="I372" t="s">
        <v>398</v>
      </c>
      <c r="J372" t="s">
        <v>313</v>
      </c>
      <c r="K372" s="76">
        <v>1.42</v>
      </c>
      <c r="L372" t="s">
        <v>109</v>
      </c>
      <c r="M372" s="76">
        <v>6.75</v>
      </c>
      <c r="N372" s="76">
        <v>6.76</v>
      </c>
      <c r="O372" s="76">
        <v>49272.67</v>
      </c>
      <c r="P372" s="76">
        <v>105.75625000000007</v>
      </c>
      <c r="Q372" s="76">
        <v>0</v>
      </c>
      <c r="R372" s="76">
        <v>183.89240714800201</v>
      </c>
      <c r="S372" s="76">
        <v>0.01</v>
      </c>
      <c r="T372" s="76">
        <f t="shared" si="9"/>
        <v>0.1856352481245836</v>
      </c>
      <c r="U372" s="76">
        <f>+R372/'סכום נכסי הקרן'!$C$42*100</f>
        <v>2.9870653937212908E-2</v>
      </c>
    </row>
    <row r="373" spans="2:21">
      <c r="B373" t="s">
        <v>1304</v>
      </c>
      <c r="C373" t="s">
        <v>1305</v>
      </c>
      <c r="D373" t="s">
        <v>126</v>
      </c>
      <c r="E373" t="s">
        <v>1284</v>
      </c>
      <c r="F373" s="15"/>
      <c r="G373" t="s">
        <v>1301</v>
      </c>
      <c r="H373" t="s">
        <v>826</v>
      </c>
      <c r="I373" t="s">
        <v>398</v>
      </c>
      <c r="J373" t="s">
        <v>313</v>
      </c>
      <c r="K373" s="76">
        <v>18.66</v>
      </c>
      <c r="L373" t="s">
        <v>109</v>
      </c>
      <c r="M373" s="76">
        <v>5.5</v>
      </c>
      <c r="N373" s="76">
        <v>5.28</v>
      </c>
      <c r="O373" s="76">
        <v>41060.559999999998</v>
      </c>
      <c r="P373" s="76">
        <v>104.02933333333283</v>
      </c>
      <c r="Q373" s="76">
        <v>0</v>
      </c>
      <c r="R373" s="76">
        <v>150.741329686363</v>
      </c>
      <c r="S373" s="76">
        <v>0</v>
      </c>
      <c r="T373" s="76">
        <f t="shared" si="9"/>
        <v>0.15216998120230266</v>
      </c>
      <c r="U373" s="76">
        <f>+R373/'סכום נכסי הקרן'!$C$42*100</f>
        <v>2.4485742304045918E-2</v>
      </c>
    </row>
    <row r="374" spans="2:21">
      <c r="B374" t="s">
        <v>1306</v>
      </c>
      <c r="C374" t="s">
        <v>1307</v>
      </c>
      <c r="D374" t="s">
        <v>1308</v>
      </c>
      <c r="E374" t="s">
        <v>1284</v>
      </c>
      <c r="F374" s="15"/>
      <c r="G374" t="s">
        <v>1301</v>
      </c>
      <c r="H374" t="s">
        <v>826</v>
      </c>
      <c r="I374" t="s">
        <v>398</v>
      </c>
      <c r="J374" t="s">
        <v>313</v>
      </c>
      <c r="K374" s="76">
        <v>1.32</v>
      </c>
      <c r="L374" t="s">
        <v>205</v>
      </c>
      <c r="M374" s="76">
        <v>11.5</v>
      </c>
      <c r="N374" s="76">
        <v>7.9</v>
      </c>
      <c r="O374" s="76">
        <v>27921.18</v>
      </c>
      <c r="P374" s="76">
        <v>115.05533333333294</v>
      </c>
      <c r="Q374" s="76">
        <v>0</v>
      </c>
      <c r="R374" s="76">
        <v>35.472211579782197</v>
      </c>
      <c r="S374" s="76">
        <v>0</v>
      </c>
      <c r="T374" s="76">
        <f t="shared" si="9"/>
        <v>3.5808399597710851E-2</v>
      </c>
      <c r="U374" s="76">
        <f>+R374/'סכום נכסי הקרן'!$C$42*100</f>
        <v>5.7619461995213912E-3</v>
      </c>
    </row>
    <row r="375" spans="2:21">
      <c r="B375" t="s">
        <v>1309</v>
      </c>
      <c r="C375" t="s">
        <v>1310</v>
      </c>
      <c r="D375" t="s">
        <v>1311</v>
      </c>
      <c r="E375" t="s">
        <v>1284</v>
      </c>
      <c r="F375" s="15"/>
      <c r="G375" t="s">
        <v>1301</v>
      </c>
      <c r="H375" t="s">
        <v>826</v>
      </c>
      <c r="I375" t="s">
        <v>398</v>
      </c>
      <c r="J375" t="s">
        <v>313</v>
      </c>
      <c r="K375" s="76">
        <v>2.56</v>
      </c>
      <c r="L375" t="s">
        <v>123</v>
      </c>
      <c r="M375" s="76">
        <v>5</v>
      </c>
      <c r="N375" s="76">
        <v>3.02</v>
      </c>
      <c r="O375" s="76">
        <v>41060.559999999998</v>
      </c>
      <c r="P375" s="76">
        <v>109.39582608695694</v>
      </c>
      <c r="Q375" s="76">
        <v>0</v>
      </c>
      <c r="R375" s="76">
        <v>124.029069356458</v>
      </c>
      <c r="S375" s="76">
        <v>0.01</v>
      </c>
      <c r="T375" s="76">
        <f t="shared" si="9"/>
        <v>0.12520455532520569</v>
      </c>
      <c r="U375" s="76">
        <f>+R375/'סכום נכסי הקרן'!$C$42*100</f>
        <v>2.0146723110321677E-2</v>
      </c>
    </row>
    <row r="376" spans="2:21">
      <c r="B376" t="s">
        <v>1312</v>
      </c>
      <c r="C376" t="s">
        <v>1313</v>
      </c>
      <c r="D376" t="s">
        <v>126</v>
      </c>
      <c r="E376" t="s">
        <v>1284</v>
      </c>
      <c r="F376" s="15"/>
      <c r="G376" t="s">
        <v>1301</v>
      </c>
      <c r="H376" t="s">
        <v>826</v>
      </c>
      <c r="I376" t="s">
        <v>398</v>
      </c>
      <c r="J376" t="s">
        <v>313</v>
      </c>
      <c r="K376" s="76">
        <v>7.59</v>
      </c>
      <c r="L376" t="s">
        <v>109</v>
      </c>
      <c r="M376" s="76">
        <v>5.63</v>
      </c>
      <c r="N376" s="76">
        <v>4.8899999999999997</v>
      </c>
      <c r="O376" s="76">
        <v>57484.78</v>
      </c>
      <c r="P376" s="76">
        <v>107.99087499999979</v>
      </c>
      <c r="Q376" s="76">
        <v>0</v>
      </c>
      <c r="R376" s="76">
        <v>219.07438038888799</v>
      </c>
      <c r="S376" s="76">
        <v>0.01</v>
      </c>
      <c r="T376" s="76">
        <f t="shared" si="9"/>
        <v>0.22115065864845568</v>
      </c>
      <c r="U376" s="76">
        <f>+R376/'סכום נכסי הקרן'!$C$42*100</f>
        <v>3.5585455128873796E-2</v>
      </c>
    </row>
    <row r="377" spans="2:21">
      <c r="B377" t="s">
        <v>1314</v>
      </c>
      <c r="C377" t="s">
        <v>1315</v>
      </c>
      <c r="D377" t="s">
        <v>126</v>
      </c>
      <c r="E377" t="s">
        <v>1284</v>
      </c>
      <c r="F377" s="15"/>
      <c r="G377" t="s">
        <v>1301</v>
      </c>
      <c r="H377" t="s">
        <v>820</v>
      </c>
      <c r="I377" t="s">
        <v>393</v>
      </c>
      <c r="J377" t="s">
        <v>313</v>
      </c>
      <c r="K377" s="76">
        <v>1.84</v>
      </c>
      <c r="L377" t="s">
        <v>109</v>
      </c>
      <c r="M377" s="76">
        <v>6.38</v>
      </c>
      <c r="N377" s="76">
        <v>0</v>
      </c>
      <c r="O377" s="76">
        <v>18066.650000000001</v>
      </c>
      <c r="P377" s="76">
        <v>106.14412499999997</v>
      </c>
      <c r="Q377" s="76">
        <v>0</v>
      </c>
      <c r="R377" s="76">
        <v>67.674530396813793</v>
      </c>
      <c r="S377" s="76">
        <v>0</v>
      </c>
      <c r="T377" s="76">
        <f t="shared" si="9"/>
        <v>6.831591601178133E-2</v>
      </c>
      <c r="U377" s="76">
        <f>+R377/'סכום נכסי הקרן'!$C$42*100</f>
        <v>1.0992745753878094E-2</v>
      </c>
    </row>
    <row r="378" spans="2:21">
      <c r="B378" t="s">
        <v>1316</v>
      </c>
      <c r="C378" t="s">
        <v>1317</v>
      </c>
      <c r="D378" t="s">
        <v>126</v>
      </c>
      <c r="E378" t="s">
        <v>1284</v>
      </c>
      <c r="F378" s="15"/>
      <c r="G378" t="s">
        <v>1301</v>
      </c>
      <c r="H378" t="s">
        <v>826</v>
      </c>
      <c r="I378" t="s">
        <v>398</v>
      </c>
      <c r="J378" t="s">
        <v>313</v>
      </c>
      <c r="K378" s="76">
        <v>0.78</v>
      </c>
      <c r="L378" t="s">
        <v>109</v>
      </c>
      <c r="M378" s="76">
        <v>4.75</v>
      </c>
      <c r="N378" s="76">
        <v>0</v>
      </c>
      <c r="O378" s="76">
        <v>62986.9</v>
      </c>
      <c r="P378" s="76">
        <v>103.36849999999977</v>
      </c>
      <c r="Q378" s="76">
        <v>0</v>
      </c>
      <c r="R378" s="76">
        <v>229.76829784081801</v>
      </c>
      <c r="S378" s="76">
        <v>0</v>
      </c>
      <c r="T378" s="76">
        <f t="shared" si="9"/>
        <v>0.23194592774303624</v>
      </c>
      <c r="U378" s="76">
        <f>+R378/'סכום נכסי הקרן'!$C$42*100</f>
        <v>3.7322526889442098E-2</v>
      </c>
    </row>
    <row r="379" spans="2:21">
      <c r="B379" t="s">
        <v>1318</v>
      </c>
      <c r="C379" t="s">
        <v>1317</v>
      </c>
      <c r="D379" t="s">
        <v>1319</v>
      </c>
      <c r="E379" t="s">
        <v>1284</v>
      </c>
      <c r="F379" s="15"/>
      <c r="G379" t="s">
        <v>1301</v>
      </c>
      <c r="H379" t="s">
        <v>826</v>
      </c>
      <c r="I379" t="s">
        <v>398</v>
      </c>
      <c r="J379" t="s">
        <v>313</v>
      </c>
      <c r="K379" s="76">
        <v>0.69</v>
      </c>
      <c r="L379" t="s">
        <v>109</v>
      </c>
      <c r="M379" s="76">
        <v>4.75</v>
      </c>
      <c r="N379" s="76">
        <v>5.03</v>
      </c>
      <c r="O379" s="76">
        <v>28742.39</v>
      </c>
      <c r="P379" s="76">
        <v>103.19250000000025</v>
      </c>
      <c r="Q379" s="76">
        <v>0</v>
      </c>
      <c r="R379" s="76">
        <v>104.670107535847</v>
      </c>
      <c r="S379" s="76">
        <v>0</v>
      </c>
      <c r="T379" s="76">
        <f t="shared" si="9"/>
        <v>0.10566211887152903</v>
      </c>
      <c r="U379" s="76">
        <f>+R379/'סכום נכסי הקרן'!$C$42*100</f>
        <v>1.7002140590055986E-2</v>
      </c>
    </row>
    <row r="380" spans="2:21">
      <c r="B380" t="s">
        <v>1320</v>
      </c>
      <c r="C380" t="s">
        <v>1321</v>
      </c>
      <c r="D380" t="s">
        <v>1322</v>
      </c>
      <c r="E380" t="s">
        <v>1284</v>
      </c>
      <c r="F380" s="15"/>
      <c r="G380" t="s">
        <v>1301</v>
      </c>
      <c r="H380" t="s">
        <v>853</v>
      </c>
      <c r="I380" t="s">
        <v>398</v>
      </c>
      <c r="J380" t="s">
        <v>313</v>
      </c>
      <c r="K380" s="76">
        <v>1.05</v>
      </c>
      <c r="L380" t="s">
        <v>109</v>
      </c>
      <c r="M380" s="76">
        <v>8.1300000000000008</v>
      </c>
      <c r="N380" s="76">
        <v>7.46</v>
      </c>
      <c r="O380" s="76">
        <v>12318.17</v>
      </c>
      <c r="P380" s="76">
        <v>105.57812499999997</v>
      </c>
      <c r="Q380" s="76">
        <v>0</v>
      </c>
      <c r="R380" s="76">
        <v>45.8956787157828</v>
      </c>
      <c r="S380" s="76">
        <v>0</v>
      </c>
      <c r="T380" s="76">
        <f t="shared" si="9"/>
        <v>4.6330655182481133E-2</v>
      </c>
      <c r="U380" s="76">
        <f>+R380/'סכום נכסי הקרן'!$C$42*100</f>
        <v>7.4550872295085484E-3</v>
      </c>
    </row>
    <row r="381" spans="2:21">
      <c r="B381" t="s">
        <v>1323</v>
      </c>
      <c r="C381" t="s">
        <v>1324</v>
      </c>
      <c r="D381" t="s">
        <v>126</v>
      </c>
      <c r="E381" t="s">
        <v>1284</v>
      </c>
      <c r="F381" s="15"/>
      <c r="G381" t="s">
        <v>1301</v>
      </c>
      <c r="H381" t="s">
        <v>853</v>
      </c>
      <c r="I381" t="s">
        <v>398</v>
      </c>
      <c r="J381" t="s">
        <v>313</v>
      </c>
      <c r="K381" s="76">
        <v>1.73</v>
      </c>
      <c r="L381" t="s">
        <v>203</v>
      </c>
      <c r="M381" s="76">
        <v>6.65</v>
      </c>
      <c r="N381" s="76">
        <v>0</v>
      </c>
      <c r="O381" s="76">
        <v>26278.76</v>
      </c>
      <c r="P381" s="76">
        <v>104.8265</v>
      </c>
      <c r="Q381" s="76">
        <v>0</v>
      </c>
      <c r="R381" s="76">
        <v>69.859456635150394</v>
      </c>
      <c r="S381" s="76">
        <v>0.01</v>
      </c>
      <c r="T381" s="76">
        <f t="shared" si="9"/>
        <v>7.0521549896714331E-2</v>
      </c>
      <c r="U381" s="76">
        <f>+R381/'סכום נכסי הקרן'!$C$42*100</f>
        <v>1.134765532603439E-2</v>
      </c>
    </row>
    <row r="382" spans="2:21">
      <c r="B382" t="s">
        <v>1325</v>
      </c>
      <c r="C382" t="s">
        <v>1326</v>
      </c>
      <c r="D382" t="s">
        <v>126</v>
      </c>
      <c r="E382" t="s">
        <v>1284</v>
      </c>
      <c r="F382" s="15"/>
      <c r="G382" t="s">
        <v>1301</v>
      </c>
      <c r="H382" t="s">
        <v>872</v>
      </c>
      <c r="I382" t="s">
        <v>393</v>
      </c>
      <c r="J382" t="s">
        <v>313</v>
      </c>
      <c r="K382" s="76">
        <v>5.14</v>
      </c>
      <c r="L382" t="s">
        <v>109</v>
      </c>
      <c r="M382" s="76">
        <v>5.8</v>
      </c>
      <c r="N382" s="76">
        <v>0</v>
      </c>
      <c r="O382" s="76">
        <v>44345.41</v>
      </c>
      <c r="P382" s="76">
        <v>114.28233333333306</v>
      </c>
      <c r="Q382" s="76">
        <v>0</v>
      </c>
      <c r="R382" s="76">
        <v>178.84608256876899</v>
      </c>
      <c r="S382" s="76">
        <v>0</v>
      </c>
      <c r="T382" s="76">
        <f t="shared" si="9"/>
        <v>0.18054109698527546</v>
      </c>
      <c r="U382" s="76">
        <f>+R382/'סכום נכסי הקרן'!$C$42*100</f>
        <v>2.9050951712967166E-2</v>
      </c>
    </row>
    <row r="383" spans="2:21">
      <c r="B383" t="s">
        <v>1327</v>
      </c>
      <c r="C383" t="s">
        <v>1328</v>
      </c>
      <c r="D383" t="s">
        <v>126</v>
      </c>
      <c r="E383" t="s">
        <v>1284</v>
      </c>
      <c r="F383" s="15"/>
      <c r="G383" t="s">
        <v>1301</v>
      </c>
      <c r="H383" t="s">
        <v>853</v>
      </c>
      <c r="I383" t="s">
        <v>398</v>
      </c>
      <c r="J383" t="s">
        <v>313</v>
      </c>
      <c r="K383" s="76">
        <v>7.38</v>
      </c>
      <c r="L383" t="s">
        <v>109</v>
      </c>
      <c r="M383" s="76">
        <v>4</v>
      </c>
      <c r="N383" s="76">
        <v>3.88</v>
      </c>
      <c r="O383" s="76">
        <v>49272.67</v>
      </c>
      <c r="P383" s="76">
        <v>99.820555555555529</v>
      </c>
      <c r="Q383" s="76">
        <v>0</v>
      </c>
      <c r="R383" s="76">
        <v>173.571228593695</v>
      </c>
      <c r="S383" s="76">
        <v>0</v>
      </c>
      <c r="T383" s="76">
        <f t="shared" si="9"/>
        <v>0.1752162505619225</v>
      </c>
      <c r="U383" s="76">
        <f>+R383/'סכום נכסי הקרן'!$C$42*100</f>
        <v>2.8194128203489936E-2</v>
      </c>
    </row>
    <row r="384" spans="2:21">
      <c r="B384" t="s">
        <v>1329</v>
      </c>
      <c r="C384" t="s">
        <v>1330</v>
      </c>
      <c r="D384" t="s">
        <v>1331</v>
      </c>
      <c r="E384" t="s">
        <v>1284</v>
      </c>
      <c r="F384" s="15"/>
      <c r="G384" t="s">
        <v>1301</v>
      </c>
      <c r="H384" t="s">
        <v>853</v>
      </c>
      <c r="I384" t="s">
        <v>398</v>
      </c>
      <c r="J384" t="s">
        <v>313</v>
      </c>
      <c r="K384" s="76">
        <v>3.46</v>
      </c>
      <c r="L384" t="s">
        <v>113</v>
      </c>
      <c r="M384" s="76">
        <v>4</v>
      </c>
      <c r="N384" s="76">
        <v>2.68</v>
      </c>
      <c r="O384" s="76">
        <v>45987.83</v>
      </c>
      <c r="P384" s="76">
        <v>109.63119178082201</v>
      </c>
      <c r="Q384" s="76">
        <v>0</v>
      </c>
      <c r="R384" s="76">
        <v>209.57845267013599</v>
      </c>
      <c r="S384" s="76">
        <v>0.01</v>
      </c>
      <c r="T384" s="76">
        <f t="shared" si="9"/>
        <v>0.21156473323923039</v>
      </c>
      <c r="U384" s="76">
        <f>+R384/'סכום נכסי הקרן'!$C$42*100</f>
        <v>3.404297942202561E-2</v>
      </c>
    </row>
    <row r="385" spans="2:21">
      <c r="B385" t="s">
        <v>1332</v>
      </c>
      <c r="C385" t="s">
        <v>1333</v>
      </c>
      <c r="D385" t="s">
        <v>126</v>
      </c>
      <c r="E385" t="s">
        <v>1284</v>
      </c>
      <c r="F385" s="15"/>
      <c r="G385" t="s">
        <v>1286</v>
      </c>
      <c r="H385" t="s">
        <v>853</v>
      </c>
      <c r="I385" t="s">
        <v>398</v>
      </c>
      <c r="J385" t="s">
        <v>364</v>
      </c>
      <c r="K385" s="76">
        <v>7.25</v>
      </c>
      <c r="L385" t="s">
        <v>109</v>
      </c>
      <c r="M385" s="76">
        <v>5.3</v>
      </c>
      <c r="N385" s="76">
        <v>4.6900000000000004</v>
      </c>
      <c r="O385" s="76">
        <v>106757.46</v>
      </c>
      <c r="P385" s="76">
        <v>102.94138888888902</v>
      </c>
      <c r="Q385" s="76">
        <v>0</v>
      </c>
      <c r="R385" s="76">
        <v>387.828672982679</v>
      </c>
      <c r="S385" s="76">
        <v>0.01</v>
      </c>
      <c r="T385" s="76">
        <f t="shared" si="9"/>
        <v>0.39150432068151769</v>
      </c>
      <c r="U385" s="76">
        <f>+R385/'סכום נכסי הקרן'!$C$42*100</f>
        <v>6.2997141955243516E-2</v>
      </c>
    </row>
    <row r="386" spans="2:21">
      <c r="B386" t="s">
        <v>1334</v>
      </c>
      <c r="C386" t="s">
        <v>1335</v>
      </c>
      <c r="D386" t="s">
        <v>126</v>
      </c>
      <c r="E386" t="s">
        <v>1284</v>
      </c>
      <c r="F386" s="15"/>
      <c r="G386" t="s">
        <v>1301</v>
      </c>
      <c r="H386" t="s">
        <v>876</v>
      </c>
      <c r="I386" t="s">
        <v>398</v>
      </c>
      <c r="J386" t="s">
        <v>367</v>
      </c>
      <c r="K386" s="76">
        <v>6.16</v>
      </c>
      <c r="L386" t="s">
        <v>113</v>
      </c>
      <c r="M386" s="76">
        <v>4.25</v>
      </c>
      <c r="N386" s="76">
        <v>4.05</v>
      </c>
      <c r="O386" s="76">
        <v>17245.439999999999</v>
      </c>
      <c r="P386" s="76">
        <v>111.38410958904099</v>
      </c>
      <c r="Q386" s="76">
        <v>0</v>
      </c>
      <c r="R386" s="76">
        <v>79.848561013698202</v>
      </c>
      <c r="S386" s="76">
        <v>0</v>
      </c>
      <c r="T386" s="76">
        <f t="shared" si="9"/>
        <v>8.0605326049373344E-2</v>
      </c>
      <c r="U386" s="76">
        <f>+R386/'סכום נכסי הקרן'!$C$42*100</f>
        <v>1.2970240427082929E-2</v>
      </c>
    </row>
    <row r="387" spans="2:21">
      <c r="B387" t="s">
        <v>1334</v>
      </c>
      <c r="C387" t="s">
        <v>1335</v>
      </c>
      <c r="D387" t="s">
        <v>126</v>
      </c>
      <c r="E387" t="s">
        <v>1284</v>
      </c>
      <c r="F387" s="15"/>
      <c r="G387" t="s">
        <v>1301</v>
      </c>
      <c r="H387" t="s">
        <v>876</v>
      </c>
      <c r="I387" t="s">
        <v>398</v>
      </c>
      <c r="J387" t="s">
        <v>367</v>
      </c>
      <c r="K387" s="76">
        <v>6.16</v>
      </c>
      <c r="L387" t="s">
        <v>113</v>
      </c>
      <c r="M387" s="76">
        <v>4.25</v>
      </c>
      <c r="N387" s="76">
        <v>4.05</v>
      </c>
      <c r="O387" s="76">
        <v>12318.17</v>
      </c>
      <c r="P387" s="76">
        <v>111.38410958904105</v>
      </c>
      <c r="Q387" s="76">
        <v>0</v>
      </c>
      <c r="R387" s="76">
        <v>57.034679823890102</v>
      </c>
      <c r="S387" s="76">
        <v>0</v>
      </c>
      <c r="T387" s="76">
        <f t="shared" si="9"/>
        <v>5.7575226215255154E-2</v>
      </c>
      <c r="U387" s="76">
        <f>+R387/'סכום נכסי הקרן'!$C$42*100</f>
        <v>9.264456373492368E-3</v>
      </c>
    </row>
    <row r="388" spans="2:21">
      <c r="B388" t="s">
        <v>1336</v>
      </c>
      <c r="C388" t="s">
        <v>1337</v>
      </c>
      <c r="D388" t="s">
        <v>126</v>
      </c>
      <c r="E388" t="s">
        <v>1284</v>
      </c>
      <c r="F388" s="15"/>
      <c r="G388" t="s">
        <v>1338</v>
      </c>
      <c r="H388" t="s">
        <v>876</v>
      </c>
      <c r="I388" t="s">
        <v>398</v>
      </c>
      <c r="J388" t="s">
        <v>313</v>
      </c>
      <c r="K388" s="76">
        <v>5.53</v>
      </c>
      <c r="L388" t="s">
        <v>109</v>
      </c>
      <c r="M388" s="76">
        <v>5.25</v>
      </c>
      <c r="N388" s="76">
        <v>3.72</v>
      </c>
      <c r="O388" s="76">
        <v>24636.34</v>
      </c>
      <c r="P388" s="76">
        <v>109.31774999999995</v>
      </c>
      <c r="Q388" s="76">
        <v>0</v>
      </c>
      <c r="R388" s="76">
        <v>95.0426488807651</v>
      </c>
      <c r="S388" s="76">
        <v>0</v>
      </c>
      <c r="T388" s="76">
        <f t="shared" si="9"/>
        <v>9.594341594103277E-2</v>
      </c>
      <c r="U388" s="76">
        <f>+R388/'סכום נכסי הקרן'!$C$42*100</f>
        <v>1.5438299590632207E-2</v>
      </c>
    </row>
    <row r="389" spans="2:21">
      <c r="B389" t="s">
        <v>1339</v>
      </c>
      <c r="C389" t="s">
        <v>1340</v>
      </c>
      <c r="D389" t="s">
        <v>1341</v>
      </c>
      <c r="E389" t="s">
        <v>1284</v>
      </c>
      <c r="F389" s="15"/>
      <c r="G389" t="s">
        <v>1342</v>
      </c>
      <c r="H389" t="s">
        <v>876</v>
      </c>
      <c r="I389" t="s">
        <v>398</v>
      </c>
      <c r="J389" t="s">
        <v>313</v>
      </c>
      <c r="K389" s="76">
        <v>5.64</v>
      </c>
      <c r="L389" t="s">
        <v>109</v>
      </c>
      <c r="M389" s="76">
        <v>5.35</v>
      </c>
      <c r="N389" s="76">
        <v>4.2699999999999996</v>
      </c>
      <c r="O389" s="76">
        <v>8212.11</v>
      </c>
      <c r="P389" s="76">
        <v>108.42322222222211</v>
      </c>
      <c r="Q389" s="76">
        <v>0</v>
      </c>
      <c r="R389" s="76">
        <v>31.4216311544752</v>
      </c>
      <c r="S389" s="76">
        <v>0</v>
      </c>
      <c r="T389" s="76">
        <f t="shared" si="9"/>
        <v>3.1719429781272103E-2</v>
      </c>
      <c r="U389" s="76">
        <f>+R389/'סכום נכסי הקרן'!$C$42*100</f>
        <v>5.1039881684874352E-3</v>
      </c>
    </row>
    <row r="390" spans="2:21">
      <c r="B390" t="s">
        <v>1343</v>
      </c>
      <c r="C390" t="s">
        <v>1344</v>
      </c>
      <c r="D390" t="s">
        <v>126</v>
      </c>
      <c r="E390" t="s">
        <v>1284</v>
      </c>
      <c r="F390" s="15"/>
      <c r="G390" t="s">
        <v>1301</v>
      </c>
      <c r="H390" t="s">
        <v>1287</v>
      </c>
      <c r="I390" t="s">
        <v>393</v>
      </c>
      <c r="J390" t="s">
        <v>313</v>
      </c>
      <c r="K390" s="76">
        <v>6.99</v>
      </c>
      <c r="L390" t="s">
        <v>109</v>
      </c>
      <c r="M390" s="76">
        <v>4.5999999999999996</v>
      </c>
      <c r="N390" s="76">
        <v>0</v>
      </c>
      <c r="O390" s="76">
        <v>73596.95</v>
      </c>
      <c r="P390" s="76">
        <v>106.65177777777808</v>
      </c>
      <c r="Q390" s="76">
        <v>0</v>
      </c>
      <c r="R390" s="76">
        <v>276.99987568966998</v>
      </c>
      <c r="S390" s="76">
        <v>0</v>
      </c>
      <c r="T390" s="76">
        <f t="shared" si="9"/>
        <v>0.27962514304761704</v>
      </c>
      <c r="U390" s="76">
        <f>+R390/'סכום נכסי הקרן'!$C$42*100</f>
        <v>4.4994611554123785E-2</v>
      </c>
    </row>
    <row r="391" spans="2:21">
      <c r="B391" t="s">
        <v>1345</v>
      </c>
      <c r="C391" t="s">
        <v>1346</v>
      </c>
      <c r="D391" t="s">
        <v>126</v>
      </c>
      <c r="E391" t="s">
        <v>1284</v>
      </c>
      <c r="F391" s="15"/>
      <c r="G391" t="s">
        <v>1347</v>
      </c>
      <c r="H391" t="s">
        <v>1287</v>
      </c>
      <c r="I391" t="s">
        <v>393</v>
      </c>
      <c r="J391" t="s">
        <v>435</v>
      </c>
      <c r="L391" t="s">
        <v>109</v>
      </c>
      <c r="M391" s="76">
        <v>4.22</v>
      </c>
      <c r="N391" s="76">
        <v>0</v>
      </c>
      <c r="O391" s="76">
        <v>28742.39</v>
      </c>
      <c r="P391" s="76">
        <v>101.26437499999994</v>
      </c>
      <c r="Q391" s="76">
        <v>0</v>
      </c>
      <c r="R391" s="76">
        <v>102.714373823682</v>
      </c>
      <c r="S391" s="76">
        <v>0.01</v>
      </c>
      <c r="T391" s="76">
        <f t="shared" si="9"/>
        <v>0.1036878496857917</v>
      </c>
      <c r="U391" s="76">
        <f>+R391/'סכום נכסי הקרן'!$C$42*100</f>
        <v>1.6684460019033804E-2</v>
      </c>
    </row>
    <row r="392" spans="2:21">
      <c r="B392" t="s">
        <v>1348</v>
      </c>
      <c r="C392" t="s">
        <v>1349</v>
      </c>
      <c r="D392" t="s">
        <v>126</v>
      </c>
      <c r="E392" t="s">
        <v>1284</v>
      </c>
      <c r="F392" s="15"/>
      <c r="G392" t="s">
        <v>1347</v>
      </c>
      <c r="H392" t="s">
        <v>1287</v>
      </c>
      <c r="I392" t="s">
        <v>393</v>
      </c>
      <c r="J392" t="s">
        <v>313</v>
      </c>
      <c r="K392" s="76">
        <v>4.7</v>
      </c>
      <c r="L392" t="s">
        <v>109</v>
      </c>
      <c r="M392" s="76">
        <v>4.88</v>
      </c>
      <c r="N392" s="76">
        <v>3.51</v>
      </c>
      <c r="O392" s="76">
        <v>42153.39</v>
      </c>
      <c r="P392" s="76">
        <v>107.52283333333303</v>
      </c>
      <c r="Q392" s="76">
        <v>0</v>
      </c>
      <c r="R392" s="76">
        <v>159.950228518122</v>
      </c>
      <c r="S392" s="76">
        <v>0</v>
      </c>
      <c r="T392" s="76">
        <f t="shared" si="9"/>
        <v>0.16146615740718487</v>
      </c>
      <c r="U392" s="76">
        <f>+R392/'סכום נכסי הקרן'!$C$42*100</f>
        <v>2.5981594331937904E-2</v>
      </c>
    </row>
    <row r="393" spans="2:21">
      <c r="B393" t="s">
        <v>1350</v>
      </c>
      <c r="C393" t="s">
        <v>1351</v>
      </c>
      <c r="D393" t="s">
        <v>1308</v>
      </c>
      <c r="E393" t="s">
        <v>1284</v>
      </c>
      <c r="F393" s="15"/>
      <c r="G393" t="s">
        <v>1352</v>
      </c>
      <c r="H393" t="s">
        <v>876</v>
      </c>
      <c r="I393" t="s">
        <v>398</v>
      </c>
      <c r="J393" t="s">
        <v>313</v>
      </c>
      <c r="K393" s="76">
        <v>6.16</v>
      </c>
      <c r="L393" t="s">
        <v>116</v>
      </c>
      <c r="M393" s="76">
        <v>5.25</v>
      </c>
      <c r="N393" s="76">
        <v>4.2699999999999996</v>
      </c>
      <c r="O393" s="76">
        <v>82121.119999999995</v>
      </c>
      <c r="P393" s="76">
        <v>109.81486885245901</v>
      </c>
      <c r="Q393" s="76">
        <v>0</v>
      </c>
      <c r="R393" s="76">
        <v>427.07110992054697</v>
      </c>
      <c r="S393" s="76">
        <v>0.02</v>
      </c>
      <c r="T393" s="76">
        <f t="shared" si="9"/>
        <v>0.43111867796224784</v>
      </c>
      <c r="U393" s="76">
        <f>+R393/'סכום נכסי הקרן'!$C$42*100</f>
        <v>6.9371506572051947E-2</v>
      </c>
    </row>
    <row r="394" spans="2:21">
      <c r="B394" t="s">
        <v>1353</v>
      </c>
      <c r="C394" t="s">
        <v>1354</v>
      </c>
      <c r="D394" t="s">
        <v>126</v>
      </c>
      <c r="E394" t="s">
        <v>1284</v>
      </c>
      <c r="F394" s="15"/>
      <c r="G394" t="s">
        <v>1355</v>
      </c>
      <c r="H394" t="s">
        <v>876</v>
      </c>
      <c r="I394" t="s">
        <v>398</v>
      </c>
      <c r="J394" t="s">
        <v>367</v>
      </c>
      <c r="K394" s="76">
        <v>6.82</v>
      </c>
      <c r="L394" t="s">
        <v>109</v>
      </c>
      <c r="M394" s="76">
        <v>6.02</v>
      </c>
      <c r="N394" s="76">
        <v>4.3600000000000003</v>
      </c>
      <c r="O394" s="76">
        <v>117022.6</v>
      </c>
      <c r="P394" s="76">
        <v>112.47538888888892</v>
      </c>
      <c r="Q394" s="76">
        <v>0</v>
      </c>
      <c r="R394" s="76">
        <v>464.49271264130999</v>
      </c>
      <c r="S394" s="76">
        <v>0</v>
      </c>
      <c r="T394" s="76">
        <f t="shared" si="9"/>
        <v>0.46889494406276971</v>
      </c>
      <c r="U394" s="76">
        <f>+R394/'סכום נכסי הקרן'!$C$42*100</f>
        <v>7.5450103083914088E-2</v>
      </c>
    </row>
    <row r="395" spans="2:21">
      <c r="B395" t="s">
        <v>1356</v>
      </c>
      <c r="C395" t="s">
        <v>1357</v>
      </c>
      <c r="D395" t="s">
        <v>1358</v>
      </c>
      <c r="E395" t="s">
        <v>1284</v>
      </c>
      <c r="F395" s="15"/>
      <c r="G395" t="s">
        <v>1286</v>
      </c>
      <c r="H395" t="s">
        <v>1287</v>
      </c>
      <c r="I395" t="s">
        <v>393</v>
      </c>
      <c r="J395" t="s">
        <v>313</v>
      </c>
      <c r="K395" s="76">
        <v>6.97</v>
      </c>
      <c r="L395" t="s">
        <v>109</v>
      </c>
      <c r="M395" s="76">
        <v>5.38</v>
      </c>
      <c r="N395" s="76">
        <v>4.45</v>
      </c>
      <c r="O395" s="76">
        <v>90333.23</v>
      </c>
      <c r="P395" s="76">
        <v>107.87761111111108</v>
      </c>
      <c r="Q395" s="76">
        <v>0</v>
      </c>
      <c r="R395" s="76">
        <v>343.89868755861102</v>
      </c>
      <c r="S395" s="76">
        <v>0.01</v>
      </c>
      <c r="T395" s="76">
        <f t="shared" si="9"/>
        <v>0.34715798865627617</v>
      </c>
      <c r="U395" s="76">
        <f>+R395/'סכום נכסי הקרן'!$C$42*100</f>
        <v>5.586135308597806E-2</v>
      </c>
    </row>
    <row r="396" spans="2:21">
      <c r="B396" t="s">
        <v>1359</v>
      </c>
      <c r="C396" t="s">
        <v>1360</v>
      </c>
      <c r="D396" t="s">
        <v>1322</v>
      </c>
      <c r="E396" t="s">
        <v>1284</v>
      </c>
      <c r="F396" s="15"/>
      <c r="G396" t="s">
        <v>1301</v>
      </c>
      <c r="H396" t="s">
        <v>876</v>
      </c>
      <c r="I396" t="s">
        <v>398</v>
      </c>
      <c r="J396" t="s">
        <v>313</v>
      </c>
      <c r="K396" s="76">
        <v>6.76</v>
      </c>
      <c r="L396" t="s">
        <v>109</v>
      </c>
      <c r="M396" s="76">
        <v>4.25</v>
      </c>
      <c r="N396" s="76">
        <v>3.56</v>
      </c>
      <c r="O396" s="76">
        <v>17245.439999999999</v>
      </c>
      <c r="P396" s="76">
        <v>106.17547222222206</v>
      </c>
      <c r="Q396" s="76">
        <v>0</v>
      </c>
      <c r="R396" s="76">
        <v>64.617498142147099</v>
      </c>
      <c r="S396" s="76">
        <v>0</v>
      </c>
      <c r="T396" s="76">
        <f t="shared" si="9"/>
        <v>6.522991072248642E-2</v>
      </c>
      <c r="U396" s="76">
        <f>+R396/'סכום נכסי הקרן'!$C$42*100</f>
        <v>1.0496175210426818E-2</v>
      </c>
    </row>
    <row r="397" spans="2:21">
      <c r="B397" t="s">
        <v>1361</v>
      </c>
      <c r="C397" t="s">
        <v>1360</v>
      </c>
      <c r="D397" t="s">
        <v>126</v>
      </c>
      <c r="E397" t="s">
        <v>1284</v>
      </c>
      <c r="F397" s="15"/>
      <c r="G397" t="s">
        <v>1301</v>
      </c>
      <c r="H397" t="s">
        <v>876</v>
      </c>
      <c r="I397" t="s">
        <v>398</v>
      </c>
      <c r="J397" t="s">
        <v>313</v>
      </c>
      <c r="K397" s="76">
        <v>6.84</v>
      </c>
      <c r="L397" t="s">
        <v>109</v>
      </c>
      <c r="M397" s="76">
        <v>4.25</v>
      </c>
      <c r="N397" s="76">
        <v>0</v>
      </c>
      <c r="O397" s="76">
        <v>67864.89</v>
      </c>
      <c r="P397" s="76">
        <v>106.17547222222181</v>
      </c>
      <c r="Q397" s="76">
        <v>0</v>
      </c>
      <c r="R397" s="76">
        <v>254.285156162557</v>
      </c>
      <c r="S397" s="76">
        <v>0</v>
      </c>
      <c r="T397" s="76">
        <f t="shared" si="9"/>
        <v>0.25669514468122306</v>
      </c>
      <c r="U397" s="76">
        <f>+R397/'סכום נכסי הקרן'!$C$42*100</f>
        <v>4.1304934874166227E-2</v>
      </c>
    </row>
    <row r="398" spans="2:21">
      <c r="B398" t="s">
        <v>1362</v>
      </c>
      <c r="C398" t="s">
        <v>1363</v>
      </c>
      <c r="D398" t="s">
        <v>126</v>
      </c>
      <c r="E398" t="s">
        <v>1284</v>
      </c>
      <c r="F398" s="15"/>
      <c r="G398" t="s">
        <v>1301</v>
      </c>
      <c r="H398" t="s">
        <v>876</v>
      </c>
      <c r="I398" t="s">
        <v>398</v>
      </c>
      <c r="J398" t="s">
        <v>313</v>
      </c>
      <c r="K398" s="76">
        <v>4.0999999999999996</v>
      </c>
      <c r="L398" t="s">
        <v>113</v>
      </c>
      <c r="M398" s="76">
        <v>3.75</v>
      </c>
      <c r="N398" s="76">
        <v>3.75</v>
      </c>
      <c r="O398" s="76">
        <v>67339.320000000007</v>
      </c>
      <c r="P398" s="76">
        <v>109.61482191780811</v>
      </c>
      <c r="Q398" s="76">
        <v>0</v>
      </c>
      <c r="R398" s="76">
        <v>306.83689989177202</v>
      </c>
      <c r="S398" s="76">
        <v>0.01</v>
      </c>
      <c r="T398" s="76">
        <f t="shared" si="9"/>
        <v>0.30974494775819772</v>
      </c>
      <c r="U398" s="76">
        <f>+R398/'סכום נכסי הקרן'!$C$42*100</f>
        <v>4.9841203310029905E-2</v>
      </c>
    </row>
    <row r="399" spans="2:21">
      <c r="B399" t="s">
        <v>1364</v>
      </c>
      <c r="C399" t="s">
        <v>1365</v>
      </c>
      <c r="D399" t="s">
        <v>1331</v>
      </c>
      <c r="E399" t="s">
        <v>1284</v>
      </c>
      <c r="F399" s="15"/>
      <c r="G399" t="s">
        <v>1301</v>
      </c>
      <c r="H399" t="s">
        <v>1287</v>
      </c>
      <c r="I399" t="s">
        <v>393</v>
      </c>
      <c r="J399" t="s">
        <v>313</v>
      </c>
      <c r="K399" s="76">
        <v>4.32</v>
      </c>
      <c r="L399" t="s">
        <v>113</v>
      </c>
      <c r="M399" s="76">
        <v>5.25</v>
      </c>
      <c r="N399" s="76">
        <v>4.26</v>
      </c>
      <c r="O399" s="76">
        <v>74730.22</v>
      </c>
      <c r="P399" s="76">
        <v>108.00603314917103</v>
      </c>
      <c r="Q399" s="76">
        <v>0</v>
      </c>
      <c r="R399" s="76">
        <v>335.51647737912202</v>
      </c>
      <c r="S399" s="76">
        <v>0</v>
      </c>
      <c r="T399" s="76">
        <f t="shared" si="9"/>
        <v>0.33869633604845806</v>
      </c>
      <c r="U399" s="76">
        <f>+R399/'סכום נכסי הקרן'!$C$42*100</f>
        <v>5.4499784637428779E-2</v>
      </c>
    </row>
    <row r="400" spans="2:21">
      <c r="B400" t="s">
        <v>1366</v>
      </c>
      <c r="C400" t="s">
        <v>1367</v>
      </c>
      <c r="D400" t="s">
        <v>1331</v>
      </c>
      <c r="E400" t="s">
        <v>1284</v>
      </c>
      <c r="F400" s="15"/>
      <c r="G400" t="s">
        <v>1301</v>
      </c>
      <c r="H400" t="s">
        <v>1287</v>
      </c>
      <c r="I400" t="s">
        <v>393</v>
      </c>
      <c r="J400" t="s">
        <v>313</v>
      </c>
      <c r="K400" s="76">
        <v>5.5</v>
      </c>
      <c r="L400" t="s">
        <v>109</v>
      </c>
      <c r="M400" s="76">
        <v>6.38</v>
      </c>
      <c r="N400" s="76">
        <v>5.41</v>
      </c>
      <c r="O400" s="76">
        <v>32848.449999999997</v>
      </c>
      <c r="P400" s="76">
        <v>106.25379166666733</v>
      </c>
      <c r="Q400" s="76">
        <v>0</v>
      </c>
      <c r="R400" s="76">
        <v>123.17171168578599</v>
      </c>
      <c r="S400" s="76">
        <v>0</v>
      </c>
      <c r="T400" s="76">
        <f t="shared" si="9"/>
        <v>0.12433907204400299</v>
      </c>
      <c r="U400" s="76">
        <f>+R400/'סכום נכסי הקרן'!$C$42*100</f>
        <v>2.0007457793834484E-2</v>
      </c>
    </row>
    <row r="401" spans="2:21">
      <c r="B401" t="s">
        <v>1368</v>
      </c>
      <c r="C401" t="s">
        <v>1369</v>
      </c>
      <c r="D401" t="s">
        <v>126</v>
      </c>
      <c r="E401" t="s">
        <v>1284</v>
      </c>
      <c r="F401" s="15"/>
      <c r="G401" t="s">
        <v>1301</v>
      </c>
      <c r="H401" t="s">
        <v>876</v>
      </c>
      <c r="I401" t="s">
        <v>398</v>
      </c>
      <c r="J401" t="s">
        <v>313</v>
      </c>
      <c r="K401" s="76">
        <v>6.41</v>
      </c>
      <c r="L401" t="s">
        <v>109</v>
      </c>
      <c r="M401" s="76">
        <v>4.88</v>
      </c>
      <c r="N401" s="76">
        <v>3.82</v>
      </c>
      <c r="O401" s="76">
        <v>41060.559999999998</v>
      </c>
      <c r="P401" s="76">
        <v>107.3275</v>
      </c>
      <c r="Q401" s="76">
        <v>0</v>
      </c>
      <c r="R401" s="76">
        <v>155.52046277248601</v>
      </c>
      <c r="S401" s="76">
        <v>0.01</v>
      </c>
      <c r="T401" s="76">
        <f t="shared" si="9"/>
        <v>0.15699440854012539</v>
      </c>
      <c r="U401" s="76">
        <f>+R401/'סכום נכסי הקרן'!$C$42*100</f>
        <v>2.5262043146203967E-2</v>
      </c>
    </row>
    <row r="402" spans="2:21">
      <c r="B402" t="s">
        <v>1370</v>
      </c>
      <c r="C402" t="s">
        <v>1371</v>
      </c>
      <c r="D402" t="s">
        <v>126</v>
      </c>
      <c r="E402" t="s">
        <v>1284</v>
      </c>
      <c r="F402" s="15"/>
      <c r="G402" t="s">
        <v>1297</v>
      </c>
      <c r="H402" t="s">
        <v>876</v>
      </c>
      <c r="I402" t="s">
        <v>398</v>
      </c>
      <c r="J402" t="s">
        <v>435</v>
      </c>
      <c r="L402" t="s">
        <v>109</v>
      </c>
      <c r="M402" s="76">
        <v>5.5</v>
      </c>
      <c r="N402" s="76">
        <v>0</v>
      </c>
      <c r="O402" s="76">
        <v>36133.29</v>
      </c>
      <c r="P402" s="76">
        <v>97.883999999999688</v>
      </c>
      <c r="Q402" s="76">
        <v>0</v>
      </c>
      <c r="R402" s="76">
        <v>124.81617612052401</v>
      </c>
      <c r="S402" s="76">
        <v>0.01</v>
      </c>
      <c r="T402" s="76">
        <f t="shared" si="9"/>
        <v>0.12599912189657222</v>
      </c>
      <c r="U402" s="76">
        <f>+R402/'סכום נכסי הקרן'!$C$42*100</f>
        <v>2.0274577186113574E-2</v>
      </c>
    </row>
    <row r="403" spans="2:21">
      <c r="B403" t="s">
        <v>1372</v>
      </c>
      <c r="C403" t="s">
        <v>1373</v>
      </c>
      <c r="D403" t="s">
        <v>1358</v>
      </c>
      <c r="E403" t="s">
        <v>1284</v>
      </c>
      <c r="F403" t="s">
        <v>1374</v>
      </c>
      <c r="G403" t="s">
        <v>1286</v>
      </c>
      <c r="H403" t="s">
        <v>1287</v>
      </c>
      <c r="I403" t="s">
        <v>393</v>
      </c>
      <c r="J403" t="s">
        <v>313</v>
      </c>
      <c r="K403" s="76">
        <v>3.22</v>
      </c>
      <c r="L403" t="s">
        <v>109</v>
      </c>
      <c r="M403" s="76">
        <v>5.63</v>
      </c>
      <c r="N403" s="76">
        <v>4.6900000000000004</v>
      </c>
      <c r="O403" s="76">
        <v>48862.07</v>
      </c>
      <c r="P403" s="76">
        <v>105.34787499999993</v>
      </c>
      <c r="Q403" s="76">
        <v>0</v>
      </c>
      <c r="R403" s="76">
        <v>181.65581291139799</v>
      </c>
      <c r="S403" s="76">
        <v>0.01</v>
      </c>
      <c r="T403" s="76">
        <f t="shared" si="9"/>
        <v>0.18337745655773632</v>
      </c>
      <c r="U403" s="76">
        <f>+R403/'סכום נכסי הקרן'!$C$42*100</f>
        <v>2.9507351648251114E-2</v>
      </c>
    </row>
    <row r="404" spans="2:21">
      <c r="B404" t="s">
        <v>1375</v>
      </c>
      <c r="C404" t="s">
        <v>1376</v>
      </c>
      <c r="D404" t="s">
        <v>126</v>
      </c>
      <c r="E404" t="s">
        <v>1284</v>
      </c>
      <c r="F404" s="15"/>
      <c r="G404" t="s">
        <v>1301</v>
      </c>
      <c r="H404" t="s">
        <v>876</v>
      </c>
      <c r="I404" t="s">
        <v>398</v>
      </c>
      <c r="J404" t="s">
        <v>313</v>
      </c>
      <c r="K404" s="76">
        <v>5.64</v>
      </c>
      <c r="L404" t="s">
        <v>113</v>
      </c>
      <c r="M404" s="76">
        <v>4.63</v>
      </c>
      <c r="N404" s="76">
        <v>3.27</v>
      </c>
      <c r="O404" s="76">
        <v>34490.870000000003</v>
      </c>
      <c r="P404" s="76">
        <v>115.12912328767074</v>
      </c>
      <c r="Q404" s="76">
        <v>0</v>
      </c>
      <c r="R404" s="76">
        <v>165.066492768047</v>
      </c>
      <c r="S404" s="76">
        <v>0</v>
      </c>
      <c r="T404" s="76">
        <f t="shared" si="9"/>
        <v>0.16663091107067554</v>
      </c>
      <c r="U404" s="76">
        <f>+R404/'סכום נכסי הקרן'!$C$42*100</f>
        <v>2.68126572411196E-2</v>
      </c>
    </row>
    <row r="405" spans="2:21">
      <c r="B405" t="s">
        <v>1377</v>
      </c>
      <c r="C405" t="s">
        <v>1378</v>
      </c>
      <c r="D405" t="s">
        <v>126</v>
      </c>
      <c r="E405" t="s">
        <v>1284</v>
      </c>
      <c r="F405" s="15"/>
      <c r="G405" t="s">
        <v>1342</v>
      </c>
      <c r="H405" t="s">
        <v>876</v>
      </c>
      <c r="I405" t="s">
        <v>398</v>
      </c>
      <c r="J405" t="s">
        <v>340</v>
      </c>
      <c r="K405" s="76">
        <v>7.76</v>
      </c>
      <c r="L405" t="s">
        <v>109</v>
      </c>
      <c r="M405" s="76">
        <v>4.8499999999999996</v>
      </c>
      <c r="N405" s="76">
        <v>4.24</v>
      </c>
      <c r="O405" s="76">
        <v>90333.23</v>
      </c>
      <c r="P405" s="76">
        <v>104.52672222222182</v>
      </c>
      <c r="Q405" s="76">
        <v>0</v>
      </c>
      <c r="R405" s="76">
        <v>333.21652395511001</v>
      </c>
      <c r="S405" s="76">
        <v>0.01</v>
      </c>
      <c r="T405" s="76">
        <f t="shared" si="9"/>
        <v>0.33637458480726712</v>
      </c>
      <c r="U405" s="76">
        <f>+R405/'סכום נכסי הקרן'!$C$42*100</f>
        <v>5.412619056758184E-2</v>
      </c>
    </row>
    <row r="406" spans="2:21">
      <c r="B406" t="s">
        <v>1379</v>
      </c>
      <c r="C406" t="s">
        <v>1380</v>
      </c>
      <c r="D406" t="s">
        <v>126</v>
      </c>
      <c r="E406" t="s">
        <v>1284</v>
      </c>
      <c r="F406" s="15"/>
      <c r="G406" t="s">
        <v>1342</v>
      </c>
      <c r="H406" t="s">
        <v>876</v>
      </c>
      <c r="I406" t="s">
        <v>398</v>
      </c>
      <c r="J406" t="s">
        <v>313</v>
      </c>
      <c r="K406" s="76">
        <v>7.16</v>
      </c>
      <c r="L406" t="s">
        <v>113</v>
      </c>
      <c r="M406" s="76">
        <v>5</v>
      </c>
      <c r="N406" s="76">
        <v>3.87</v>
      </c>
      <c r="O406" s="76">
        <v>16424.22</v>
      </c>
      <c r="P406" s="76">
        <v>119.639904109589</v>
      </c>
      <c r="Q406" s="76">
        <v>0</v>
      </c>
      <c r="R406" s="76">
        <v>81.682756849109296</v>
      </c>
      <c r="S406" s="76">
        <v>0</v>
      </c>
      <c r="T406" s="76">
        <f t="shared" si="9"/>
        <v>8.245690548267523E-2</v>
      </c>
      <c r="U406" s="76">
        <f>+R406/'סכום נכסי הקרן'!$C$42*100</f>
        <v>1.3268178933095016E-2</v>
      </c>
    </row>
    <row r="407" spans="2:21">
      <c r="B407" t="s">
        <v>1381</v>
      </c>
      <c r="C407" t="s">
        <v>1382</v>
      </c>
      <c r="D407" t="s">
        <v>1322</v>
      </c>
      <c r="E407" t="s">
        <v>1284</v>
      </c>
      <c r="F407" s="15"/>
      <c r="G407" t="s">
        <v>1342</v>
      </c>
      <c r="H407" t="s">
        <v>876</v>
      </c>
      <c r="I407" t="s">
        <v>398</v>
      </c>
      <c r="J407" t="s">
        <v>313</v>
      </c>
      <c r="K407" s="76">
        <v>3.81</v>
      </c>
      <c r="L407" t="s">
        <v>116</v>
      </c>
      <c r="M407" s="76">
        <v>5.88</v>
      </c>
      <c r="N407" s="76">
        <v>3.86</v>
      </c>
      <c r="O407" s="76">
        <v>35312.080000000002</v>
      </c>
      <c r="P407" s="76">
        <v>115.338342465753</v>
      </c>
      <c r="Q407" s="76">
        <v>0</v>
      </c>
      <c r="R407" s="76">
        <v>192.87733121135901</v>
      </c>
      <c r="S407" s="76">
        <v>0.01</v>
      </c>
      <c r="T407" s="76">
        <f t="shared" si="9"/>
        <v>0.19470532683935851</v>
      </c>
      <c r="U407" s="76">
        <f>+R407/'סכום נכסי הקרן'!$C$42*100</f>
        <v>3.1330124513029939E-2</v>
      </c>
    </row>
    <row r="408" spans="2:21">
      <c r="B408" t="s">
        <v>1383</v>
      </c>
      <c r="C408" t="s">
        <v>1384</v>
      </c>
      <c r="D408" t="s">
        <v>126</v>
      </c>
      <c r="E408" t="s">
        <v>1284</v>
      </c>
      <c r="F408" s="15"/>
      <c r="G408" t="s">
        <v>1342</v>
      </c>
      <c r="H408" t="s">
        <v>876</v>
      </c>
      <c r="I408" t="s">
        <v>398</v>
      </c>
      <c r="J408" t="s">
        <v>313</v>
      </c>
      <c r="K408" s="76">
        <v>5.47</v>
      </c>
      <c r="L408" t="s">
        <v>113</v>
      </c>
      <c r="M408" s="76">
        <v>5.25</v>
      </c>
      <c r="N408" s="76">
        <v>3.56</v>
      </c>
      <c r="O408" s="76">
        <v>24636.34</v>
      </c>
      <c r="P408" s="76">
        <v>119.02436986301396</v>
      </c>
      <c r="Q408" s="76">
        <v>0</v>
      </c>
      <c r="R408" s="76">
        <v>121.893811449837</v>
      </c>
      <c r="S408" s="76">
        <v>0</v>
      </c>
      <c r="T408" s="76">
        <f t="shared" si="9"/>
        <v>0.1230490605037879</v>
      </c>
      <c r="U408" s="76">
        <f>+R408/'סכום נכסי הקרן'!$C$42*100</f>
        <v>1.979988143814736E-2</v>
      </c>
    </row>
    <row r="409" spans="2:21">
      <c r="B409" t="s">
        <v>1385</v>
      </c>
      <c r="C409" t="s">
        <v>1386</v>
      </c>
      <c r="D409" t="s">
        <v>1322</v>
      </c>
      <c r="E409" t="s">
        <v>1284</v>
      </c>
      <c r="F409" s="15"/>
      <c r="G409" t="s">
        <v>1301</v>
      </c>
      <c r="H409" t="s">
        <v>1287</v>
      </c>
      <c r="I409" t="s">
        <v>393</v>
      </c>
      <c r="J409" t="s">
        <v>313</v>
      </c>
      <c r="K409" s="76">
        <v>2.58</v>
      </c>
      <c r="L409" t="s">
        <v>113</v>
      </c>
      <c r="M409" s="76">
        <v>5.5</v>
      </c>
      <c r="N409" s="76">
        <v>4.9800000000000004</v>
      </c>
      <c r="O409" s="76">
        <v>111684.72</v>
      </c>
      <c r="P409" s="76">
        <v>108.513486338798</v>
      </c>
      <c r="Q409" s="76">
        <v>0</v>
      </c>
      <c r="R409" s="76">
        <v>503.78711261117797</v>
      </c>
      <c r="S409" s="76">
        <v>0.01</v>
      </c>
      <c r="T409" s="76">
        <f t="shared" si="9"/>
        <v>0.50856175685533</v>
      </c>
      <c r="U409" s="76">
        <f>+R409/'סכום נכסי הקרן'!$C$42*100</f>
        <v>8.1832908341478036E-2</v>
      </c>
    </row>
    <row r="410" spans="2:21">
      <c r="B410" t="s">
        <v>1387</v>
      </c>
      <c r="C410" t="s">
        <v>1388</v>
      </c>
      <c r="D410" t="s">
        <v>1331</v>
      </c>
      <c r="E410" t="s">
        <v>1284</v>
      </c>
      <c r="F410" s="15"/>
      <c r="G410" t="s">
        <v>1301</v>
      </c>
      <c r="H410" t="s">
        <v>1287</v>
      </c>
      <c r="I410" t="s">
        <v>393</v>
      </c>
      <c r="J410" t="s">
        <v>367</v>
      </c>
      <c r="K410" s="76">
        <v>4.12</v>
      </c>
      <c r="L410" t="s">
        <v>109</v>
      </c>
      <c r="M410" s="76">
        <v>5.63</v>
      </c>
      <c r="N410" s="76">
        <v>5.15</v>
      </c>
      <c r="O410" s="76">
        <v>62412.05</v>
      </c>
      <c r="P410" s="76">
        <v>105.73137499999991</v>
      </c>
      <c r="Q410" s="76">
        <v>0</v>
      </c>
      <c r="R410" s="76">
        <v>232.87559964769599</v>
      </c>
      <c r="S410" s="76">
        <v>0.01</v>
      </c>
      <c r="T410" s="76">
        <f t="shared" si="9"/>
        <v>0.23508267901441154</v>
      </c>
      <c r="U410" s="76">
        <f>+R410/'סכום נכסי הקרן'!$C$42*100</f>
        <v>3.7827262992423373E-2</v>
      </c>
    </row>
    <row r="411" spans="2:21">
      <c r="B411" t="s">
        <v>1389</v>
      </c>
      <c r="C411" t="s">
        <v>1390</v>
      </c>
      <c r="D411" t="s">
        <v>1308</v>
      </c>
      <c r="E411" t="s">
        <v>1284</v>
      </c>
      <c r="F411" s="15"/>
      <c r="G411" t="s">
        <v>1301</v>
      </c>
      <c r="H411" t="s">
        <v>876</v>
      </c>
      <c r="I411" t="s">
        <v>398</v>
      </c>
      <c r="J411" t="s">
        <v>313</v>
      </c>
      <c r="K411" s="76">
        <v>1.47</v>
      </c>
      <c r="L411" t="s">
        <v>109</v>
      </c>
      <c r="M411" s="76">
        <v>5.2</v>
      </c>
      <c r="N411" s="76">
        <v>3.82</v>
      </c>
      <c r="O411" s="76">
        <v>16424.22</v>
      </c>
      <c r="P411" s="76">
        <v>108.56255555555596</v>
      </c>
      <c r="Q411" s="76">
        <v>0</v>
      </c>
      <c r="R411" s="76">
        <v>62.924021403133501</v>
      </c>
      <c r="S411" s="76">
        <v>0</v>
      </c>
      <c r="T411" s="76">
        <f t="shared" si="9"/>
        <v>6.3520384051344497E-2</v>
      </c>
      <c r="U411" s="76">
        <f>+R411/'סכום נכסי הקרן'!$C$42*100</f>
        <v>1.0221094480306827E-2</v>
      </c>
    </row>
    <row r="412" spans="2:21">
      <c r="B412" t="s">
        <v>1391</v>
      </c>
      <c r="C412" t="s">
        <v>1392</v>
      </c>
      <c r="D412" t="s">
        <v>1331</v>
      </c>
      <c r="E412" t="s">
        <v>1284</v>
      </c>
      <c r="F412" s="15"/>
      <c r="G412" t="s">
        <v>1301</v>
      </c>
      <c r="H412" t="s">
        <v>1287</v>
      </c>
      <c r="I412" t="s">
        <v>393</v>
      </c>
      <c r="J412" t="s">
        <v>313</v>
      </c>
      <c r="K412" s="76">
        <v>2.29</v>
      </c>
      <c r="L412" t="s">
        <v>109</v>
      </c>
      <c r="M412" s="76">
        <v>5.5</v>
      </c>
      <c r="N412" s="76">
        <v>5.27</v>
      </c>
      <c r="O412" s="76">
        <v>96902.92</v>
      </c>
      <c r="P412" s="76">
        <v>103.66305555555597</v>
      </c>
      <c r="Q412" s="76">
        <v>0</v>
      </c>
      <c r="R412" s="76">
        <v>354.49697058698803</v>
      </c>
      <c r="S412" s="76">
        <v>0.01</v>
      </c>
      <c r="T412" s="76">
        <f t="shared" si="9"/>
        <v>0.35785671695169674</v>
      </c>
      <c r="U412" s="76">
        <f>+R412/'סכום נכסי הקרן'!$C$42*100</f>
        <v>5.7582890421744713E-2</v>
      </c>
    </row>
    <row r="413" spans="2:21">
      <c r="B413" t="s">
        <v>1393</v>
      </c>
      <c r="C413" t="s">
        <v>1394</v>
      </c>
      <c r="D413" t="s">
        <v>126</v>
      </c>
      <c r="E413" t="s">
        <v>1284</v>
      </c>
      <c r="F413" s="15"/>
      <c r="G413" t="s">
        <v>1342</v>
      </c>
      <c r="H413" t="s">
        <v>876</v>
      </c>
      <c r="I413" t="s">
        <v>398</v>
      </c>
      <c r="J413" t="s">
        <v>313</v>
      </c>
      <c r="K413" s="76">
        <v>5.75</v>
      </c>
      <c r="L413" t="s">
        <v>109</v>
      </c>
      <c r="M413" s="76">
        <v>3.88</v>
      </c>
      <c r="N413" s="76">
        <v>0</v>
      </c>
      <c r="O413" s="76">
        <v>24636.34</v>
      </c>
      <c r="P413" s="76">
        <v>102.34520833333298</v>
      </c>
      <c r="Q413" s="76">
        <v>0</v>
      </c>
      <c r="R413" s="76">
        <v>88.980606536941394</v>
      </c>
      <c r="S413" s="76">
        <v>0</v>
      </c>
      <c r="T413" s="76">
        <f t="shared" si="9"/>
        <v>8.9823920568220847E-2</v>
      </c>
      <c r="U413" s="76">
        <f>+R413/'סכום נכסי הקרן'!$C$42*100</f>
        <v>1.4453608749865992E-2</v>
      </c>
    </row>
    <row r="414" spans="2:21">
      <c r="B414" t="s">
        <v>1395</v>
      </c>
      <c r="C414" t="s">
        <v>1396</v>
      </c>
      <c r="D414" t="s">
        <v>126</v>
      </c>
      <c r="E414" t="s">
        <v>1284</v>
      </c>
      <c r="F414" s="15"/>
      <c r="G414" t="s">
        <v>1347</v>
      </c>
      <c r="H414" t="s">
        <v>876</v>
      </c>
      <c r="I414" t="s">
        <v>398</v>
      </c>
      <c r="J414" t="s">
        <v>324</v>
      </c>
      <c r="K414" s="76">
        <v>9.74</v>
      </c>
      <c r="L414" t="s">
        <v>113</v>
      </c>
      <c r="M414" s="76">
        <v>3.5</v>
      </c>
      <c r="N414" s="76">
        <v>4.1399999999999997</v>
      </c>
      <c r="O414" s="76">
        <v>118254.41</v>
      </c>
      <c r="P414" s="76">
        <v>97.75709589041108</v>
      </c>
      <c r="Q414" s="76">
        <v>0</v>
      </c>
      <c r="R414" s="76">
        <v>480.546273791261</v>
      </c>
      <c r="S414" s="76">
        <v>0.01</v>
      </c>
      <c r="T414" s="76">
        <f t="shared" si="9"/>
        <v>0.48510065289856658</v>
      </c>
      <c r="U414" s="76">
        <f>+R414/'סכום נכסי הקרן'!$C$42*100</f>
        <v>7.8057771214464652E-2</v>
      </c>
    </row>
    <row r="415" spans="2:21">
      <c r="B415" t="s">
        <v>1397</v>
      </c>
      <c r="C415" t="s">
        <v>1398</v>
      </c>
      <c r="D415" t="s">
        <v>126</v>
      </c>
      <c r="E415" t="s">
        <v>1284</v>
      </c>
      <c r="F415" s="15"/>
      <c r="G415" t="s">
        <v>1301</v>
      </c>
      <c r="H415" t="s">
        <v>1287</v>
      </c>
      <c r="I415" t="s">
        <v>393</v>
      </c>
      <c r="J415" t="s">
        <v>394</v>
      </c>
      <c r="K415" s="76">
        <v>8.33</v>
      </c>
      <c r="L415" t="s">
        <v>113</v>
      </c>
      <c r="M415" s="76">
        <v>3.25</v>
      </c>
      <c r="N415" s="76">
        <v>2.97</v>
      </c>
      <c r="O415" s="76">
        <v>47630.25</v>
      </c>
      <c r="P415" s="76">
        <v>99.201273972602479</v>
      </c>
      <c r="Q415" s="76">
        <v>0</v>
      </c>
      <c r="R415" s="76">
        <v>196.41275512688699</v>
      </c>
      <c r="S415" s="76">
        <v>0.01</v>
      </c>
      <c r="T415" s="76">
        <f t="shared" si="9"/>
        <v>0.19827425774826993</v>
      </c>
      <c r="U415" s="76">
        <f>+R415/'סכום נכסי הקרן'!$C$42*100</f>
        <v>3.190440284208073E-2</v>
      </c>
    </row>
    <row r="416" spans="2:21">
      <c r="B416" t="s">
        <v>1399</v>
      </c>
      <c r="C416" t="s">
        <v>1400</v>
      </c>
      <c r="D416" t="s">
        <v>1322</v>
      </c>
      <c r="E416" t="s">
        <v>1284</v>
      </c>
      <c r="F416" s="15"/>
      <c r="G416" t="s">
        <v>1301</v>
      </c>
      <c r="H416" t="s">
        <v>1401</v>
      </c>
      <c r="I416" t="s">
        <v>398</v>
      </c>
      <c r="J416" t="s">
        <v>313</v>
      </c>
      <c r="K416" s="76">
        <v>1.96</v>
      </c>
      <c r="L416" t="s">
        <v>109</v>
      </c>
      <c r="M416" s="76">
        <v>6.63</v>
      </c>
      <c r="N416" s="76">
        <v>6.3</v>
      </c>
      <c r="O416" s="76">
        <v>69802.95</v>
      </c>
      <c r="P416" s="76">
        <v>103.55001388888915</v>
      </c>
      <c r="Q416" s="76">
        <v>0</v>
      </c>
      <c r="R416" s="76">
        <v>255.07952343766601</v>
      </c>
      <c r="S416" s="76">
        <v>0.01</v>
      </c>
      <c r="T416" s="76">
        <f t="shared" si="9"/>
        <v>0.25749704057515321</v>
      </c>
      <c r="U416" s="76">
        <f>+R416/'סכום נכסי הקרן'!$C$42*100</f>
        <v>4.1433968314653694E-2</v>
      </c>
    </row>
    <row r="417" spans="2:21">
      <c r="B417" t="s">
        <v>1402</v>
      </c>
      <c r="C417" t="s">
        <v>1403</v>
      </c>
      <c r="D417" t="s">
        <v>126</v>
      </c>
      <c r="E417" t="s">
        <v>1284</v>
      </c>
      <c r="F417" s="15"/>
      <c r="G417" t="s">
        <v>1301</v>
      </c>
      <c r="H417" t="s">
        <v>1228</v>
      </c>
      <c r="I417" t="s">
        <v>393</v>
      </c>
      <c r="J417" t="s">
        <v>313</v>
      </c>
      <c r="K417" s="76">
        <v>13.68</v>
      </c>
      <c r="L417" t="s">
        <v>109</v>
      </c>
      <c r="M417" s="76">
        <v>7.38</v>
      </c>
      <c r="N417" s="76">
        <v>0</v>
      </c>
      <c r="O417" s="76">
        <v>49272.67</v>
      </c>
      <c r="P417" s="76">
        <v>103.57929166666727</v>
      </c>
      <c r="Q417" s="76">
        <v>0</v>
      </c>
      <c r="R417" s="76">
        <v>180.107041193957</v>
      </c>
      <c r="S417" s="76">
        <v>0</v>
      </c>
      <c r="T417" s="76">
        <f t="shared" si="9"/>
        <v>0.18181400635055023</v>
      </c>
      <c r="U417" s="76">
        <f>+R417/'סכום נכסי הקרן'!$C$42*100</f>
        <v>2.9255776149746771E-2</v>
      </c>
    </row>
    <row r="418" spans="2:21">
      <c r="B418" t="s">
        <v>1404</v>
      </c>
      <c r="C418" t="s">
        <v>1405</v>
      </c>
      <c r="D418" t="s">
        <v>126</v>
      </c>
      <c r="E418" t="s">
        <v>1284</v>
      </c>
      <c r="F418" s="15"/>
      <c r="G418" t="s">
        <v>1301</v>
      </c>
      <c r="H418" t="s">
        <v>1401</v>
      </c>
      <c r="I418" t="s">
        <v>398</v>
      </c>
      <c r="J418" t="s">
        <v>313</v>
      </c>
      <c r="K418" s="76">
        <v>6.21</v>
      </c>
      <c r="L418" t="s">
        <v>109</v>
      </c>
      <c r="M418" s="76">
        <v>8.1300000000000008</v>
      </c>
      <c r="N418" s="76">
        <v>0</v>
      </c>
      <c r="O418" s="76">
        <v>28742.39</v>
      </c>
      <c r="P418" s="76">
        <v>118.63284722222201</v>
      </c>
      <c r="Q418" s="76">
        <v>0</v>
      </c>
      <c r="R418" s="76">
        <v>120.33154421138801</v>
      </c>
      <c r="S418" s="76">
        <v>0</v>
      </c>
      <c r="T418" s="76">
        <f t="shared" si="9"/>
        <v>0.12147198687174296</v>
      </c>
      <c r="U418" s="76">
        <f>+R418/'סכום נכסי הקרן'!$C$42*100</f>
        <v>1.9546113788025746E-2</v>
      </c>
    </row>
    <row r="419" spans="2:21">
      <c r="B419" t="s">
        <v>1406</v>
      </c>
      <c r="C419" t="s">
        <v>1407</v>
      </c>
      <c r="D419" t="s">
        <v>126</v>
      </c>
      <c r="E419" t="s">
        <v>1284</v>
      </c>
      <c r="F419" s="15"/>
      <c r="G419" t="s">
        <v>1301</v>
      </c>
      <c r="H419" t="s">
        <v>1401</v>
      </c>
      <c r="I419" t="s">
        <v>398</v>
      </c>
      <c r="J419" t="s">
        <v>313</v>
      </c>
      <c r="K419" s="76">
        <v>4.79</v>
      </c>
      <c r="L419" t="s">
        <v>113</v>
      </c>
      <c r="M419" s="76">
        <v>3.75</v>
      </c>
      <c r="N419" s="76">
        <v>4.28</v>
      </c>
      <c r="O419" s="76">
        <v>82121.119999999995</v>
      </c>
      <c r="P419" s="76">
        <v>106.26776712328791</v>
      </c>
      <c r="Q419" s="76">
        <v>0</v>
      </c>
      <c r="R419" s="76">
        <v>362.76551546250698</v>
      </c>
      <c r="S419" s="76">
        <v>0.01</v>
      </c>
      <c r="T419" s="76">
        <f t="shared" si="9"/>
        <v>0.36620362699220133</v>
      </c>
      <c r="U419" s="76">
        <f>+R419/'סכום נכסי הקרן'!$C$42*100</f>
        <v>5.8925995590530494E-2</v>
      </c>
    </row>
    <row r="420" spans="2:21">
      <c r="B420" t="s">
        <v>1408</v>
      </c>
      <c r="C420" t="s">
        <v>1409</v>
      </c>
      <c r="D420" t="s">
        <v>126</v>
      </c>
      <c r="E420" t="s">
        <v>1284</v>
      </c>
      <c r="F420" s="15"/>
      <c r="G420" t="s">
        <v>1301</v>
      </c>
      <c r="H420" t="s">
        <v>1401</v>
      </c>
      <c r="I420" t="s">
        <v>398</v>
      </c>
      <c r="J420" t="s">
        <v>394</v>
      </c>
      <c r="K420" s="76">
        <v>4.88</v>
      </c>
      <c r="L420" t="s">
        <v>109</v>
      </c>
      <c r="M420" s="76">
        <v>5.25</v>
      </c>
      <c r="N420" s="76">
        <v>5.34</v>
      </c>
      <c r="O420" s="76">
        <v>34901.480000000003</v>
      </c>
      <c r="P420" s="76">
        <v>101.81997260273975</v>
      </c>
      <c r="Q420" s="76">
        <v>0</v>
      </c>
      <c r="R420" s="76">
        <v>125.408934452672</v>
      </c>
      <c r="S420" s="76">
        <v>0.01</v>
      </c>
      <c r="T420" s="76">
        <f t="shared" si="9"/>
        <v>0.12659749809803034</v>
      </c>
      <c r="U420" s="76">
        <f>+R420/'סכום נכסי הקרן'!$C$42*100</f>
        <v>2.0370862178422919E-2</v>
      </c>
    </row>
    <row r="421" spans="2:21">
      <c r="B421" t="s">
        <v>1410</v>
      </c>
      <c r="C421" t="s">
        <v>1411</v>
      </c>
      <c r="D421" t="s">
        <v>126</v>
      </c>
      <c r="E421" t="s">
        <v>1284</v>
      </c>
      <c r="F421" s="15"/>
      <c r="G421" t="s">
        <v>1301</v>
      </c>
      <c r="H421" t="s">
        <v>1228</v>
      </c>
      <c r="I421" t="s">
        <v>393</v>
      </c>
      <c r="J421" t="s">
        <v>313</v>
      </c>
      <c r="K421" s="76">
        <v>3.78</v>
      </c>
      <c r="L421" t="s">
        <v>109</v>
      </c>
      <c r="M421" s="76">
        <v>6.75</v>
      </c>
      <c r="N421" s="76">
        <v>6.16</v>
      </c>
      <c r="O421" s="76">
        <v>98545.34</v>
      </c>
      <c r="P421" s="76">
        <v>107.33650000000003</v>
      </c>
      <c r="Q421" s="76">
        <v>0</v>
      </c>
      <c r="R421" s="76">
        <v>373.280394489054</v>
      </c>
      <c r="S421" s="76">
        <v>0.01</v>
      </c>
      <c r="T421" s="76">
        <f t="shared" si="9"/>
        <v>0.37681816082405256</v>
      </c>
      <c r="U421" s="76">
        <f>+R421/'סכום נכסי הקרן'!$C$42*100</f>
        <v>6.0633985156085854E-2</v>
      </c>
    </row>
    <row r="422" spans="2:21">
      <c r="B422" t="s">
        <v>1412</v>
      </c>
      <c r="C422" t="s">
        <v>1413</v>
      </c>
      <c r="D422" t="s">
        <v>1358</v>
      </c>
      <c r="E422" t="s">
        <v>1284</v>
      </c>
      <c r="F422" s="15"/>
      <c r="G422" t="s">
        <v>1297</v>
      </c>
      <c r="H422" t="s">
        <v>1228</v>
      </c>
      <c r="I422" t="s">
        <v>393</v>
      </c>
      <c r="J422" t="s">
        <v>313</v>
      </c>
      <c r="K422" s="76">
        <v>5.28</v>
      </c>
      <c r="L422" t="s">
        <v>109</v>
      </c>
      <c r="M422" s="76">
        <v>6.45</v>
      </c>
      <c r="N422" s="76">
        <v>4.26</v>
      </c>
      <c r="O422" s="76">
        <v>34490.870000000003</v>
      </c>
      <c r="P422" s="76">
        <v>113.49341666666679</v>
      </c>
      <c r="Q422" s="76">
        <v>0</v>
      </c>
      <c r="R422" s="76">
        <v>138.142234940935</v>
      </c>
      <c r="S422" s="76">
        <v>0</v>
      </c>
      <c r="T422" s="76">
        <f t="shared" si="9"/>
        <v>0.13945147848929884</v>
      </c>
      <c r="U422" s="76">
        <f>+R422/'סכום נכסי הקרן'!$C$42*100</f>
        <v>2.243920212927978E-2</v>
      </c>
    </row>
    <row r="423" spans="2:21">
      <c r="B423" t="s">
        <v>1414</v>
      </c>
      <c r="C423" t="s">
        <v>1415</v>
      </c>
      <c r="D423" t="s">
        <v>1341</v>
      </c>
      <c r="E423" t="s">
        <v>1284</v>
      </c>
      <c r="F423" s="15"/>
      <c r="G423" t="s">
        <v>1297</v>
      </c>
      <c r="H423" t="s">
        <v>1228</v>
      </c>
      <c r="I423" t="s">
        <v>393</v>
      </c>
      <c r="J423" t="s">
        <v>313</v>
      </c>
      <c r="K423" s="76">
        <v>0.18</v>
      </c>
      <c r="L423" t="s">
        <v>109</v>
      </c>
      <c r="M423" s="76">
        <v>7.38</v>
      </c>
      <c r="N423" s="76">
        <v>7.2</v>
      </c>
      <c r="O423" s="76">
        <v>82942.33</v>
      </c>
      <c r="P423" s="76">
        <v>103.80083333333296</v>
      </c>
      <c r="Q423" s="76">
        <v>0</v>
      </c>
      <c r="R423" s="76">
        <v>303.82865410334699</v>
      </c>
      <c r="S423" s="76">
        <v>0.01</v>
      </c>
      <c r="T423" s="76">
        <f t="shared" si="9"/>
        <v>0.3067081913090608</v>
      </c>
      <c r="U423" s="76">
        <f>+R423/'סכום נכסי הקרן'!$C$42*100</f>
        <v>4.9352557420306996E-2</v>
      </c>
    </row>
    <row r="424" spans="2:21">
      <c r="B424" t="s">
        <v>1416</v>
      </c>
      <c r="C424" t="s">
        <v>1417</v>
      </c>
      <c r="D424" t="s">
        <v>126</v>
      </c>
      <c r="E424" t="s">
        <v>1284</v>
      </c>
      <c r="F424" s="15"/>
      <c r="G424" t="s">
        <v>1347</v>
      </c>
      <c r="H424" t="s">
        <v>1228</v>
      </c>
      <c r="I424" t="s">
        <v>393</v>
      </c>
      <c r="J424" t="s">
        <v>313</v>
      </c>
      <c r="K424" s="76">
        <v>5.62</v>
      </c>
      <c r="L424" t="s">
        <v>109</v>
      </c>
      <c r="M424" s="76">
        <v>4.75</v>
      </c>
      <c r="N424" s="76">
        <v>4.6100000000000003</v>
      </c>
      <c r="O424" s="76">
        <v>32848.449999999997</v>
      </c>
      <c r="P424" s="76">
        <v>103.31049999999978</v>
      </c>
      <c r="Q424" s="76">
        <v>0</v>
      </c>
      <c r="R424" s="76">
        <v>119.759783820555</v>
      </c>
      <c r="S424" s="76">
        <v>0</v>
      </c>
      <c r="T424" s="76">
        <f t="shared" si="9"/>
        <v>0.12089480761966721</v>
      </c>
      <c r="U424" s="76">
        <f>+R424/'סכום נכסי הקרן'!$C$42*100</f>
        <v>1.9453239606679953E-2</v>
      </c>
    </row>
    <row r="425" spans="2:21">
      <c r="B425" t="s">
        <v>1418</v>
      </c>
      <c r="C425" t="s">
        <v>1419</v>
      </c>
      <c r="D425" t="s">
        <v>126</v>
      </c>
      <c r="E425" t="s">
        <v>1284</v>
      </c>
      <c r="F425" s="15"/>
      <c r="G425" t="s">
        <v>1338</v>
      </c>
      <c r="H425" t="s">
        <v>1228</v>
      </c>
      <c r="I425" t="s">
        <v>393</v>
      </c>
      <c r="J425" t="s">
        <v>313</v>
      </c>
      <c r="K425" s="76">
        <v>5.01</v>
      </c>
      <c r="L425" t="s">
        <v>109</v>
      </c>
      <c r="M425" s="76">
        <v>5.7</v>
      </c>
      <c r="N425" s="76">
        <v>3.87</v>
      </c>
      <c r="O425" s="76">
        <v>37775.72</v>
      </c>
      <c r="P425" s="76">
        <v>110.23786666666675</v>
      </c>
      <c r="Q425" s="76">
        <v>0</v>
      </c>
      <c r="R425" s="76">
        <v>146.95866874844</v>
      </c>
      <c r="S425" s="76">
        <v>0.01</v>
      </c>
      <c r="T425" s="76">
        <f t="shared" si="9"/>
        <v>0.14835147008119171</v>
      </c>
      <c r="U425" s="76">
        <f>+R425/'סכום נכסי הקרן'!$C$42*100</f>
        <v>2.387130390720894E-2</v>
      </c>
    </row>
    <row r="426" spans="2:21">
      <c r="B426" t="s">
        <v>1420</v>
      </c>
      <c r="C426" t="s">
        <v>1421</v>
      </c>
      <c r="D426" t="s">
        <v>1322</v>
      </c>
      <c r="E426" t="s">
        <v>1284</v>
      </c>
      <c r="F426" s="15"/>
      <c r="G426" t="s">
        <v>1347</v>
      </c>
      <c r="H426" t="s">
        <v>1401</v>
      </c>
      <c r="I426" t="s">
        <v>398</v>
      </c>
      <c r="J426" t="s">
        <v>313</v>
      </c>
      <c r="K426" s="76">
        <v>3.18</v>
      </c>
      <c r="L426" t="s">
        <v>109</v>
      </c>
      <c r="M426" s="76">
        <v>5.95</v>
      </c>
      <c r="N426" s="76">
        <v>3.35</v>
      </c>
      <c r="O426" s="76">
        <v>45987.83</v>
      </c>
      <c r="P426" s="76">
        <v>110.70161111111096</v>
      </c>
      <c r="Q426" s="76">
        <v>0</v>
      </c>
      <c r="R426" s="76">
        <v>179.658809330662</v>
      </c>
      <c r="S426" s="76">
        <v>0</v>
      </c>
      <c r="T426" s="76">
        <f t="shared" si="9"/>
        <v>0.18136152636809424</v>
      </c>
      <c r="U426" s="76">
        <f>+R426/'סכום נכסי הקרן'!$C$42*100</f>
        <v>2.9182967385753912E-2</v>
      </c>
    </row>
    <row r="427" spans="2:21">
      <c r="B427" t="s">
        <v>1422</v>
      </c>
      <c r="C427" t="s">
        <v>1423</v>
      </c>
      <c r="D427" t="s">
        <v>126</v>
      </c>
      <c r="E427" t="s">
        <v>1284</v>
      </c>
      <c r="F427" s="15"/>
      <c r="G427" t="s">
        <v>1301</v>
      </c>
      <c r="H427" t="s">
        <v>1228</v>
      </c>
      <c r="I427" t="s">
        <v>393</v>
      </c>
      <c r="J427" t="s">
        <v>367</v>
      </c>
      <c r="K427" s="76">
        <v>3.86</v>
      </c>
      <c r="L427" t="s">
        <v>109</v>
      </c>
      <c r="M427" s="76">
        <v>6.88</v>
      </c>
      <c r="N427" s="76">
        <v>6.31</v>
      </c>
      <c r="O427" s="76">
        <v>36133.29</v>
      </c>
      <c r="P427" s="76">
        <v>110.98474999999962</v>
      </c>
      <c r="Q427" s="76">
        <v>0</v>
      </c>
      <c r="R427" s="76">
        <v>141.52151631208699</v>
      </c>
      <c r="S427" s="76">
        <v>0</v>
      </c>
      <c r="T427" s="76">
        <f t="shared" si="9"/>
        <v>0.14286278701228589</v>
      </c>
      <c r="U427" s="76">
        <f>+R427/'סכום נכסי הקרן'!$C$42*100</f>
        <v>2.2988117367051999E-2</v>
      </c>
    </row>
    <row r="428" spans="2:21">
      <c r="B428" t="s">
        <v>1424</v>
      </c>
      <c r="C428" t="s">
        <v>1425</v>
      </c>
      <c r="D428" t="s">
        <v>1311</v>
      </c>
      <c r="E428" t="s">
        <v>1284</v>
      </c>
      <c r="F428" s="15"/>
      <c r="G428" t="s">
        <v>1301</v>
      </c>
      <c r="H428" t="s">
        <v>1228</v>
      </c>
      <c r="I428" t="s">
        <v>393</v>
      </c>
      <c r="J428" t="s">
        <v>313</v>
      </c>
      <c r="K428" s="76">
        <v>3.48</v>
      </c>
      <c r="L428" t="s">
        <v>109</v>
      </c>
      <c r="M428" s="76">
        <v>5</v>
      </c>
      <c r="N428" s="76">
        <v>4.6900000000000004</v>
      </c>
      <c r="O428" s="76">
        <v>37365.11</v>
      </c>
      <c r="P428" s="76">
        <v>102.42766666666725</v>
      </c>
      <c r="Q428" s="76">
        <v>0</v>
      </c>
      <c r="R428" s="76">
        <v>135.06263022081001</v>
      </c>
      <c r="S428" s="76">
        <v>0</v>
      </c>
      <c r="T428" s="76">
        <f t="shared" si="9"/>
        <v>0.13634268680391984</v>
      </c>
      <c r="U428" s="76">
        <f>+R428/'סכום נכסי הקרן'!$C$42*100</f>
        <v>2.1938965016258444E-2</v>
      </c>
    </row>
    <row r="429" spans="2:21">
      <c r="B429" t="s">
        <v>1426</v>
      </c>
      <c r="C429" t="s">
        <v>1427</v>
      </c>
      <c r="D429" t="s">
        <v>126</v>
      </c>
      <c r="E429" t="s">
        <v>1284</v>
      </c>
      <c r="F429" s="15"/>
      <c r="G429" t="s">
        <v>1301</v>
      </c>
      <c r="H429" t="s">
        <v>1228</v>
      </c>
      <c r="I429" t="s">
        <v>393</v>
      </c>
      <c r="J429" t="s">
        <v>310</v>
      </c>
      <c r="K429" s="76">
        <v>3.56</v>
      </c>
      <c r="L429" t="s">
        <v>109</v>
      </c>
      <c r="M429" s="76">
        <v>5.38</v>
      </c>
      <c r="N429" s="76">
        <v>4.6900000000000004</v>
      </c>
      <c r="O429" s="76">
        <v>52557.52</v>
      </c>
      <c r="P429" s="76">
        <v>104.28305555555598</v>
      </c>
      <c r="Q429" s="76">
        <v>0</v>
      </c>
      <c r="R429" s="76">
        <v>193.419506276405</v>
      </c>
      <c r="S429" s="76">
        <v>0.01</v>
      </c>
      <c r="T429" s="76">
        <f t="shared" si="9"/>
        <v>0.19525264037061146</v>
      </c>
      <c r="U429" s="76">
        <f>+R429/'סכום נכסי הקרן'!$C$42*100</f>
        <v>3.1418192987376137E-2</v>
      </c>
    </row>
    <row r="430" spans="2:21">
      <c r="B430" t="s">
        <v>1428</v>
      </c>
      <c r="C430" t="s">
        <v>1429</v>
      </c>
      <c r="D430" t="s">
        <v>1308</v>
      </c>
      <c r="E430" t="s">
        <v>1284</v>
      </c>
      <c r="F430" s="15"/>
      <c r="G430" t="s">
        <v>1286</v>
      </c>
      <c r="H430" t="s">
        <v>1228</v>
      </c>
      <c r="I430" t="s">
        <v>393</v>
      </c>
      <c r="J430" t="s">
        <v>313</v>
      </c>
      <c r="K430" s="76">
        <v>2.85</v>
      </c>
      <c r="L430" t="s">
        <v>109</v>
      </c>
      <c r="M430" s="76">
        <v>6.13</v>
      </c>
      <c r="N430" s="76">
        <v>3.08</v>
      </c>
      <c r="O430" s="76">
        <v>18887.86</v>
      </c>
      <c r="P430" s="76">
        <v>111.53193055555596</v>
      </c>
      <c r="Q430" s="76">
        <v>0</v>
      </c>
      <c r="R430" s="76">
        <v>74.3418959972675</v>
      </c>
      <c r="S430" s="76">
        <v>0</v>
      </c>
      <c r="T430" s="76">
        <f t="shared" si="9"/>
        <v>7.5046471594652137E-2</v>
      </c>
      <c r="U430" s="76">
        <f>+R430/'סכום נכסי הקרן'!$C$42*100</f>
        <v>1.207576257666481E-2</v>
      </c>
    </row>
    <row r="431" spans="2:21">
      <c r="B431" t="s">
        <v>1430</v>
      </c>
      <c r="C431" t="s">
        <v>1429</v>
      </c>
      <c r="D431" t="s">
        <v>1308</v>
      </c>
      <c r="E431" t="s">
        <v>1284</v>
      </c>
      <c r="F431" s="15"/>
      <c r="G431" t="s">
        <v>1286</v>
      </c>
      <c r="H431" t="s">
        <v>1228</v>
      </c>
      <c r="I431" t="s">
        <v>393</v>
      </c>
      <c r="J431" t="s">
        <v>313</v>
      </c>
      <c r="K431" s="76">
        <v>2.99</v>
      </c>
      <c r="L431" t="s">
        <v>109</v>
      </c>
      <c r="M431" s="76">
        <v>6.13</v>
      </c>
      <c r="N431" s="76">
        <v>3.08</v>
      </c>
      <c r="O431" s="76">
        <v>28742.39</v>
      </c>
      <c r="P431" s="76">
        <v>111.53193055555585</v>
      </c>
      <c r="Q431" s="76">
        <v>0</v>
      </c>
      <c r="R431" s="76">
        <v>113.12894992301401</v>
      </c>
      <c r="S431" s="76">
        <v>0</v>
      </c>
      <c r="T431" s="76">
        <f t="shared" si="9"/>
        <v>0.11420112996906012</v>
      </c>
      <c r="U431" s="76">
        <f>+R431/'סכום נכסי הקרן'!$C$42*100</f>
        <v>1.8376156829090461E-2</v>
      </c>
    </row>
    <row r="432" spans="2:21">
      <c r="B432" t="s">
        <v>1431</v>
      </c>
      <c r="C432" t="s">
        <v>1432</v>
      </c>
      <c r="D432" t="s">
        <v>1331</v>
      </c>
      <c r="E432" t="s">
        <v>1284</v>
      </c>
      <c r="F432" s="15"/>
      <c r="G432" t="s">
        <v>1301</v>
      </c>
      <c r="H432" t="s">
        <v>1228</v>
      </c>
      <c r="I432" t="s">
        <v>393</v>
      </c>
      <c r="J432" t="s">
        <v>313</v>
      </c>
      <c r="K432" s="76">
        <v>1.88</v>
      </c>
      <c r="L432" t="s">
        <v>109</v>
      </c>
      <c r="M432" s="76">
        <v>5.5</v>
      </c>
      <c r="N432" s="76">
        <v>5.15</v>
      </c>
      <c r="O432" s="76">
        <v>41060.559999999998</v>
      </c>
      <c r="P432" s="76">
        <v>103.39738888888893</v>
      </c>
      <c r="Q432" s="76">
        <v>0</v>
      </c>
      <c r="R432" s="76">
        <v>149.82562502123599</v>
      </c>
      <c r="S432" s="76">
        <v>0</v>
      </c>
      <c r="T432" s="76">
        <f t="shared" si="9"/>
        <v>0.15124559794278677</v>
      </c>
      <c r="U432" s="76">
        <f>+R432/'סכום נכסי הקרן'!$C$42*100</f>
        <v>2.4336999364710274E-2</v>
      </c>
    </row>
    <row r="433" spans="2:21">
      <c r="B433" t="s">
        <v>1433</v>
      </c>
      <c r="C433" t="s">
        <v>1434</v>
      </c>
      <c r="D433" t="s">
        <v>1319</v>
      </c>
      <c r="E433" t="s">
        <v>1284</v>
      </c>
      <c r="F433" s="15"/>
      <c r="G433" t="s">
        <v>1301</v>
      </c>
      <c r="H433" t="s">
        <v>1401</v>
      </c>
      <c r="I433" t="s">
        <v>398</v>
      </c>
      <c r="J433" t="s">
        <v>313</v>
      </c>
      <c r="K433" s="76">
        <v>1.65</v>
      </c>
      <c r="L433" t="s">
        <v>116</v>
      </c>
      <c r="M433" s="76">
        <v>6.88</v>
      </c>
      <c r="N433" s="76">
        <v>5.5</v>
      </c>
      <c r="O433" s="76">
        <v>46940.43</v>
      </c>
      <c r="P433" s="76">
        <v>105.74141530054618</v>
      </c>
      <c r="Q433" s="76">
        <v>0</v>
      </c>
      <c r="R433" s="76">
        <v>235.058719100339</v>
      </c>
      <c r="S433" s="76">
        <v>0</v>
      </c>
      <c r="T433" s="76">
        <f t="shared" si="9"/>
        <v>0.23728648898983279</v>
      </c>
      <c r="U433" s="76">
        <f>+R433/'סכום נכסי הקרן'!$C$42*100</f>
        <v>3.8181879078453572E-2</v>
      </c>
    </row>
    <row r="434" spans="2:21">
      <c r="B434" t="s">
        <v>1435</v>
      </c>
      <c r="C434" t="s">
        <v>1436</v>
      </c>
      <c r="D434" t="s">
        <v>126</v>
      </c>
      <c r="E434" t="s">
        <v>1284</v>
      </c>
      <c r="F434" s="15"/>
      <c r="G434" t="s">
        <v>1342</v>
      </c>
      <c r="H434" t="s">
        <v>1401</v>
      </c>
      <c r="I434" t="s">
        <v>398</v>
      </c>
      <c r="J434" t="s">
        <v>313</v>
      </c>
      <c r="K434" s="76">
        <v>3.9</v>
      </c>
      <c r="L434" t="s">
        <v>113</v>
      </c>
      <c r="M434" s="76">
        <v>4.63</v>
      </c>
      <c r="N434" s="76">
        <v>0</v>
      </c>
      <c r="O434" s="76">
        <v>28742.39</v>
      </c>
      <c r="P434" s="76">
        <v>110.75056164383615</v>
      </c>
      <c r="Q434" s="76">
        <v>0</v>
      </c>
      <c r="R434" s="76">
        <v>132.323930445325</v>
      </c>
      <c r="S434" s="76">
        <v>0</v>
      </c>
      <c r="T434" s="76">
        <f t="shared" si="9"/>
        <v>0.13357803099106877</v>
      </c>
      <c r="U434" s="76">
        <f>+R434/'סכום נכסי הקרן'!$C$42*100</f>
        <v>2.1494102966214172E-2</v>
      </c>
    </row>
    <row r="435" spans="2:21">
      <c r="B435" t="s">
        <v>1437</v>
      </c>
      <c r="C435" t="s">
        <v>1438</v>
      </c>
      <c r="D435" t="s">
        <v>126</v>
      </c>
      <c r="E435" t="s">
        <v>1284</v>
      </c>
      <c r="F435" s="15"/>
      <c r="G435" t="s">
        <v>1342</v>
      </c>
      <c r="H435" t="s">
        <v>1401</v>
      </c>
      <c r="I435" t="s">
        <v>398</v>
      </c>
      <c r="J435" t="s">
        <v>313</v>
      </c>
      <c r="K435" s="76">
        <v>5.25</v>
      </c>
      <c r="L435" t="s">
        <v>113</v>
      </c>
      <c r="M435" s="76">
        <v>5.63</v>
      </c>
      <c r="N435" s="76">
        <v>4.83</v>
      </c>
      <c r="O435" s="76">
        <v>82121.119999999995</v>
      </c>
      <c r="P435" s="76">
        <v>115.71945205479498</v>
      </c>
      <c r="Q435" s="76">
        <v>0</v>
      </c>
      <c r="R435" s="76">
        <v>395.03066461342002</v>
      </c>
      <c r="S435" s="76">
        <v>0.01</v>
      </c>
      <c r="T435" s="76">
        <f t="shared" ref="T435:T488" si="10">+R435/$R$11*100</f>
        <v>0.39877456921487758</v>
      </c>
      <c r="U435" s="76">
        <f>+R435/'סכום נכסי הקרן'!$C$42*100</f>
        <v>6.4167001021188663E-2</v>
      </c>
    </row>
    <row r="436" spans="2:21">
      <c r="B436" t="s">
        <v>1439</v>
      </c>
      <c r="C436" t="s">
        <v>1440</v>
      </c>
      <c r="D436" t="s">
        <v>126</v>
      </c>
      <c r="E436" t="s">
        <v>1284</v>
      </c>
      <c r="F436" s="15"/>
      <c r="G436" t="s">
        <v>1286</v>
      </c>
      <c r="H436" t="s">
        <v>1401</v>
      </c>
      <c r="I436" t="s">
        <v>398</v>
      </c>
      <c r="J436" t="s">
        <v>313</v>
      </c>
      <c r="K436" s="76">
        <v>5.22</v>
      </c>
      <c r="L436" t="s">
        <v>109</v>
      </c>
      <c r="M436" s="76">
        <v>6</v>
      </c>
      <c r="N436" s="76">
        <v>0</v>
      </c>
      <c r="O436" s="76">
        <v>18887.86</v>
      </c>
      <c r="P436" s="76">
        <v>111.89066666666702</v>
      </c>
      <c r="Q436" s="76">
        <v>0</v>
      </c>
      <c r="R436" s="76">
        <v>74.581012477452504</v>
      </c>
      <c r="S436" s="76">
        <v>0</v>
      </c>
      <c r="T436" s="76">
        <f t="shared" si="10"/>
        <v>7.5287854302172497E-2</v>
      </c>
      <c r="U436" s="76">
        <f>+R436/'סכום נכסי הקרן'!$C$42*100</f>
        <v>1.2114603580168245E-2</v>
      </c>
    </row>
    <row r="437" spans="2:21">
      <c r="B437" t="s">
        <v>1441</v>
      </c>
      <c r="C437" t="s">
        <v>1442</v>
      </c>
      <c r="D437" t="s">
        <v>126</v>
      </c>
      <c r="E437" t="s">
        <v>1284</v>
      </c>
      <c r="F437" s="15"/>
      <c r="G437" t="s">
        <v>1297</v>
      </c>
      <c r="H437" t="s">
        <v>1401</v>
      </c>
      <c r="I437" t="s">
        <v>398</v>
      </c>
      <c r="J437" t="s">
        <v>313</v>
      </c>
      <c r="K437" s="76">
        <v>5.13</v>
      </c>
      <c r="L437" t="s">
        <v>113</v>
      </c>
      <c r="M437" s="76">
        <v>5.43</v>
      </c>
      <c r="N437" s="76">
        <v>3.51</v>
      </c>
      <c r="O437" s="76">
        <v>41881.769999999997</v>
      </c>
      <c r="P437" s="76">
        <v>121.6341643835619</v>
      </c>
      <c r="Q437" s="76">
        <v>0</v>
      </c>
      <c r="R437" s="76">
        <v>211.76304855214599</v>
      </c>
      <c r="S437" s="76">
        <v>0.01</v>
      </c>
      <c r="T437" s="76">
        <f t="shared" si="10"/>
        <v>0.21377003363688349</v>
      </c>
      <c r="U437" s="76">
        <f>+R437/'סכום נכסי הקרן'!$C$42*100</f>
        <v>3.4397835332588902E-2</v>
      </c>
    </row>
    <row r="438" spans="2:21">
      <c r="B438" t="s">
        <v>1443</v>
      </c>
      <c r="C438" t="s">
        <v>1444</v>
      </c>
      <c r="D438" t="s">
        <v>126</v>
      </c>
      <c r="E438" t="s">
        <v>1284</v>
      </c>
      <c r="F438" s="15"/>
      <c r="G438" t="s">
        <v>1347</v>
      </c>
      <c r="H438" t="s">
        <v>1401</v>
      </c>
      <c r="I438" t="s">
        <v>398</v>
      </c>
      <c r="J438" t="s">
        <v>313</v>
      </c>
      <c r="K438" s="76">
        <v>4.6900000000000004</v>
      </c>
      <c r="L438" t="s">
        <v>109</v>
      </c>
      <c r="M438" s="76">
        <v>5.5</v>
      </c>
      <c r="N438" s="76">
        <v>4.7699999999999996</v>
      </c>
      <c r="O438" s="76">
        <v>66518.11</v>
      </c>
      <c r="P438" s="76">
        <v>103.6613333333331</v>
      </c>
      <c r="Q438" s="76">
        <v>0</v>
      </c>
      <c r="R438" s="76">
        <v>243.33711230175601</v>
      </c>
      <c r="S438" s="76">
        <v>0.01</v>
      </c>
      <c r="T438" s="76">
        <f t="shared" si="10"/>
        <v>0.24564334069378094</v>
      </c>
      <c r="U438" s="76">
        <f>+R438/'סכום נכסי הקרן'!$C$42*100</f>
        <v>3.9526583964918434E-2</v>
      </c>
    </row>
    <row r="439" spans="2:21">
      <c r="B439" t="s">
        <v>1445</v>
      </c>
      <c r="C439" t="s">
        <v>1446</v>
      </c>
      <c r="D439" t="s">
        <v>126</v>
      </c>
      <c r="E439" t="s">
        <v>1284</v>
      </c>
      <c r="F439" s="15"/>
      <c r="G439" t="s">
        <v>1342</v>
      </c>
      <c r="H439" t="s">
        <v>1228</v>
      </c>
      <c r="I439" t="s">
        <v>393</v>
      </c>
      <c r="J439" t="s">
        <v>313</v>
      </c>
      <c r="K439" s="76">
        <v>4.51</v>
      </c>
      <c r="L439" t="s">
        <v>109</v>
      </c>
      <c r="M439" s="76">
        <v>8.3800000000000008</v>
      </c>
      <c r="N439" s="76">
        <v>0</v>
      </c>
      <c r="O439" s="76">
        <v>45987.83</v>
      </c>
      <c r="P439" s="76">
        <v>124.2934305555562</v>
      </c>
      <c r="Q439" s="76">
        <v>0</v>
      </c>
      <c r="R439" s="76">
        <v>201.71711610250699</v>
      </c>
      <c r="S439" s="76">
        <v>0</v>
      </c>
      <c r="T439" s="76">
        <f t="shared" si="10"/>
        <v>0.20362889082487695</v>
      </c>
      <c r="U439" s="76">
        <f>+R439/'סכום נכסי הקרן'!$C$42*100</f>
        <v>3.2766019335758373E-2</v>
      </c>
    </row>
    <row r="440" spans="2:21">
      <c r="B440" t="s">
        <v>1447</v>
      </c>
      <c r="C440" t="s">
        <v>1448</v>
      </c>
      <c r="D440" t="s">
        <v>1331</v>
      </c>
      <c r="E440" t="s">
        <v>1284</v>
      </c>
      <c r="F440" s="15"/>
      <c r="G440" t="s">
        <v>1301</v>
      </c>
      <c r="H440" t="s">
        <v>1449</v>
      </c>
      <c r="I440" t="s">
        <v>393</v>
      </c>
      <c r="J440" t="s">
        <v>313</v>
      </c>
      <c r="K440" s="76">
        <v>2.2400000000000002</v>
      </c>
      <c r="L440" t="s">
        <v>113</v>
      </c>
      <c r="M440" s="76">
        <v>6.75</v>
      </c>
      <c r="N440" s="76">
        <v>6.37</v>
      </c>
      <c r="O440" s="76">
        <v>32848.449999999997</v>
      </c>
      <c r="P440" s="76">
        <v>106.07303804347789</v>
      </c>
      <c r="Q440" s="76">
        <v>0</v>
      </c>
      <c r="R440" s="76">
        <v>144.84031689771999</v>
      </c>
      <c r="S440" s="76">
        <v>0</v>
      </c>
      <c r="T440" s="76">
        <f t="shared" si="10"/>
        <v>0.14621304154288298</v>
      </c>
      <c r="U440" s="76">
        <f>+R440/'סכום נכסי הקרן'!$C$42*100</f>
        <v>2.3527208378570905E-2</v>
      </c>
    </row>
    <row r="441" spans="2:21">
      <c r="B441" t="s">
        <v>1450</v>
      </c>
      <c r="C441" t="s">
        <v>1451</v>
      </c>
      <c r="D441" t="s">
        <v>126</v>
      </c>
      <c r="E441" t="s">
        <v>1284</v>
      </c>
      <c r="F441" s="15"/>
      <c r="G441" t="s">
        <v>1301</v>
      </c>
      <c r="H441" t="s">
        <v>406</v>
      </c>
      <c r="I441" t="s">
        <v>398</v>
      </c>
      <c r="J441" t="s">
        <v>313</v>
      </c>
      <c r="K441" s="76">
        <v>2</v>
      </c>
      <c r="L441" t="s">
        <v>109</v>
      </c>
      <c r="M441" s="76">
        <v>9.75</v>
      </c>
      <c r="N441" s="76">
        <v>0</v>
      </c>
      <c r="O441" s="76">
        <v>18887.86</v>
      </c>
      <c r="P441" s="76">
        <v>116.92883333333299</v>
      </c>
      <c r="Q441" s="76">
        <v>0</v>
      </c>
      <c r="R441" s="76">
        <v>77.939215464565805</v>
      </c>
      <c r="S441" s="76">
        <v>0.01</v>
      </c>
      <c r="T441" s="76">
        <f t="shared" si="10"/>
        <v>7.8677884670657283E-2</v>
      </c>
      <c r="U441" s="76">
        <f>+R441/'סכום נכסי הקרן'!$C$42*100</f>
        <v>1.2660094940223379E-2</v>
      </c>
    </row>
    <row r="442" spans="2:21">
      <c r="B442" t="s">
        <v>1452</v>
      </c>
      <c r="C442" t="s">
        <v>1453</v>
      </c>
      <c r="D442" t="s">
        <v>126</v>
      </c>
      <c r="E442" t="s">
        <v>1284</v>
      </c>
      <c r="F442" s="15"/>
      <c r="G442" t="s">
        <v>1338</v>
      </c>
      <c r="H442" t="s">
        <v>406</v>
      </c>
      <c r="I442" t="s">
        <v>398</v>
      </c>
      <c r="J442" t="s">
        <v>313</v>
      </c>
      <c r="K442" s="76">
        <v>5.38</v>
      </c>
      <c r="L442" t="s">
        <v>109</v>
      </c>
      <c r="M442" s="76">
        <v>6</v>
      </c>
      <c r="N442" s="76">
        <v>0</v>
      </c>
      <c r="O442" s="76">
        <v>81299.91</v>
      </c>
      <c r="P442" s="76">
        <v>109.15599999999986</v>
      </c>
      <c r="Q442" s="76">
        <v>0</v>
      </c>
      <c r="R442" s="76">
        <v>313.17662232162797</v>
      </c>
      <c r="S442" s="76">
        <v>0.01</v>
      </c>
      <c r="T442" s="76">
        <f t="shared" si="10"/>
        <v>0.31614475493109595</v>
      </c>
      <c r="U442" s="76">
        <f>+R442/'סכום נכסי הקרן'!$C$42*100</f>
        <v>5.0870999252653037E-2</v>
      </c>
    </row>
    <row r="443" spans="2:21">
      <c r="B443" t="s">
        <v>1454</v>
      </c>
      <c r="C443" t="s">
        <v>1455</v>
      </c>
      <c r="D443" t="s">
        <v>126</v>
      </c>
      <c r="E443" t="s">
        <v>1284</v>
      </c>
      <c r="F443" s="15"/>
      <c r="G443" t="s">
        <v>1352</v>
      </c>
      <c r="H443" t="s">
        <v>406</v>
      </c>
      <c r="I443" t="s">
        <v>398</v>
      </c>
      <c r="J443" t="s">
        <v>313</v>
      </c>
      <c r="K443" s="76">
        <v>4.63</v>
      </c>
      <c r="L443" t="s">
        <v>109</v>
      </c>
      <c r="M443" s="76">
        <v>5.25</v>
      </c>
      <c r="N443" s="76">
        <v>5.29</v>
      </c>
      <c r="O443" s="76">
        <v>102733.52</v>
      </c>
      <c r="P443" s="76">
        <v>104.65741666666696</v>
      </c>
      <c r="Q443" s="76">
        <v>0</v>
      </c>
      <c r="R443" s="76">
        <v>379.43189748396702</v>
      </c>
      <c r="S443" s="76">
        <v>0</v>
      </c>
      <c r="T443" s="76">
        <f t="shared" si="10"/>
        <v>0.38302796471160916</v>
      </c>
      <c r="U443" s="76">
        <f>+R443/'סכום נכסי הקרן'!$C$42*100</f>
        <v>6.1633207581875779E-2</v>
      </c>
    </row>
    <row r="444" spans="2:21">
      <c r="B444" t="s">
        <v>1456</v>
      </c>
      <c r="C444" t="s">
        <v>1457</v>
      </c>
      <c r="D444" t="s">
        <v>126</v>
      </c>
      <c r="E444" t="s">
        <v>1284</v>
      </c>
      <c r="F444" s="15"/>
      <c r="G444" t="s">
        <v>1347</v>
      </c>
      <c r="H444" t="s">
        <v>406</v>
      </c>
      <c r="I444" t="s">
        <v>398</v>
      </c>
      <c r="J444" t="s">
        <v>313</v>
      </c>
      <c r="K444" s="76">
        <v>1.98</v>
      </c>
      <c r="L444" t="s">
        <v>109</v>
      </c>
      <c r="M444" s="76">
        <v>5.5</v>
      </c>
      <c r="N444" s="76">
        <v>0</v>
      </c>
      <c r="O444" s="76">
        <v>24636.34</v>
      </c>
      <c r="P444" s="76">
        <v>105.32416666666694</v>
      </c>
      <c r="Q444" s="76">
        <v>0</v>
      </c>
      <c r="R444" s="76">
        <v>91.570561881846402</v>
      </c>
      <c r="S444" s="76">
        <v>0.01</v>
      </c>
      <c r="T444" s="76">
        <f t="shared" si="10"/>
        <v>9.2438422224594738E-2</v>
      </c>
      <c r="U444" s="76">
        <f>+R444/'סכום נכסי הקרן'!$C$42*100</f>
        <v>1.4874309424898365E-2</v>
      </c>
    </row>
    <row r="445" spans="2:21">
      <c r="B445" t="s">
        <v>1458</v>
      </c>
      <c r="C445" t="s">
        <v>1459</v>
      </c>
      <c r="D445" t="s">
        <v>126</v>
      </c>
      <c r="E445" t="s">
        <v>1284</v>
      </c>
      <c r="F445" s="15"/>
      <c r="G445" t="s">
        <v>1347</v>
      </c>
      <c r="H445" t="s">
        <v>1449</v>
      </c>
      <c r="I445" t="s">
        <v>393</v>
      </c>
      <c r="J445" t="s">
        <v>313</v>
      </c>
      <c r="K445" s="76">
        <v>3.89</v>
      </c>
      <c r="L445" t="s">
        <v>109</v>
      </c>
      <c r="M445" s="76">
        <v>6.25</v>
      </c>
      <c r="N445" s="76">
        <v>3.66</v>
      </c>
      <c r="O445" s="76">
        <v>34490.870000000003</v>
      </c>
      <c r="P445" s="76">
        <v>111.44352777777823</v>
      </c>
      <c r="Q445" s="76">
        <v>0</v>
      </c>
      <c r="R445" s="76">
        <v>135.64714543875399</v>
      </c>
      <c r="S445" s="76">
        <v>0</v>
      </c>
      <c r="T445" s="76">
        <f t="shared" si="10"/>
        <v>0.13693274176702824</v>
      </c>
      <c r="U445" s="76">
        <f>+R445/'סכום נכסי הקרן'!$C$42*100</f>
        <v>2.2033911034242681E-2</v>
      </c>
    </row>
    <row r="446" spans="2:21">
      <c r="B446" t="s">
        <v>1458</v>
      </c>
      <c r="C446" t="s">
        <v>1459</v>
      </c>
      <c r="D446" t="s">
        <v>126</v>
      </c>
      <c r="E446" t="s">
        <v>1284</v>
      </c>
      <c r="F446" s="15"/>
      <c r="G446" t="s">
        <v>1347</v>
      </c>
      <c r="H446" t="s">
        <v>1449</v>
      </c>
      <c r="I446" t="s">
        <v>393</v>
      </c>
      <c r="J446" t="s">
        <v>981</v>
      </c>
      <c r="K446" s="76">
        <v>3.86</v>
      </c>
      <c r="L446" t="s">
        <v>109</v>
      </c>
      <c r="M446" s="76">
        <v>6.25</v>
      </c>
      <c r="N446" s="76">
        <v>3.98</v>
      </c>
      <c r="O446" s="76">
        <v>16424.22</v>
      </c>
      <c r="P446" s="76">
        <v>111.44352800000006</v>
      </c>
      <c r="Q446" s="76">
        <v>0</v>
      </c>
      <c r="R446" s="76">
        <v>64.593863926905598</v>
      </c>
      <c r="S446" s="76">
        <v>0</v>
      </c>
      <c r="T446" s="76">
        <f t="shared" si="10"/>
        <v>6.5206052513881563E-2</v>
      </c>
      <c r="U446" s="76">
        <f>+R446/'סכום נכסי הקרן'!$C$42*100</f>
        <v>1.0492336175006566E-2</v>
      </c>
    </row>
    <row r="447" spans="2:21">
      <c r="B447" t="s">
        <v>1460</v>
      </c>
      <c r="C447" t="s">
        <v>1461</v>
      </c>
      <c r="D447" t="s">
        <v>1322</v>
      </c>
      <c r="E447" t="s">
        <v>1284</v>
      </c>
      <c r="F447" s="15"/>
      <c r="G447" t="s">
        <v>1301</v>
      </c>
      <c r="H447" t="s">
        <v>406</v>
      </c>
      <c r="I447" t="s">
        <v>398</v>
      </c>
      <c r="J447" t="s">
        <v>313</v>
      </c>
      <c r="K447" s="76">
        <v>1.45</v>
      </c>
      <c r="L447" t="s">
        <v>113</v>
      </c>
      <c r="M447" s="76">
        <v>5.63</v>
      </c>
      <c r="N447" s="76">
        <v>4.7300000000000004</v>
      </c>
      <c r="O447" s="76">
        <v>119486.23</v>
      </c>
      <c r="P447" s="76">
        <v>103.90507967032993</v>
      </c>
      <c r="Q447" s="76">
        <v>0</v>
      </c>
      <c r="R447" s="76">
        <v>516.08853988886904</v>
      </c>
      <c r="S447" s="76">
        <v>0.01</v>
      </c>
      <c r="T447" s="76">
        <f t="shared" si="10"/>
        <v>0.52097977095605796</v>
      </c>
      <c r="U447" s="76">
        <f>+R447/'סכום נכסי הקרן'!$C$42*100</f>
        <v>8.3831096754172885E-2</v>
      </c>
    </row>
    <row r="448" spans="2:21">
      <c r="B448" t="s">
        <v>1462</v>
      </c>
      <c r="C448" t="s">
        <v>1463</v>
      </c>
      <c r="D448" t="s">
        <v>1322</v>
      </c>
      <c r="E448" t="s">
        <v>1284</v>
      </c>
      <c r="F448" s="15"/>
      <c r="G448" t="s">
        <v>1347</v>
      </c>
      <c r="H448" t="s">
        <v>1449</v>
      </c>
      <c r="I448" t="s">
        <v>393</v>
      </c>
      <c r="J448" t="s">
        <v>313</v>
      </c>
      <c r="K448" s="76">
        <v>6.24</v>
      </c>
      <c r="L448" t="s">
        <v>109</v>
      </c>
      <c r="M448" s="76">
        <v>5</v>
      </c>
      <c r="N448" s="76">
        <v>4.1900000000000004</v>
      </c>
      <c r="O448" s="76">
        <v>70213.56</v>
      </c>
      <c r="P448" s="76">
        <v>107.85466666666699</v>
      </c>
      <c r="Q448" s="76">
        <v>0</v>
      </c>
      <c r="R448" s="76">
        <v>267.24623325649202</v>
      </c>
      <c r="S448" s="76">
        <v>0.01</v>
      </c>
      <c r="T448" s="76">
        <f t="shared" si="10"/>
        <v>0.26977906043179584</v>
      </c>
      <c r="U448" s="76">
        <f>+R448/'סכום נכסי הקרן'!$C$42*100</f>
        <v>4.3410273830411857E-2</v>
      </c>
    </row>
    <row r="449" spans="2:21">
      <c r="B449" t="s">
        <v>1464</v>
      </c>
      <c r="C449" t="s">
        <v>1465</v>
      </c>
      <c r="D449" t="s">
        <v>126</v>
      </c>
      <c r="E449" t="s">
        <v>1284</v>
      </c>
      <c r="F449" s="15"/>
      <c r="G449" t="s">
        <v>1301</v>
      </c>
      <c r="H449" t="s">
        <v>406</v>
      </c>
      <c r="I449" t="s">
        <v>398</v>
      </c>
      <c r="J449" t="s">
        <v>367</v>
      </c>
      <c r="K449" s="76">
        <v>7.05</v>
      </c>
      <c r="L449" t="s">
        <v>109</v>
      </c>
      <c r="M449" s="76">
        <v>6.13</v>
      </c>
      <c r="N449" s="76">
        <v>5.65</v>
      </c>
      <c r="O449" s="76">
        <v>73909.009999999995</v>
      </c>
      <c r="P449" s="76">
        <v>103.97327777777797</v>
      </c>
      <c r="Q449" s="76">
        <v>0</v>
      </c>
      <c r="R449" s="76">
        <v>271.18819393320302</v>
      </c>
      <c r="S449" s="76">
        <v>0</v>
      </c>
      <c r="T449" s="76">
        <f t="shared" si="10"/>
        <v>0.27375838105556499</v>
      </c>
      <c r="U449" s="76">
        <f>+R449/'סכום נכסי הקרן'!$C$42*100</f>
        <v>4.4050588158960333E-2</v>
      </c>
    </row>
    <row r="450" spans="2:21">
      <c r="B450" t="s">
        <v>1466</v>
      </c>
      <c r="C450" t="s">
        <v>1467</v>
      </c>
      <c r="D450" t="s">
        <v>126</v>
      </c>
      <c r="E450" t="s">
        <v>1284</v>
      </c>
      <c r="F450" s="15"/>
      <c r="G450" t="s">
        <v>1352</v>
      </c>
      <c r="H450" t="s">
        <v>406</v>
      </c>
      <c r="I450" t="s">
        <v>398</v>
      </c>
      <c r="J450" t="s">
        <v>313</v>
      </c>
      <c r="K450" s="76">
        <v>1.43</v>
      </c>
      <c r="L450" t="s">
        <v>116</v>
      </c>
      <c r="M450" s="76">
        <v>7</v>
      </c>
      <c r="N450" s="76">
        <v>5.5</v>
      </c>
      <c r="O450" s="76">
        <v>64875.69</v>
      </c>
      <c r="P450" s="76">
        <v>110.87419178082209</v>
      </c>
      <c r="Q450" s="76">
        <v>0</v>
      </c>
      <c r="R450" s="76">
        <v>340.64078083484401</v>
      </c>
      <c r="S450" s="76">
        <v>0.01</v>
      </c>
      <c r="T450" s="76">
        <f t="shared" si="10"/>
        <v>0.34386920510934865</v>
      </c>
      <c r="U450" s="76">
        <f>+R450/'סכום נכסי הקרן'!$C$42*100</f>
        <v>5.5332153398972829E-2</v>
      </c>
    </row>
    <row r="451" spans="2:21">
      <c r="B451" t="s">
        <v>1468</v>
      </c>
      <c r="C451" t="s">
        <v>1469</v>
      </c>
      <c r="D451" t="s">
        <v>126</v>
      </c>
      <c r="E451" t="s">
        <v>1284</v>
      </c>
      <c r="F451" s="15"/>
      <c r="G451" t="s">
        <v>1301</v>
      </c>
      <c r="H451" t="s">
        <v>1449</v>
      </c>
      <c r="I451" t="s">
        <v>393</v>
      </c>
      <c r="J451" t="s">
        <v>313</v>
      </c>
      <c r="K451" s="76">
        <v>2.1800000000000002</v>
      </c>
      <c r="L451" t="s">
        <v>109</v>
      </c>
      <c r="M451" s="76">
        <v>6</v>
      </c>
      <c r="N451" s="76">
        <v>5.69</v>
      </c>
      <c r="O451" s="76">
        <v>56663.57</v>
      </c>
      <c r="P451" s="76">
        <v>101.88766666666685</v>
      </c>
      <c r="Q451" s="76">
        <v>0</v>
      </c>
      <c r="R451" s="76">
        <v>203.74042512098501</v>
      </c>
      <c r="S451" s="76">
        <v>0</v>
      </c>
      <c r="T451" s="76">
        <f t="shared" si="10"/>
        <v>0.20567137576214559</v>
      </c>
      <c r="U451" s="76">
        <f>+R451/'סכום נכסי הקרן'!$C$42*100</f>
        <v>3.3094676535021399E-2</v>
      </c>
    </row>
    <row r="452" spans="2:21">
      <c r="B452" t="s">
        <v>1470</v>
      </c>
      <c r="C452" t="s">
        <v>1471</v>
      </c>
      <c r="D452" t="s">
        <v>126</v>
      </c>
      <c r="E452" t="s">
        <v>1284</v>
      </c>
      <c r="F452" s="15"/>
      <c r="G452" t="s">
        <v>1301</v>
      </c>
      <c r="H452" t="s">
        <v>1449</v>
      </c>
      <c r="I452" t="s">
        <v>393</v>
      </c>
      <c r="J452" t="s">
        <v>313</v>
      </c>
      <c r="K452" s="76">
        <v>3.37</v>
      </c>
      <c r="L452" t="s">
        <v>109</v>
      </c>
      <c r="M452" s="76">
        <v>7.38</v>
      </c>
      <c r="N452" s="76">
        <v>7.16</v>
      </c>
      <c r="O452" s="76">
        <v>36954.5</v>
      </c>
      <c r="P452" s="76">
        <v>108.3672916666667</v>
      </c>
      <c r="Q452" s="76">
        <v>0</v>
      </c>
      <c r="R452" s="76">
        <v>141.324418929524</v>
      </c>
      <c r="S452" s="76">
        <v>0</v>
      </c>
      <c r="T452" s="76">
        <f t="shared" si="10"/>
        <v>0.14266382163854244</v>
      </c>
      <c r="U452" s="76">
        <f>+R452/'סכום נכסי הקרן'!$C$42*100</f>
        <v>2.2956101756414354E-2</v>
      </c>
    </row>
    <row r="453" spans="2:21">
      <c r="B453" t="s">
        <v>1472</v>
      </c>
      <c r="C453" t="s">
        <v>1473</v>
      </c>
      <c r="D453" t="s">
        <v>126</v>
      </c>
      <c r="E453" t="s">
        <v>1284</v>
      </c>
      <c r="F453" s="15"/>
      <c r="G453" t="s">
        <v>1342</v>
      </c>
      <c r="H453" t="s">
        <v>406</v>
      </c>
      <c r="I453" t="s">
        <v>398</v>
      </c>
      <c r="J453" t="s">
        <v>313</v>
      </c>
      <c r="K453" s="76">
        <v>3.19</v>
      </c>
      <c r="L453" t="s">
        <v>113</v>
      </c>
      <c r="M453" s="76">
        <v>3.5</v>
      </c>
      <c r="N453" s="76">
        <v>3.18</v>
      </c>
      <c r="O453" s="76">
        <v>86227.18</v>
      </c>
      <c r="P453" s="76">
        <v>105.44705479452102</v>
      </c>
      <c r="Q453" s="76">
        <v>0</v>
      </c>
      <c r="R453" s="76">
        <v>377.96206598085899</v>
      </c>
      <c r="S453" s="76">
        <v>0.01</v>
      </c>
      <c r="T453" s="76">
        <f t="shared" si="10"/>
        <v>0.38154420287493263</v>
      </c>
      <c r="U453" s="76">
        <f>+R453/'סכום נכסי הקרן'!$C$42*100</f>
        <v>6.1394454776057004E-2</v>
      </c>
    </row>
    <row r="454" spans="2:21">
      <c r="B454" t="s">
        <v>1474</v>
      </c>
      <c r="C454" t="s">
        <v>1475</v>
      </c>
      <c r="D454" t="s">
        <v>126</v>
      </c>
      <c r="E454" t="s">
        <v>1284</v>
      </c>
      <c r="F454" s="15"/>
      <c r="G454" t="s">
        <v>1342</v>
      </c>
      <c r="H454" t="s">
        <v>1449</v>
      </c>
      <c r="I454" t="s">
        <v>393</v>
      </c>
      <c r="J454" t="s">
        <v>435</v>
      </c>
      <c r="L454" t="s">
        <v>113</v>
      </c>
      <c r="M454" s="76">
        <v>3.75</v>
      </c>
      <c r="N454" s="76">
        <v>0</v>
      </c>
      <c r="O454" s="76">
        <v>68981.740000000005</v>
      </c>
      <c r="P454" s="76">
        <v>107.52197260274005</v>
      </c>
      <c r="Q454" s="76">
        <v>0</v>
      </c>
      <c r="R454" s="76">
        <v>308.31946611265499</v>
      </c>
      <c r="S454" s="76">
        <v>0.01</v>
      </c>
      <c r="T454" s="76">
        <f t="shared" si="10"/>
        <v>0.31124156500598454</v>
      </c>
      <c r="U454" s="76">
        <f>+R454/'סכום נכסי הקרן'!$C$42*100</f>
        <v>5.0082024686017183E-2</v>
      </c>
    </row>
    <row r="455" spans="2:21">
      <c r="B455" t="s">
        <v>1476</v>
      </c>
      <c r="C455" t="s">
        <v>1477</v>
      </c>
      <c r="D455" t="s">
        <v>1308</v>
      </c>
      <c r="E455" t="s">
        <v>1284</v>
      </c>
      <c r="F455" s="15"/>
      <c r="G455" t="s">
        <v>1342</v>
      </c>
      <c r="H455" t="s">
        <v>1449</v>
      </c>
      <c r="I455" t="s">
        <v>393</v>
      </c>
      <c r="J455" t="s">
        <v>313</v>
      </c>
      <c r="K455" s="76">
        <v>2.4700000000000002</v>
      </c>
      <c r="L455" t="s">
        <v>113</v>
      </c>
      <c r="M455" s="76">
        <v>5</v>
      </c>
      <c r="N455" s="76">
        <v>3.84</v>
      </c>
      <c r="O455" s="76">
        <v>24636.34</v>
      </c>
      <c r="P455" s="76">
        <v>110.46945205479535</v>
      </c>
      <c r="Q455" s="76">
        <v>0</v>
      </c>
      <c r="R455" s="76">
        <v>113.132651533729</v>
      </c>
      <c r="S455" s="76">
        <v>0</v>
      </c>
      <c r="T455" s="76">
        <f t="shared" si="10"/>
        <v>0.11420486666180449</v>
      </c>
      <c r="U455" s="76">
        <f>+R455/'סכום נכסי הקרן'!$C$42*100</f>
        <v>1.8376758102054323E-2</v>
      </c>
    </row>
    <row r="456" spans="2:21">
      <c r="B456" t="s">
        <v>1478</v>
      </c>
      <c r="C456" t="s">
        <v>1479</v>
      </c>
      <c r="D456" t="s">
        <v>126</v>
      </c>
      <c r="E456" t="s">
        <v>1284</v>
      </c>
      <c r="F456" s="15"/>
      <c r="G456" t="s">
        <v>1342</v>
      </c>
      <c r="H456" t="s">
        <v>406</v>
      </c>
      <c r="I456" t="s">
        <v>398</v>
      </c>
      <c r="J456" t="s">
        <v>310</v>
      </c>
      <c r="K456" s="76">
        <v>7.06</v>
      </c>
      <c r="L456" t="s">
        <v>109</v>
      </c>
      <c r="M456" s="76">
        <v>6.25</v>
      </c>
      <c r="N456" s="76">
        <v>5.54</v>
      </c>
      <c r="O456" s="76">
        <v>79558.94</v>
      </c>
      <c r="P456" s="76">
        <v>101.07783333333285</v>
      </c>
      <c r="Q456" s="76">
        <v>0</v>
      </c>
      <c r="R456" s="76">
        <v>283.78966184285599</v>
      </c>
      <c r="S456" s="76">
        <v>0.01</v>
      </c>
      <c r="T456" s="76">
        <f t="shared" si="10"/>
        <v>0.2864792794244666</v>
      </c>
      <c r="U456" s="76">
        <f>+R456/'סכום נכסי הקרן'!$C$42*100</f>
        <v>4.6097513819828913E-2</v>
      </c>
    </row>
    <row r="457" spans="2:21">
      <c r="B457" t="s">
        <v>1480</v>
      </c>
      <c r="C457" t="s">
        <v>1481</v>
      </c>
      <c r="D457" t="s">
        <v>126</v>
      </c>
      <c r="E457" t="s">
        <v>1284</v>
      </c>
      <c r="F457" s="15"/>
      <c r="G457" t="s">
        <v>1338</v>
      </c>
      <c r="H457" t="s">
        <v>1482</v>
      </c>
      <c r="I457" t="s">
        <v>398</v>
      </c>
      <c r="J457" t="s">
        <v>981</v>
      </c>
      <c r="K457" s="76">
        <v>5.0999999999999996</v>
      </c>
      <c r="L457" t="s">
        <v>109</v>
      </c>
      <c r="M457" s="76">
        <v>7.38</v>
      </c>
      <c r="N457" s="76">
        <v>6.01</v>
      </c>
      <c r="O457" s="76">
        <v>86227.18</v>
      </c>
      <c r="P457" s="76">
        <v>109.79481944444397</v>
      </c>
      <c r="Q457" s="76">
        <v>0</v>
      </c>
      <c r="R457" s="76">
        <v>334.10093439682299</v>
      </c>
      <c r="S457" s="76">
        <v>0.01</v>
      </c>
      <c r="T457" s="76">
        <f t="shared" si="10"/>
        <v>0.33726737725224953</v>
      </c>
      <c r="U457" s="76">
        <f>+R457/'סכום נכסי הקרן'!$C$42*100</f>
        <v>5.4269850214288214E-2</v>
      </c>
    </row>
    <row r="458" spans="2:21">
      <c r="B458" t="s">
        <v>1483</v>
      </c>
      <c r="C458" t="s">
        <v>1484</v>
      </c>
      <c r="D458" t="s">
        <v>126</v>
      </c>
      <c r="E458" t="s">
        <v>1284</v>
      </c>
      <c r="F458" s="15"/>
      <c r="G458" t="s">
        <v>1347</v>
      </c>
      <c r="H458" t="s">
        <v>1482</v>
      </c>
      <c r="I458" t="s">
        <v>398</v>
      </c>
      <c r="J458" t="s">
        <v>340</v>
      </c>
      <c r="K458" s="76">
        <v>6.57</v>
      </c>
      <c r="L458" t="s">
        <v>109</v>
      </c>
      <c r="M458" s="76">
        <v>6.5</v>
      </c>
      <c r="N458" s="76">
        <v>6.4</v>
      </c>
      <c r="O458" s="76">
        <v>72266.59</v>
      </c>
      <c r="P458" s="76">
        <v>101.23144444444399</v>
      </c>
      <c r="Q458" s="76">
        <v>0</v>
      </c>
      <c r="R458" s="76">
        <v>258.16933405142902</v>
      </c>
      <c r="S458" s="76">
        <v>0.01</v>
      </c>
      <c r="T458" s="76">
        <f t="shared" si="10"/>
        <v>0.26061613488056534</v>
      </c>
      <c r="U458" s="76">
        <f>+R458/'סכום נכסי הקרן'!$C$42*100</f>
        <v>4.1935863227046462E-2</v>
      </c>
    </row>
    <row r="459" spans="2:21">
      <c r="B459" t="s">
        <v>1485</v>
      </c>
      <c r="C459" t="s">
        <v>1486</v>
      </c>
      <c r="D459" t="s">
        <v>126</v>
      </c>
      <c r="E459" t="s">
        <v>1284</v>
      </c>
      <c r="F459" s="15"/>
      <c r="G459" t="s">
        <v>1286</v>
      </c>
      <c r="H459" t="s">
        <v>1482</v>
      </c>
      <c r="I459" t="s">
        <v>398</v>
      </c>
      <c r="J459" t="s">
        <v>340</v>
      </c>
      <c r="K459" s="76">
        <v>7.6</v>
      </c>
      <c r="L459" t="s">
        <v>109</v>
      </c>
      <c r="M459" s="76">
        <v>5.13</v>
      </c>
      <c r="N459" s="76">
        <v>4.72</v>
      </c>
      <c r="O459" s="76">
        <v>78015.06</v>
      </c>
      <c r="P459" s="76">
        <v>105.40745833333295</v>
      </c>
      <c r="Q459" s="76">
        <v>0</v>
      </c>
      <c r="R459" s="76">
        <v>290.20269858531998</v>
      </c>
      <c r="S459" s="76">
        <v>0.01</v>
      </c>
      <c r="T459" s="76">
        <f t="shared" si="10"/>
        <v>0.2929530957466448</v>
      </c>
      <c r="U459" s="76">
        <f>+R459/'סכום נכסי הקרן'!$C$42*100</f>
        <v>4.7139218609013586E-2</v>
      </c>
    </row>
    <row r="460" spans="2:21">
      <c r="B460" t="s">
        <v>1487</v>
      </c>
      <c r="C460" t="s">
        <v>1488</v>
      </c>
      <c r="D460" t="s">
        <v>1319</v>
      </c>
      <c r="E460" t="s">
        <v>1284</v>
      </c>
      <c r="F460" s="15"/>
      <c r="G460" t="s">
        <v>1301</v>
      </c>
      <c r="H460" t="s">
        <v>1482</v>
      </c>
      <c r="I460" t="s">
        <v>398</v>
      </c>
      <c r="J460" t="s">
        <v>313</v>
      </c>
      <c r="K460" s="76">
        <v>4.1100000000000003</v>
      </c>
      <c r="L460" t="s">
        <v>109</v>
      </c>
      <c r="M460" s="76">
        <v>7.13</v>
      </c>
      <c r="N460" s="76">
        <v>6.39</v>
      </c>
      <c r="O460" s="76">
        <v>82121.119999999995</v>
      </c>
      <c r="P460" s="76">
        <v>109.1497083333329</v>
      </c>
      <c r="Q460" s="76">
        <v>0</v>
      </c>
      <c r="R460" s="76">
        <v>316.32178428607398</v>
      </c>
      <c r="S460" s="76">
        <v>0.01</v>
      </c>
      <c r="T460" s="76">
        <f t="shared" si="10"/>
        <v>0.31931972517982427</v>
      </c>
      <c r="U460" s="76">
        <f>+R460/'סכום נכסי הקרן'!$C$42*100</f>
        <v>5.1381885189019282E-2</v>
      </c>
    </row>
    <row r="461" spans="2:21">
      <c r="B461" t="s">
        <v>1489</v>
      </c>
      <c r="C461" t="s">
        <v>1490</v>
      </c>
      <c r="D461" t="s">
        <v>1322</v>
      </c>
      <c r="E461" t="s">
        <v>1284</v>
      </c>
      <c r="F461" s="15"/>
      <c r="G461" t="s">
        <v>1342</v>
      </c>
      <c r="H461" t="s">
        <v>1491</v>
      </c>
      <c r="I461" t="s">
        <v>393</v>
      </c>
      <c r="J461" t="s">
        <v>313</v>
      </c>
      <c r="K461" s="76">
        <v>3.29</v>
      </c>
      <c r="L461" t="s">
        <v>109</v>
      </c>
      <c r="M461" s="76">
        <v>6.45</v>
      </c>
      <c r="N461" s="76">
        <v>4.7699999999999996</v>
      </c>
      <c r="O461" s="76">
        <v>22993.91</v>
      </c>
      <c r="P461" s="76">
        <v>105.92941666666697</v>
      </c>
      <c r="Q461" s="76">
        <v>0</v>
      </c>
      <c r="R461" s="76">
        <v>85.956963688728294</v>
      </c>
      <c r="S461" s="76">
        <v>0</v>
      </c>
      <c r="T461" s="76">
        <f t="shared" si="10"/>
        <v>8.6771621133604079E-2</v>
      </c>
      <c r="U461" s="76">
        <f>+R461/'סכום נכסי הקרן'!$C$42*100</f>
        <v>1.3962461831135349E-2</v>
      </c>
    </row>
    <row r="462" spans="2:21">
      <c r="B462" t="s">
        <v>1492</v>
      </c>
      <c r="C462" t="s">
        <v>1493</v>
      </c>
      <c r="D462" t="s">
        <v>1358</v>
      </c>
      <c r="E462" t="s">
        <v>1284</v>
      </c>
      <c r="F462" s="15"/>
      <c r="G462" t="s">
        <v>1342</v>
      </c>
      <c r="H462" t="s">
        <v>1491</v>
      </c>
      <c r="I462" t="s">
        <v>393</v>
      </c>
      <c r="J462" t="s">
        <v>364</v>
      </c>
      <c r="K462" s="76">
        <v>9.6300000000000008</v>
      </c>
      <c r="L462" t="s">
        <v>109</v>
      </c>
      <c r="M462" s="76">
        <v>7.6</v>
      </c>
      <c r="N462" s="76">
        <v>8.48</v>
      </c>
      <c r="O462" s="76">
        <v>51736.31</v>
      </c>
      <c r="P462" s="76">
        <v>90.774444444444143</v>
      </c>
      <c r="Q462" s="76">
        <v>0</v>
      </c>
      <c r="R462" s="76">
        <v>165.73365501632199</v>
      </c>
      <c r="S462" s="76">
        <v>0.01</v>
      </c>
      <c r="T462" s="76">
        <f t="shared" si="10"/>
        <v>0.16730439635165406</v>
      </c>
      <c r="U462" s="76">
        <f>+R462/'סכום נכסי הקרן'!$C$42*100</f>
        <v>2.6921028070276E-2</v>
      </c>
    </row>
    <row r="463" spans="2:21">
      <c r="B463" t="s">
        <v>1494</v>
      </c>
      <c r="C463" t="s">
        <v>1495</v>
      </c>
      <c r="D463" t="s">
        <v>1322</v>
      </c>
      <c r="E463" t="s">
        <v>1284</v>
      </c>
      <c r="F463" s="15"/>
      <c r="G463" t="s">
        <v>1347</v>
      </c>
      <c r="H463" t="s">
        <v>1491</v>
      </c>
      <c r="I463" t="s">
        <v>393</v>
      </c>
      <c r="J463" t="s">
        <v>313</v>
      </c>
      <c r="K463" s="76">
        <v>5.25</v>
      </c>
      <c r="L463" t="s">
        <v>113</v>
      </c>
      <c r="M463" s="76">
        <v>3.63</v>
      </c>
      <c r="N463" s="76">
        <v>2.58</v>
      </c>
      <c r="O463" s="76">
        <v>41060.559999999998</v>
      </c>
      <c r="P463" s="76">
        <v>106.72815277777791</v>
      </c>
      <c r="Q463" s="76">
        <v>0</v>
      </c>
      <c r="R463" s="76">
        <v>182.168565336813</v>
      </c>
      <c r="S463" s="76">
        <v>0.01</v>
      </c>
      <c r="T463" s="76">
        <f t="shared" si="10"/>
        <v>0.18389506859618113</v>
      </c>
      <c r="U463" s="76">
        <f>+R463/'סכום נכסי הקרן'!$C$42*100</f>
        <v>2.9590640841603788E-2</v>
      </c>
    </row>
    <row r="464" spans="2:21">
      <c r="B464" t="s">
        <v>1496</v>
      </c>
      <c r="C464" t="s">
        <v>1497</v>
      </c>
      <c r="D464" t="s">
        <v>126</v>
      </c>
      <c r="E464" t="s">
        <v>1284</v>
      </c>
      <c r="F464" s="15"/>
      <c r="G464" t="s">
        <v>1347</v>
      </c>
      <c r="H464" t="s">
        <v>1491</v>
      </c>
      <c r="I464" t="s">
        <v>393</v>
      </c>
      <c r="J464" t="s">
        <v>313</v>
      </c>
      <c r="K464" s="76">
        <v>5.22</v>
      </c>
      <c r="L464" t="s">
        <v>109</v>
      </c>
      <c r="M464" s="76">
        <v>5.13</v>
      </c>
      <c r="N464" s="76">
        <v>4.2699999999999996</v>
      </c>
      <c r="O464" s="76">
        <v>114969.57</v>
      </c>
      <c r="P464" s="76">
        <v>106.41140277777805</v>
      </c>
      <c r="Q464" s="76">
        <v>0</v>
      </c>
      <c r="R464" s="76">
        <v>431.74044394996099</v>
      </c>
      <c r="S464" s="76">
        <v>0.01</v>
      </c>
      <c r="T464" s="76">
        <f t="shared" si="10"/>
        <v>0.43583226562239097</v>
      </c>
      <c r="U464" s="76">
        <f>+R464/'סכום נכסי הקרן'!$C$42*100</f>
        <v>7.0129972150228995E-2</v>
      </c>
    </row>
    <row r="465" spans="2:21">
      <c r="B465" t="s">
        <v>1498</v>
      </c>
      <c r="C465" t="s">
        <v>1499</v>
      </c>
      <c r="D465" t="s">
        <v>126</v>
      </c>
      <c r="E465" t="s">
        <v>1284</v>
      </c>
      <c r="F465" s="15"/>
      <c r="G465" t="s">
        <v>1347</v>
      </c>
      <c r="H465" t="s">
        <v>1491</v>
      </c>
      <c r="I465" t="s">
        <v>393</v>
      </c>
      <c r="J465" t="s">
        <v>340</v>
      </c>
      <c r="L465" t="s">
        <v>109</v>
      </c>
      <c r="M465" s="76">
        <v>4.25</v>
      </c>
      <c r="N465" s="76">
        <v>0</v>
      </c>
      <c r="O465" s="76">
        <v>43179.29</v>
      </c>
      <c r="P465" s="76">
        <v>102.56875000000008</v>
      </c>
      <c r="Q465" s="76">
        <v>0</v>
      </c>
      <c r="R465" s="76">
        <v>156.293968323907</v>
      </c>
      <c r="S465" s="76">
        <v>0</v>
      </c>
      <c r="T465" s="76">
        <f t="shared" si="10"/>
        <v>0.15777524499330323</v>
      </c>
      <c r="U465" s="76">
        <f>+R465/'סכום נכסי הקרן'!$C$42*100</f>
        <v>2.5387687902305361E-2</v>
      </c>
    </row>
    <row r="466" spans="2:21">
      <c r="B466" t="s">
        <v>1500</v>
      </c>
      <c r="C466" t="s">
        <v>1501</v>
      </c>
      <c r="D466" t="s">
        <v>1308</v>
      </c>
      <c r="E466" t="s">
        <v>1284</v>
      </c>
      <c r="F466" s="15"/>
      <c r="G466" t="s">
        <v>1338</v>
      </c>
      <c r="H466" t="s">
        <v>1491</v>
      </c>
      <c r="I466" t="s">
        <v>393</v>
      </c>
      <c r="J466" t="s">
        <v>313</v>
      </c>
      <c r="K466" s="76">
        <v>6.16</v>
      </c>
      <c r="L466" t="s">
        <v>116</v>
      </c>
      <c r="M466" s="76">
        <v>5.75</v>
      </c>
      <c r="N466" s="76">
        <v>3.65</v>
      </c>
      <c r="O466" s="76">
        <v>39007.53</v>
      </c>
      <c r="P466" s="76">
        <v>113.87024999999986</v>
      </c>
      <c r="Q466" s="76">
        <v>0</v>
      </c>
      <c r="R466" s="76">
        <v>210.35018966807201</v>
      </c>
      <c r="S466" s="76">
        <v>0.02</v>
      </c>
      <c r="T466" s="76">
        <f t="shared" si="10"/>
        <v>0.21234378437745097</v>
      </c>
      <c r="U466" s="76">
        <f>+R466/'סכום נכסי הקרן'!$C$42*100</f>
        <v>3.4168336902268594E-2</v>
      </c>
    </row>
    <row r="467" spans="2:21">
      <c r="B467" t="s">
        <v>1502</v>
      </c>
      <c r="C467" t="s">
        <v>1503</v>
      </c>
      <c r="D467" t="s">
        <v>1331</v>
      </c>
      <c r="E467" t="s">
        <v>1284</v>
      </c>
      <c r="F467" s="15"/>
      <c r="G467" t="s">
        <v>1352</v>
      </c>
      <c r="H467" t="s">
        <v>1482</v>
      </c>
      <c r="I467" t="s">
        <v>398</v>
      </c>
      <c r="J467" t="s">
        <v>313</v>
      </c>
      <c r="K467" s="76">
        <v>2.96</v>
      </c>
      <c r="L467" t="s">
        <v>109</v>
      </c>
      <c r="M467" s="76">
        <v>8.3800000000000008</v>
      </c>
      <c r="N467" s="76">
        <v>7.24</v>
      </c>
      <c r="O467" s="76">
        <v>17245.439999999999</v>
      </c>
      <c r="P467" s="76">
        <v>106.91691666666699</v>
      </c>
      <c r="Q467" s="76">
        <v>0</v>
      </c>
      <c r="R467" s="76">
        <v>65.068734986294601</v>
      </c>
      <c r="S467" s="76">
        <v>0</v>
      </c>
      <c r="T467" s="76">
        <f t="shared" si="10"/>
        <v>6.5685424165512152E-2</v>
      </c>
      <c r="U467" s="76">
        <f>+R467/'סכום נכסי הקרן'!$C$42*100</f>
        <v>1.056947208996792E-2</v>
      </c>
    </row>
    <row r="468" spans="2:21">
      <c r="B468" t="s">
        <v>1504</v>
      </c>
      <c r="C468" t="s">
        <v>1505</v>
      </c>
      <c r="D468" t="s">
        <v>1358</v>
      </c>
      <c r="E468" t="s">
        <v>1284</v>
      </c>
      <c r="F468" s="15"/>
      <c r="G468" t="s">
        <v>1342</v>
      </c>
      <c r="H468" t="s">
        <v>1491</v>
      </c>
      <c r="I468" t="s">
        <v>393</v>
      </c>
      <c r="J468" t="s">
        <v>313</v>
      </c>
      <c r="K468" s="76">
        <v>5.6</v>
      </c>
      <c r="L468" t="s">
        <v>109</v>
      </c>
      <c r="M468" s="76">
        <v>6</v>
      </c>
      <c r="N468" s="76">
        <v>4.62</v>
      </c>
      <c r="O468" s="76">
        <v>33669.660000000003</v>
      </c>
      <c r="P468" s="76">
        <v>108.33866666666684</v>
      </c>
      <c r="Q468" s="76">
        <v>0</v>
      </c>
      <c r="R468" s="76">
        <v>128.728253063941</v>
      </c>
      <c r="S468" s="76">
        <v>0</v>
      </c>
      <c r="T468" s="76">
        <f t="shared" si="10"/>
        <v>0.1299482755638533</v>
      </c>
      <c r="U468" s="76">
        <f>+R468/'סכום נכסי הקרן'!$C$42*100</f>
        <v>2.0910037335691741E-2</v>
      </c>
    </row>
    <row r="469" spans="2:21">
      <c r="B469" t="s">
        <v>1506</v>
      </c>
      <c r="C469" t="s">
        <v>1507</v>
      </c>
      <c r="D469" t="s">
        <v>1508</v>
      </c>
      <c r="E469" t="s">
        <v>1284</v>
      </c>
      <c r="F469" s="15"/>
      <c r="G469" t="s">
        <v>1301</v>
      </c>
      <c r="H469" t="s">
        <v>1482</v>
      </c>
      <c r="I469" t="s">
        <v>398</v>
      </c>
      <c r="J469" t="s">
        <v>313</v>
      </c>
      <c r="K469" s="76">
        <v>2.2799999999999998</v>
      </c>
      <c r="L469" t="s">
        <v>109</v>
      </c>
      <c r="M469" s="76">
        <v>6.5</v>
      </c>
      <c r="N469" s="76">
        <v>6.45</v>
      </c>
      <c r="O469" s="76">
        <v>38186.32</v>
      </c>
      <c r="P469" s="76">
        <v>105.08877777777785</v>
      </c>
      <c r="Q469" s="76">
        <v>0</v>
      </c>
      <c r="R469" s="76">
        <v>141.617135954112</v>
      </c>
      <c r="S469" s="76">
        <v>0</v>
      </c>
      <c r="T469" s="76">
        <f t="shared" si="10"/>
        <v>0.14295931288982586</v>
      </c>
      <c r="U469" s="76">
        <f>+R469/'סכום נכסי הקרן'!$C$42*100</f>
        <v>2.3003649390808862E-2</v>
      </c>
    </row>
    <row r="470" spans="2:21">
      <c r="B470" t="s">
        <v>1509</v>
      </c>
      <c r="C470" t="s">
        <v>1510</v>
      </c>
      <c r="D470" t="s">
        <v>1358</v>
      </c>
      <c r="E470" t="s">
        <v>1284</v>
      </c>
      <c r="F470" s="15"/>
      <c r="G470" t="s">
        <v>126</v>
      </c>
      <c r="H470" t="s">
        <v>1482</v>
      </c>
      <c r="I470" t="s">
        <v>398</v>
      </c>
      <c r="J470" t="s">
        <v>313</v>
      </c>
      <c r="K470" s="76">
        <v>2.52</v>
      </c>
      <c r="L470" t="s">
        <v>109</v>
      </c>
      <c r="M470" s="76">
        <v>4.75</v>
      </c>
      <c r="N470" s="76">
        <v>3.54</v>
      </c>
      <c r="O470" s="76">
        <v>28742.39</v>
      </c>
      <c r="P470" s="76">
        <v>105.10675000000008</v>
      </c>
      <c r="Q470" s="76">
        <v>0</v>
      </c>
      <c r="R470" s="76">
        <v>106.611767572676</v>
      </c>
      <c r="S470" s="76">
        <v>0.01</v>
      </c>
      <c r="T470" s="76">
        <f t="shared" si="10"/>
        <v>0.10762218099861973</v>
      </c>
      <c r="U470" s="76">
        <f>+R470/'סכום נכסי הקרן'!$C$42*100</f>
        <v>1.731753509667722E-2</v>
      </c>
    </row>
    <row r="471" spans="2:21">
      <c r="B471" t="s">
        <v>1511</v>
      </c>
      <c r="C471" t="s">
        <v>1512</v>
      </c>
      <c r="D471" t="s">
        <v>1358</v>
      </c>
      <c r="E471" t="s">
        <v>1284</v>
      </c>
      <c r="F471" s="15"/>
      <c r="G471" t="s">
        <v>1347</v>
      </c>
      <c r="H471" t="s">
        <v>1482</v>
      </c>
      <c r="I471" t="s">
        <v>398</v>
      </c>
      <c r="J471" t="s">
        <v>313</v>
      </c>
      <c r="K471" s="76">
        <v>2.73</v>
      </c>
      <c r="L471" t="s">
        <v>109</v>
      </c>
      <c r="M471" s="76">
        <v>6</v>
      </c>
      <c r="N471" s="76">
        <v>3.72</v>
      </c>
      <c r="O471" s="76">
        <v>69802.95</v>
      </c>
      <c r="P471" s="76">
        <v>109.626</v>
      </c>
      <c r="Q471" s="76">
        <v>0</v>
      </c>
      <c r="R471" s="76">
        <v>270.04678016154298</v>
      </c>
      <c r="S471" s="76">
        <v>0</v>
      </c>
      <c r="T471" s="76">
        <f t="shared" si="10"/>
        <v>0.27260614953061463</v>
      </c>
      <c r="U471" s="76">
        <f>+R471/'סכום נכסי הקרן'!$C$42*100</f>
        <v>4.3865182049479222E-2</v>
      </c>
    </row>
    <row r="472" spans="2:21">
      <c r="B472" t="s">
        <v>1513</v>
      </c>
      <c r="C472" t="s">
        <v>1514</v>
      </c>
      <c r="D472" t="s">
        <v>1311</v>
      </c>
      <c r="E472" t="s">
        <v>1284</v>
      </c>
      <c r="F472" s="15"/>
      <c r="G472" t="s">
        <v>1301</v>
      </c>
      <c r="H472" t="s">
        <v>1515</v>
      </c>
      <c r="I472" t="s">
        <v>398</v>
      </c>
      <c r="J472" t="s">
        <v>313</v>
      </c>
      <c r="K472" s="76">
        <v>1.94</v>
      </c>
      <c r="L472" t="s">
        <v>109</v>
      </c>
      <c r="M472" s="76">
        <v>6.63</v>
      </c>
      <c r="N472" s="76">
        <v>6.6</v>
      </c>
      <c r="O472" s="76">
        <v>52557.52</v>
      </c>
      <c r="P472" s="76">
        <v>102.94523611111124</v>
      </c>
      <c r="Q472" s="76">
        <v>0</v>
      </c>
      <c r="R472" s="76">
        <v>190.938179132192</v>
      </c>
      <c r="S472" s="76">
        <v>0</v>
      </c>
      <c r="T472" s="76">
        <f t="shared" si="10"/>
        <v>0.19274779643910794</v>
      </c>
      <c r="U472" s="76">
        <f>+R472/'סכום נכסי הקרן'!$C$42*100</f>
        <v>3.1015137387749633E-2</v>
      </c>
    </row>
    <row r="473" spans="2:21">
      <c r="B473" t="s">
        <v>1516</v>
      </c>
      <c r="C473" t="s">
        <v>1517</v>
      </c>
      <c r="D473" t="s">
        <v>1358</v>
      </c>
      <c r="E473" t="s">
        <v>1284</v>
      </c>
      <c r="F473" s="15"/>
      <c r="G473" t="s">
        <v>1286</v>
      </c>
      <c r="H473" t="s">
        <v>1518</v>
      </c>
      <c r="I473" t="s">
        <v>393</v>
      </c>
      <c r="J473" t="s">
        <v>313</v>
      </c>
      <c r="K473" s="76">
        <v>4.24</v>
      </c>
      <c r="L473" t="s">
        <v>109</v>
      </c>
      <c r="M473" s="76">
        <v>6.5</v>
      </c>
      <c r="N473" s="76">
        <v>5.98</v>
      </c>
      <c r="O473" s="76">
        <v>39418.14</v>
      </c>
      <c r="P473" s="76">
        <v>105.11416666666703</v>
      </c>
      <c r="Q473" s="76">
        <v>0</v>
      </c>
      <c r="R473" s="76">
        <v>146.22076024966901</v>
      </c>
      <c r="S473" s="76">
        <v>0.01</v>
      </c>
      <c r="T473" s="76">
        <f t="shared" si="10"/>
        <v>0.14760656805186353</v>
      </c>
      <c r="U473" s="76">
        <f>+R473/'סכום נכסי הקרן'!$C$42*100</f>
        <v>2.3751441375927933E-2</v>
      </c>
    </row>
    <row r="474" spans="2:21">
      <c r="B474" t="s">
        <v>1519</v>
      </c>
      <c r="C474" t="s">
        <v>1520</v>
      </c>
      <c r="D474" t="s">
        <v>126</v>
      </c>
      <c r="E474" t="s">
        <v>1284</v>
      </c>
      <c r="F474" s="15"/>
      <c r="G474" t="s">
        <v>1338</v>
      </c>
      <c r="H474" t="s">
        <v>1515</v>
      </c>
      <c r="I474" t="s">
        <v>398</v>
      </c>
      <c r="J474" t="s">
        <v>981</v>
      </c>
      <c r="K474" s="76">
        <v>3.96</v>
      </c>
      <c r="L474" t="s">
        <v>113</v>
      </c>
      <c r="M474" s="76">
        <v>5.25</v>
      </c>
      <c r="N474" s="76">
        <v>4.07</v>
      </c>
      <c r="O474" s="76">
        <v>27715.88</v>
      </c>
      <c r="P474" s="76">
        <v>107.61425</v>
      </c>
      <c r="Q474" s="76">
        <v>0</v>
      </c>
      <c r="R474" s="76">
        <v>123.984682061646</v>
      </c>
      <c r="S474" s="76">
        <v>0.01</v>
      </c>
      <c r="T474" s="76">
        <f t="shared" si="10"/>
        <v>0.12515974734964108</v>
      </c>
      <c r="U474" s="76">
        <f>+R474/'סכום נכסי הקרן'!$C$42*100</f>
        <v>2.0139513038176224E-2</v>
      </c>
    </row>
    <row r="475" spans="2:21">
      <c r="B475" t="s">
        <v>1521</v>
      </c>
      <c r="C475" t="s">
        <v>1522</v>
      </c>
      <c r="D475" t="s">
        <v>126</v>
      </c>
      <c r="E475" t="s">
        <v>1284</v>
      </c>
      <c r="F475" t="s">
        <v>1523</v>
      </c>
      <c r="G475" t="s">
        <v>1355</v>
      </c>
      <c r="H475" t="s">
        <v>1515</v>
      </c>
      <c r="I475" t="s">
        <v>398</v>
      </c>
      <c r="J475" t="s">
        <v>313</v>
      </c>
      <c r="K475" s="76">
        <v>3.58</v>
      </c>
      <c r="L475" t="s">
        <v>109</v>
      </c>
      <c r="M475" s="76">
        <v>1.5</v>
      </c>
      <c r="N475" s="76">
        <v>2.4900000000000002</v>
      </c>
      <c r="O475" s="76">
        <v>41060.559999999998</v>
      </c>
      <c r="P475" s="76">
        <v>99.453499999999721</v>
      </c>
      <c r="Q475" s="76">
        <v>0</v>
      </c>
      <c r="R475" s="76">
        <v>144.11082289574799</v>
      </c>
      <c r="S475" s="76">
        <v>0.01</v>
      </c>
      <c r="T475" s="76">
        <f t="shared" si="10"/>
        <v>0.14547663375877867</v>
      </c>
      <c r="U475" s="76">
        <f>+R475/'סכום נכסי הקרן'!$C$42*100</f>
        <v>2.3408712660231427E-2</v>
      </c>
    </row>
    <row r="476" spans="2:21">
      <c r="B476" t="s">
        <v>1524</v>
      </c>
      <c r="C476" t="s">
        <v>1525</v>
      </c>
      <c r="D476" t="s">
        <v>1358</v>
      </c>
      <c r="E476" t="s">
        <v>1284</v>
      </c>
      <c r="F476" s="15"/>
      <c r="G476" t="s">
        <v>1347</v>
      </c>
      <c r="H476" t="s">
        <v>1526</v>
      </c>
      <c r="I476" t="s">
        <v>393</v>
      </c>
      <c r="J476" t="s">
        <v>313</v>
      </c>
      <c r="K476" s="76">
        <v>4.46</v>
      </c>
      <c r="L476" t="s">
        <v>109</v>
      </c>
      <c r="M476" s="76">
        <v>6.5</v>
      </c>
      <c r="N476" s="76">
        <v>6.02</v>
      </c>
      <c r="O476" s="76">
        <v>61590.84</v>
      </c>
      <c r="P476" s="76">
        <v>101.98472222222208</v>
      </c>
      <c r="Q476" s="76">
        <v>0</v>
      </c>
      <c r="R476" s="76">
        <v>221.66794897472801</v>
      </c>
      <c r="S476" s="76">
        <v>0.01</v>
      </c>
      <c r="T476" s="76">
        <f t="shared" si="10"/>
        <v>0.22376880779026906</v>
      </c>
      <c r="U476" s="76">
        <f>+R476/'סכום נכסי הקרן'!$C$42*100</f>
        <v>3.6006742722481194E-2</v>
      </c>
    </row>
    <row r="477" spans="2:21">
      <c r="B477" t="s">
        <v>1527</v>
      </c>
      <c r="C477" t="s">
        <v>1528</v>
      </c>
      <c r="D477" t="s">
        <v>126</v>
      </c>
      <c r="E477" t="s">
        <v>1284</v>
      </c>
      <c r="F477" s="15"/>
      <c r="G477" t="s">
        <v>1338</v>
      </c>
      <c r="H477" t="s">
        <v>891</v>
      </c>
      <c r="I477" t="s">
        <v>398</v>
      </c>
      <c r="J477" t="s">
        <v>313</v>
      </c>
      <c r="K477" s="76">
        <v>4.97</v>
      </c>
      <c r="L477" t="s">
        <v>109</v>
      </c>
      <c r="M477" s="76">
        <v>7.38</v>
      </c>
      <c r="N477" s="76">
        <v>5.7</v>
      </c>
      <c r="O477" s="76">
        <v>50093.88</v>
      </c>
      <c r="P477" s="76">
        <v>110.98006944444421</v>
      </c>
      <c r="Q477" s="76">
        <v>0</v>
      </c>
      <c r="R477" s="76">
        <v>196.192012301489</v>
      </c>
      <c r="S477" s="76">
        <v>0.01</v>
      </c>
      <c r="T477" s="76">
        <f t="shared" si="10"/>
        <v>0.19805142283191851</v>
      </c>
      <c r="U477" s="76">
        <f>+R477/'סכום נכסי הקרן'!$C$42*100</f>
        <v>3.1868546372263148E-2</v>
      </c>
    </row>
    <row r="478" spans="2:21">
      <c r="B478" t="s">
        <v>1529</v>
      </c>
      <c r="C478" t="s">
        <v>1530</v>
      </c>
      <c r="D478" t="s">
        <v>126</v>
      </c>
      <c r="E478" t="s">
        <v>1284</v>
      </c>
      <c r="F478" s="15"/>
      <c r="G478" t="s">
        <v>1301</v>
      </c>
      <c r="H478" t="s">
        <v>891</v>
      </c>
      <c r="I478" t="s">
        <v>398</v>
      </c>
      <c r="J478" t="s">
        <v>313</v>
      </c>
      <c r="K478" s="76">
        <v>2.7</v>
      </c>
      <c r="L478" t="s">
        <v>109</v>
      </c>
      <c r="M478" s="76">
        <v>7.5</v>
      </c>
      <c r="N478" s="76">
        <v>7.09</v>
      </c>
      <c r="O478" s="76">
        <v>53378.73</v>
      </c>
      <c r="P478" s="76">
        <v>106.93833333333306</v>
      </c>
      <c r="Q478" s="76">
        <v>0</v>
      </c>
      <c r="R478" s="76">
        <v>201.44352216002801</v>
      </c>
      <c r="S478" s="76">
        <v>0</v>
      </c>
      <c r="T478" s="76">
        <f t="shared" si="10"/>
        <v>0.20335270389478474</v>
      </c>
      <c r="U478" s="76">
        <f>+R478/'סכום נכסי הקרן'!$C$42*100</f>
        <v>3.2721577968646727E-2</v>
      </c>
    </row>
    <row r="479" spans="2:21">
      <c r="B479" t="s">
        <v>1531</v>
      </c>
      <c r="C479" t="s">
        <v>1532</v>
      </c>
      <c r="D479" t="s">
        <v>1322</v>
      </c>
      <c r="E479" t="s">
        <v>1284</v>
      </c>
      <c r="F479" s="15"/>
      <c r="G479" t="s">
        <v>1347</v>
      </c>
      <c r="H479" t="s">
        <v>1526</v>
      </c>
      <c r="I479" t="s">
        <v>393</v>
      </c>
      <c r="J479" t="s">
        <v>313</v>
      </c>
      <c r="K479" s="76">
        <v>2.96</v>
      </c>
      <c r="L479" t="s">
        <v>109</v>
      </c>
      <c r="M479" s="76">
        <v>7.88</v>
      </c>
      <c r="N479" s="76">
        <v>5.96</v>
      </c>
      <c r="O479" s="76">
        <v>34490.870000000003</v>
      </c>
      <c r="P479" s="76">
        <v>105.78437499999995</v>
      </c>
      <c r="Q479" s="76">
        <v>0</v>
      </c>
      <c r="R479" s="76">
        <v>128.75892200205399</v>
      </c>
      <c r="S479" s="76">
        <v>0.01</v>
      </c>
      <c r="T479" s="76">
        <f t="shared" si="10"/>
        <v>0.12997923516694199</v>
      </c>
      <c r="U479" s="76">
        <f>+R479/'סכום נכסי הקרן'!$C$42*100</f>
        <v>2.0915019059794458E-2</v>
      </c>
    </row>
    <row r="480" spans="2:21">
      <c r="B480" t="s">
        <v>1533</v>
      </c>
      <c r="C480" t="s">
        <v>1534</v>
      </c>
      <c r="D480" t="s">
        <v>126</v>
      </c>
      <c r="E480" t="s">
        <v>1284</v>
      </c>
      <c r="F480" s="15"/>
      <c r="G480" t="s">
        <v>1286</v>
      </c>
      <c r="H480" t="s">
        <v>1535</v>
      </c>
      <c r="I480" t="s">
        <v>393</v>
      </c>
      <c r="J480" t="s">
        <v>324</v>
      </c>
      <c r="K480" s="76">
        <v>5.82</v>
      </c>
      <c r="L480" t="s">
        <v>109</v>
      </c>
      <c r="M480" s="76">
        <v>6.75</v>
      </c>
      <c r="N480" s="76">
        <v>6.58</v>
      </c>
      <c r="O480" s="76">
        <v>45166.62</v>
      </c>
      <c r="P480" s="76">
        <v>103.34374999999984</v>
      </c>
      <c r="Q480" s="76">
        <v>0</v>
      </c>
      <c r="R480" s="76">
        <v>164.72270548370599</v>
      </c>
      <c r="S480" s="76">
        <v>0.02</v>
      </c>
      <c r="T480" s="76">
        <f t="shared" si="10"/>
        <v>0.16628386554106131</v>
      </c>
      <c r="U480" s="76">
        <f>+R480/'סכום נכסי הקרן'!$C$42*100</f>
        <v>2.6756813983870267E-2</v>
      </c>
    </row>
    <row r="481" spans="2:21">
      <c r="B481" t="s">
        <v>1536</v>
      </c>
      <c r="C481" t="s">
        <v>1537</v>
      </c>
      <c r="D481" t="s">
        <v>126</v>
      </c>
      <c r="E481" t="s">
        <v>1284</v>
      </c>
      <c r="F481" s="15"/>
      <c r="G481" t="s">
        <v>1355</v>
      </c>
      <c r="H481" t="s">
        <v>1535</v>
      </c>
      <c r="I481" t="s">
        <v>393</v>
      </c>
      <c r="J481" t="s">
        <v>313</v>
      </c>
      <c r="K481" s="76">
        <v>5.23</v>
      </c>
      <c r="L481" t="s">
        <v>109</v>
      </c>
      <c r="M481" s="76">
        <v>8.6300000000000008</v>
      </c>
      <c r="N481" s="76">
        <v>7.36</v>
      </c>
      <c r="O481" s="76">
        <v>57484.78</v>
      </c>
      <c r="P481" s="76">
        <v>110.02745833333289</v>
      </c>
      <c r="Q481" s="76">
        <v>0</v>
      </c>
      <c r="R481" s="76">
        <v>223.20587049729099</v>
      </c>
      <c r="S481" s="76">
        <v>0</v>
      </c>
      <c r="T481" s="76">
        <f t="shared" si="10"/>
        <v>0.22532130496981462</v>
      </c>
      <c r="U481" s="76">
        <f>+R481/'סכום נכסי הקרן'!$C$42*100</f>
        <v>3.6256555764224117E-2</v>
      </c>
    </row>
    <row r="482" spans="2:21">
      <c r="B482" t="s">
        <v>1538</v>
      </c>
      <c r="C482" t="s">
        <v>1539</v>
      </c>
      <c r="D482" t="s">
        <v>126</v>
      </c>
      <c r="E482" t="s">
        <v>1284</v>
      </c>
      <c r="F482" s="15"/>
      <c r="G482" t="s">
        <v>1347</v>
      </c>
      <c r="H482" t="s">
        <v>1540</v>
      </c>
      <c r="I482" t="s">
        <v>398</v>
      </c>
      <c r="J482" t="s">
        <v>364</v>
      </c>
      <c r="K482" s="76">
        <v>4.53</v>
      </c>
      <c r="L482" t="s">
        <v>116</v>
      </c>
      <c r="M482" s="76">
        <v>8.5</v>
      </c>
      <c r="N482" s="76">
        <v>0</v>
      </c>
      <c r="O482" s="76">
        <v>41060.559999999998</v>
      </c>
      <c r="P482" s="76">
        <v>102.64165000000017</v>
      </c>
      <c r="Q482" s="76">
        <v>0</v>
      </c>
      <c r="R482" s="76">
        <v>199.58719546654001</v>
      </c>
      <c r="S482" s="76">
        <v>0.02</v>
      </c>
      <c r="T482" s="76">
        <f t="shared" si="10"/>
        <v>0.20147878385811577</v>
      </c>
      <c r="U482" s="76">
        <f>+R482/'סכום נכסי הקרן'!$C$42*100</f>
        <v>3.2420044625777585E-2</v>
      </c>
    </row>
    <row r="483" spans="2:21">
      <c r="B483" t="s">
        <v>1541</v>
      </c>
      <c r="C483" t="s">
        <v>1542</v>
      </c>
      <c r="D483" t="s">
        <v>1358</v>
      </c>
      <c r="E483" t="s">
        <v>1284</v>
      </c>
      <c r="F483" s="15"/>
      <c r="G483" t="s">
        <v>1347</v>
      </c>
      <c r="H483" t="s">
        <v>1543</v>
      </c>
      <c r="I483" t="s">
        <v>398</v>
      </c>
      <c r="J483" t="s">
        <v>313</v>
      </c>
      <c r="K483" s="76">
        <v>4.6500000000000004</v>
      </c>
      <c r="L483" t="s">
        <v>109</v>
      </c>
      <c r="M483" s="76">
        <v>6</v>
      </c>
      <c r="N483" s="76">
        <v>9.6300000000000008</v>
      </c>
      <c r="O483" s="76">
        <v>105936.25</v>
      </c>
      <c r="P483" s="76">
        <v>83.966666666666754</v>
      </c>
      <c r="Q483" s="76">
        <v>0</v>
      </c>
      <c r="R483" s="76">
        <v>313.90856570791698</v>
      </c>
      <c r="S483" s="76">
        <v>0.01</v>
      </c>
      <c r="T483" s="76">
        <f t="shared" si="10"/>
        <v>0.31688363531356628</v>
      </c>
      <c r="U483" s="76">
        <f>+R483/'סכום נכסי הקרן'!$C$42*100</f>
        <v>5.0989892837943231E-2</v>
      </c>
    </row>
    <row r="484" spans="2:21">
      <c r="B484" t="s">
        <v>1544</v>
      </c>
      <c r="C484" t="s">
        <v>1545</v>
      </c>
      <c r="D484" t="s">
        <v>1358</v>
      </c>
      <c r="E484" t="s">
        <v>1284</v>
      </c>
      <c r="F484" s="15"/>
      <c r="G484" t="s">
        <v>1286</v>
      </c>
      <c r="H484" t="s">
        <v>1546</v>
      </c>
      <c r="I484" t="s">
        <v>393</v>
      </c>
      <c r="J484" t="s">
        <v>313</v>
      </c>
      <c r="K484" s="76">
        <v>0.5</v>
      </c>
      <c r="L484" t="s">
        <v>109</v>
      </c>
      <c r="M484" s="76">
        <v>6</v>
      </c>
      <c r="N484" s="76">
        <v>3.4</v>
      </c>
      <c r="O484" s="76">
        <v>6984.01</v>
      </c>
      <c r="P484" s="76">
        <v>102.13866666666721</v>
      </c>
      <c r="Q484" s="76">
        <v>0</v>
      </c>
      <c r="R484" s="76">
        <v>25.173679294655599</v>
      </c>
      <c r="S484" s="76">
        <v>0</v>
      </c>
      <c r="T484" s="76">
        <f t="shared" si="10"/>
        <v>2.5412262934331045E-2</v>
      </c>
      <c r="U484" s="76">
        <f>+R484/'סכום נכסי הקרן'!$C$42*100</f>
        <v>4.089099023712516E-3</v>
      </c>
    </row>
    <row r="485" spans="2:21">
      <c r="B485" t="s">
        <v>1547</v>
      </c>
      <c r="C485" t="s">
        <v>1548</v>
      </c>
      <c r="D485" t="s">
        <v>126</v>
      </c>
      <c r="E485" t="s">
        <v>1284</v>
      </c>
      <c r="F485" s="15"/>
      <c r="G485" t="s">
        <v>1286</v>
      </c>
      <c r="H485" t="s">
        <v>1546</v>
      </c>
      <c r="I485" t="s">
        <v>393</v>
      </c>
      <c r="J485" t="s">
        <v>394</v>
      </c>
      <c r="K485" s="76">
        <v>3.81</v>
      </c>
      <c r="L485" t="s">
        <v>109</v>
      </c>
      <c r="M485" s="76">
        <v>6.25</v>
      </c>
      <c r="N485" s="76">
        <v>7.6</v>
      </c>
      <c r="O485" s="76">
        <v>48862.07</v>
      </c>
      <c r="P485" s="76">
        <v>100.28586111111122</v>
      </c>
      <c r="Q485" s="76">
        <v>0</v>
      </c>
      <c r="R485" s="76">
        <v>172.92716747877901</v>
      </c>
      <c r="S485" s="76">
        <v>0.01</v>
      </c>
      <c r="T485" s="76">
        <f t="shared" si="10"/>
        <v>0.17456608535538085</v>
      </c>
      <c r="U485" s="76">
        <f>+R485/'סכום נכסי הקרן'!$C$42*100</f>
        <v>2.8089509818335037E-2</v>
      </c>
    </row>
    <row r="486" spans="2:21">
      <c r="B486" t="s">
        <v>1549</v>
      </c>
      <c r="C486" t="s">
        <v>1550</v>
      </c>
      <c r="D486" t="s">
        <v>126</v>
      </c>
      <c r="E486" t="s">
        <v>1284</v>
      </c>
      <c r="F486" s="15"/>
      <c r="G486" t="s">
        <v>1286</v>
      </c>
      <c r="H486" t="s">
        <v>1551</v>
      </c>
      <c r="I486" t="s">
        <v>393</v>
      </c>
      <c r="J486" t="s">
        <v>981</v>
      </c>
      <c r="K486" s="76">
        <v>2.76</v>
      </c>
      <c r="L486" t="s">
        <v>109</v>
      </c>
      <c r="M486" s="76">
        <v>7.38</v>
      </c>
      <c r="N486" s="76">
        <v>10.58</v>
      </c>
      <c r="O486" s="76">
        <v>40034.050000000003</v>
      </c>
      <c r="P486" s="76">
        <v>94.823069444444144</v>
      </c>
      <c r="Q486" s="76">
        <v>0</v>
      </c>
      <c r="R486" s="76">
        <v>133.96618655118701</v>
      </c>
      <c r="S486" s="76">
        <v>0.02</v>
      </c>
      <c r="T486" s="76">
        <f t="shared" si="10"/>
        <v>0.13523585158531681</v>
      </c>
      <c r="U486" s="76">
        <f>+R486/'סכום נכסי הקרן'!$C$42*100</f>
        <v>2.1760863647502106E-2</v>
      </c>
    </row>
    <row r="487" spans="2:21">
      <c r="B487" t="s">
        <v>1549</v>
      </c>
      <c r="C487" t="s">
        <v>1550</v>
      </c>
      <c r="D487" t="s">
        <v>126</v>
      </c>
      <c r="E487" t="s">
        <v>1284</v>
      </c>
      <c r="F487" s="15"/>
      <c r="G487" t="s">
        <v>1286</v>
      </c>
      <c r="H487" t="s">
        <v>1551</v>
      </c>
      <c r="I487" t="s">
        <v>393</v>
      </c>
      <c r="J487" t="s">
        <v>981</v>
      </c>
      <c r="K487" s="76">
        <v>2.76</v>
      </c>
      <c r="L487" t="s">
        <v>109</v>
      </c>
      <c r="M487" s="76">
        <v>7.38</v>
      </c>
      <c r="N487" s="76">
        <v>10.58</v>
      </c>
      <c r="O487" s="76">
        <v>14781.8</v>
      </c>
      <c r="P487" s="76">
        <v>94.823069444444371</v>
      </c>
      <c r="Q487" s="76">
        <v>0</v>
      </c>
      <c r="R487" s="76">
        <v>49.464427814881098</v>
      </c>
      <c r="S487" s="76">
        <v>0.01</v>
      </c>
      <c r="T487" s="76">
        <f t="shared" si="10"/>
        <v>4.9933227114514776E-2</v>
      </c>
      <c r="U487" s="76">
        <f>+R487/'סכום נכסי הקרן'!$C$42*100</f>
        <v>8.0347787512042215E-3</v>
      </c>
    </row>
    <row r="488" spans="2:21">
      <c r="B488" t="s">
        <v>1552</v>
      </c>
      <c r="C488" t="s">
        <v>1553</v>
      </c>
      <c r="D488" t="s">
        <v>126</v>
      </c>
      <c r="E488" t="s">
        <v>1284</v>
      </c>
      <c r="F488" s="15"/>
      <c r="G488" t="s">
        <v>1301</v>
      </c>
      <c r="H488" t="s">
        <v>214</v>
      </c>
      <c r="I488" t="s">
        <v>215</v>
      </c>
      <c r="J488" t="s">
        <v>435</v>
      </c>
      <c r="L488" t="s">
        <v>208</v>
      </c>
      <c r="M488" s="76">
        <v>7</v>
      </c>
      <c r="N488" s="76">
        <v>0</v>
      </c>
      <c r="O488" s="76">
        <v>1847725.21</v>
      </c>
      <c r="P488" s="76">
        <v>101</v>
      </c>
      <c r="Q488" s="76">
        <v>0</v>
      </c>
      <c r="R488" s="76">
        <v>809.37200781276999</v>
      </c>
      <c r="S488" s="76">
        <v>0.26</v>
      </c>
      <c r="T488" s="76">
        <f t="shared" si="10"/>
        <v>0.81704283404421352</v>
      </c>
      <c r="U488" s="76">
        <f>+R488/'סכום נכסי הקרן'!$C$42*100</f>
        <v>0.13147074165158165</v>
      </c>
    </row>
    <row r="489" spans="2:21">
      <c r="B489" t="s">
        <v>304</v>
      </c>
      <c r="C489" s="15"/>
      <c r="D489" s="15"/>
      <c r="E489" s="15"/>
      <c r="F489" s="15"/>
    </row>
    <row r="490" spans="2:21">
      <c r="B490" t="s">
        <v>411</v>
      </c>
      <c r="C490" s="15"/>
      <c r="D490" s="15"/>
      <c r="E490" s="15"/>
      <c r="F490" s="15"/>
    </row>
    <row r="491" spans="2:21">
      <c r="B491" t="s">
        <v>412</v>
      </c>
      <c r="C491" s="15"/>
      <c r="D491" s="15"/>
      <c r="E491" s="15"/>
      <c r="F491" s="15"/>
    </row>
    <row r="492" spans="2:21">
      <c r="B492" t="s">
        <v>413</v>
      </c>
      <c r="C492" s="15"/>
      <c r="D492" s="15"/>
      <c r="E492" s="15"/>
      <c r="F492" s="15"/>
    </row>
    <row r="493" spans="2:21">
      <c r="B493" t="s">
        <v>1554</v>
      </c>
      <c r="C493" s="15"/>
      <c r="D493" s="15"/>
      <c r="E493" s="15"/>
      <c r="F493" s="15"/>
    </row>
    <row r="494" spans="2:21">
      <c r="C494" s="15"/>
      <c r="D494" s="15"/>
      <c r="E494" s="15"/>
      <c r="F494" s="15"/>
    </row>
    <row r="495" spans="2:21">
      <c r="C495" s="15"/>
      <c r="D495" s="15"/>
      <c r="E495" s="15"/>
      <c r="F495" s="15"/>
    </row>
    <row r="496" spans="2:21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B770" s="15"/>
      <c r="C770" s="15"/>
      <c r="D770" s="15"/>
      <c r="E770" s="15"/>
      <c r="F770" s="15"/>
    </row>
    <row r="771" spans="2:6">
      <c r="B771" s="15"/>
      <c r="C771" s="15"/>
      <c r="D771" s="15"/>
      <c r="E771" s="15"/>
      <c r="F771" s="15"/>
    </row>
    <row r="772" spans="2:6">
      <c r="B772" s="18"/>
      <c r="C772" s="15"/>
      <c r="D772" s="15"/>
      <c r="E772" s="15"/>
      <c r="F772" s="15"/>
    </row>
    <row r="773" spans="2:6">
      <c r="C773" s="15"/>
      <c r="D773" s="15"/>
      <c r="E773" s="15"/>
      <c r="F773" s="15"/>
    </row>
    <row r="774" spans="2:6"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</sheetData>
  <dataValidations count="5">
    <dataValidation allowBlank="1" showInputMessage="1" showErrorMessage="1" sqref="H2 Q9"/>
    <dataValidation type="list" allowBlank="1" showInputMessage="1" showErrorMessage="1" sqref="L12:L802">
      <formula1>$BN$7:$BN$11</formula1>
    </dataValidation>
    <dataValidation type="list" allowBlank="1" showInputMessage="1" showErrorMessage="1" sqref="E12:E796">
      <formula1>$BI$7:$BI$11</formula1>
    </dataValidation>
    <dataValidation type="list" allowBlank="1" showInputMessage="1" showErrorMessage="1" sqref="I12:I802">
      <formula1>$BM$7:$BM$10</formula1>
    </dataValidation>
    <dataValidation type="list" allowBlank="1" showInputMessage="1" showErrorMessage="1" sqref="G12:G802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5"/>
  <sheetViews>
    <sheetView rightToLeft="1" zoomScale="75" zoomScaleNormal="75" workbookViewId="0">
      <selection activeCell="B7" sqref="B7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5" t="s">
        <v>3409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8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10381891.630000001</v>
      </c>
      <c r="J11" s="7"/>
      <c r="K11" s="75">
        <v>122534.5630912425</v>
      </c>
      <c r="L11" s="7"/>
      <c r="M11" s="75">
        <v>100</v>
      </c>
      <c r="N11" s="75">
        <v>19.899999999999999</v>
      </c>
      <c r="BE11" s="15"/>
      <c r="BF11" s="18"/>
      <c r="BG11" s="15"/>
      <c r="BI11" s="15"/>
    </row>
    <row r="12" spans="2:61">
      <c r="B12" s="77" t="s">
        <v>209</v>
      </c>
      <c r="E12" s="15"/>
      <c r="F12" s="15"/>
      <c r="G12" s="15"/>
      <c r="I12" s="78">
        <v>9323501.5</v>
      </c>
      <c r="K12" s="78">
        <v>74331.432013081998</v>
      </c>
      <c r="M12" s="78">
        <v>60.66</v>
      </c>
      <c r="N12" s="78">
        <v>12.07</v>
      </c>
    </row>
    <row r="13" spans="2:61">
      <c r="B13" s="77" t="s">
        <v>1555</v>
      </c>
      <c r="E13" s="15"/>
      <c r="F13" s="15"/>
      <c r="G13" s="15"/>
      <c r="I13" s="78">
        <v>4643603.5599999996</v>
      </c>
      <c r="K13" s="78">
        <v>45055.645577402</v>
      </c>
      <c r="M13" s="78">
        <v>36.770000000000003</v>
      </c>
      <c r="N13" s="78">
        <v>7.32</v>
      </c>
    </row>
    <row r="14" spans="2:61">
      <c r="B14" t="s">
        <v>1556</v>
      </c>
      <c r="C14" t="s">
        <v>1557</v>
      </c>
      <c r="D14" t="s">
        <v>103</v>
      </c>
      <c r="E14" s="15"/>
      <c r="F14" t="s">
        <v>1558</v>
      </c>
      <c r="G14" t="s">
        <v>126</v>
      </c>
      <c r="H14" t="s">
        <v>105</v>
      </c>
      <c r="I14" s="76">
        <v>9023.23</v>
      </c>
      <c r="J14" s="76">
        <v>11060</v>
      </c>
      <c r="K14" s="76">
        <v>997.96923800000002</v>
      </c>
      <c r="L14" s="76">
        <v>0</v>
      </c>
      <c r="M14" s="76">
        <v>0.81</v>
      </c>
      <c r="N14" s="76">
        <v>0.16</v>
      </c>
    </row>
    <row r="15" spans="2:61">
      <c r="B15" t="s">
        <v>1559</v>
      </c>
      <c r="C15" t="s">
        <v>1560</v>
      </c>
      <c r="D15" t="s">
        <v>103</v>
      </c>
      <c r="E15" s="15"/>
      <c r="F15" t="s">
        <v>1270</v>
      </c>
      <c r="G15" t="s">
        <v>126</v>
      </c>
      <c r="H15" t="s">
        <v>105</v>
      </c>
      <c r="I15" s="76">
        <v>92030.99</v>
      </c>
      <c r="J15" s="76">
        <v>1094</v>
      </c>
      <c r="K15" s="76">
        <v>1006.8190306</v>
      </c>
      <c r="L15" s="76">
        <v>0.01</v>
      </c>
      <c r="M15" s="76">
        <v>0.82</v>
      </c>
      <c r="N15" s="76">
        <v>0.16</v>
      </c>
    </row>
    <row r="16" spans="2:61">
      <c r="B16" t="s">
        <v>1561</v>
      </c>
      <c r="C16" t="s">
        <v>1562</v>
      </c>
      <c r="D16" t="s">
        <v>103</v>
      </c>
      <c r="E16" s="15"/>
      <c r="F16" t="s">
        <v>733</v>
      </c>
      <c r="G16" t="s">
        <v>126</v>
      </c>
      <c r="H16" t="s">
        <v>105</v>
      </c>
      <c r="I16" s="76">
        <v>1947</v>
      </c>
      <c r="J16" s="76">
        <v>70450</v>
      </c>
      <c r="K16" s="76">
        <v>1371.6614999999999</v>
      </c>
      <c r="L16" s="76">
        <v>0.03</v>
      </c>
      <c r="M16" s="76">
        <v>1.1200000000000001</v>
      </c>
      <c r="N16" s="76">
        <v>0.22</v>
      </c>
    </row>
    <row r="17" spans="2:14">
      <c r="B17" t="s">
        <v>1563</v>
      </c>
      <c r="C17" t="s">
        <v>1564</v>
      </c>
      <c r="D17" t="s">
        <v>103</v>
      </c>
      <c r="E17" s="15"/>
      <c r="F17" t="s">
        <v>1267</v>
      </c>
      <c r="G17" t="s">
        <v>126</v>
      </c>
      <c r="H17" t="s">
        <v>105</v>
      </c>
      <c r="I17" s="76">
        <v>2980899.06</v>
      </c>
      <c r="J17" s="76">
        <v>49.1</v>
      </c>
      <c r="K17" s="76">
        <v>1463.62143846</v>
      </c>
      <c r="L17" s="76">
        <v>0.02</v>
      </c>
      <c r="M17" s="76">
        <v>1.19</v>
      </c>
      <c r="N17" s="76">
        <v>0.24</v>
      </c>
    </row>
    <row r="18" spans="2:14">
      <c r="B18" t="s">
        <v>1565</v>
      </c>
      <c r="C18" t="s">
        <v>1566</v>
      </c>
      <c r="D18" t="s">
        <v>103</v>
      </c>
      <c r="E18" s="15"/>
      <c r="F18" t="s">
        <v>1011</v>
      </c>
      <c r="G18" t="s">
        <v>126</v>
      </c>
      <c r="H18" t="s">
        <v>105</v>
      </c>
      <c r="I18" s="76">
        <v>3740.25</v>
      </c>
      <c r="J18" s="76">
        <v>58210</v>
      </c>
      <c r="K18" s="76">
        <v>2177.199525</v>
      </c>
      <c r="L18" s="76">
        <v>0.04</v>
      </c>
      <c r="M18" s="76">
        <v>1.78</v>
      </c>
      <c r="N18" s="76">
        <v>0.35</v>
      </c>
    </row>
    <row r="19" spans="2:14">
      <c r="B19" t="s">
        <v>1567</v>
      </c>
      <c r="C19" t="s">
        <v>1568</v>
      </c>
      <c r="D19" t="s">
        <v>103</v>
      </c>
      <c r="E19" s="15"/>
      <c r="F19" t="s">
        <v>936</v>
      </c>
      <c r="G19" t="s">
        <v>937</v>
      </c>
      <c r="H19" t="s">
        <v>105</v>
      </c>
      <c r="I19" s="76">
        <v>3057.75</v>
      </c>
      <c r="J19" s="76">
        <v>51930</v>
      </c>
      <c r="K19" s="76">
        <v>1587.8895749999999</v>
      </c>
      <c r="L19" s="76">
        <v>0.01</v>
      </c>
      <c r="M19" s="76">
        <v>1.3</v>
      </c>
      <c r="N19" s="76">
        <v>0.26</v>
      </c>
    </row>
    <row r="20" spans="2:14">
      <c r="B20" t="s">
        <v>1569</v>
      </c>
      <c r="C20" t="s">
        <v>1570</v>
      </c>
      <c r="D20" t="s">
        <v>103</v>
      </c>
      <c r="E20" s="15"/>
      <c r="F20" t="s">
        <v>1571</v>
      </c>
      <c r="G20" t="s">
        <v>937</v>
      </c>
      <c r="H20" t="s">
        <v>105</v>
      </c>
      <c r="I20" s="76">
        <v>6616.79</v>
      </c>
      <c r="J20" s="76">
        <v>28180</v>
      </c>
      <c r="K20" s="76">
        <v>1864.6114219999999</v>
      </c>
      <c r="L20" s="76">
        <v>0.01</v>
      </c>
      <c r="M20" s="76">
        <v>1.52</v>
      </c>
      <c r="N20" s="76">
        <v>0.3</v>
      </c>
    </row>
    <row r="21" spans="2:14">
      <c r="B21" t="s">
        <v>1572</v>
      </c>
      <c r="C21" t="s">
        <v>1573</v>
      </c>
      <c r="D21" t="s">
        <v>103</v>
      </c>
      <c r="E21" s="15"/>
      <c r="F21" t="s">
        <v>542</v>
      </c>
      <c r="G21" t="s">
        <v>529</v>
      </c>
      <c r="H21" t="s">
        <v>105</v>
      </c>
      <c r="I21" s="76">
        <v>25432.32</v>
      </c>
      <c r="J21" s="76">
        <v>2210</v>
      </c>
      <c r="K21" s="76">
        <v>562.05427199999997</v>
      </c>
      <c r="L21" s="76">
        <v>0.01</v>
      </c>
      <c r="M21" s="76">
        <v>0.46</v>
      </c>
      <c r="N21" s="76">
        <v>0.09</v>
      </c>
    </row>
    <row r="22" spans="2:14">
      <c r="B22" t="s">
        <v>1574</v>
      </c>
      <c r="C22" t="s">
        <v>1575</v>
      </c>
      <c r="D22" t="s">
        <v>103</v>
      </c>
      <c r="E22" s="15"/>
      <c r="F22" t="s">
        <v>508</v>
      </c>
      <c r="G22" t="s">
        <v>421</v>
      </c>
      <c r="H22" t="s">
        <v>105</v>
      </c>
      <c r="I22" s="76">
        <v>67953.149999999994</v>
      </c>
      <c r="J22" s="76">
        <v>891</v>
      </c>
      <c r="K22" s="76">
        <v>605.46256649999998</v>
      </c>
      <c r="L22" s="76">
        <v>0.01</v>
      </c>
      <c r="M22" s="76">
        <v>0.49</v>
      </c>
      <c r="N22" s="76">
        <v>0.1</v>
      </c>
    </row>
    <row r="23" spans="2:14">
      <c r="B23" t="s">
        <v>1576</v>
      </c>
      <c r="C23" t="s">
        <v>1577</v>
      </c>
      <c r="D23" t="s">
        <v>103</v>
      </c>
      <c r="E23" s="15"/>
      <c r="F23" t="s">
        <v>449</v>
      </c>
      <c r="G23" t="s">
        <v>421</v>
      </c>
      <c r="H23" t="s">
        <v>105</v>
      </c>
      <c r="I23" s="76">
        <v>10128.370000000001</v>
      </c>
      <c r="J23" s="76">
        <v>6599</v>
      </c>
      <c r="K23" s="76">
        <v>668.37113629999999</v>
      </c>
      <c r="L23" s="76">
        <v>0.01</v>
      </c>
      <c r="M23" s="76">
        <v>0.55000000000000004</v>
      </c>
      <c r="N23" s="76">
        <v>0.11</v>
      </c>
    </row>
    <row r="24" spans="2:14">
      <c r="B24" t="s">
        <v>1578</v>
      </c>
      <c r="C24" t="s">
        <v>1579</v>
      </c>
      <c r="D24" t="s">
        <v>103</v>
      </c>
      <c r="E24" s="15"/>
      <c r="F24" t="s">
        <v>440</v>
      </c>
      <c r="G24" t="s">
        <v>421</v>
      </c>
      <c r="H24" t="s">
        <v>105</v>
      </c>
      <c r="I24" s="76">
        <v>238047.3</v>
      </c>
      <c r="J24" s="76">
        <v>2473</v>
      </c>
      <c r="K24" s="76">
        <v>5886.909729</v>
      </c>
      <c r="L24" s="76">
        <v>0.02</v>
      </c>
      <c r="M24" s="76">
        <v>4.8</v>
      </c>
      <c r="N24" s="76">
        <v>0.96</v>
      </c>
    </row>
    <row r="25" spans="2:14">
      <c r="B25" t="s">
        <v>1580</v>
      </c>
      <c r="C25" t="s">
        <v>1581</v>
      </c>
      <c r="D25" t="s">
        <v>103</v>
      </c>
      <c r="E25" s="15"/>
      <c r="F25" t="s">
        <v>420</v>
      </c>
      <c r="G25" t="s">
        <v>421</v>
      </c>
      <c r="H25" t="s">
        <v>105</v>
      </c>
      <c r="I25" s="76">
        <v>214155.05</v>
      </c>
      <c r="J25" s="76">
        <v>1875</v>
      </c>
      <c r="K25" s="76">
        <v>4015.4071875</v>
      </c>
      <c r="L25" s="76">
        <v>0.01</v>
      </c>
      <c r="M25" s="76">
        <v>3.28</v>
      </c>
      <c r="N25" s="76">
        <v>0.65</v>
      </c>
    </row>
    <row r="26" spans="2:14">
      <c r="B26" t="s">
        <v>1582</v>
      </c>
      <c r="C26" t="s">
        <v>1583</v>
      </c>
      <c r="D26" t="s">
        <v>103</v>
      </c>
      <c r="E26" s="15"/>
      <c r="F26" t="s">
        <v>424</v>
      </c>
      <c r="G26" t="s">
        <v>421</v>
      </c>
      <c r="H26" t="s">
        <v>105</v>
      </c>
      <c r="I26" s="76">
        <v>31296.32</v>
      </c>
      <c r="J26" s="76">
        <v>6333</v>
      </c>
      <c r="K26" s="76">
        <v>1981.9959455999999</v>
      </c>
      <c r="L26" s="76">
        <v>0.01</v>
      </c>
      <c r="M26" s="76">
        <v>1.62</v>
      </c>
      <c r="N26" s="76">
        <v>0.32</v>
      </c>
    </row>
    <row r="27" spans="2:14">
      <c r="B27" t="s">
        <v>1584</v>
      </c>
      <c r="C27" t="s">
        <v>1585</v>
      </c>
      <c r="D27" t="s">
        <v>103</v>
      </c>
      <c r="E27" s="15"/>
      <c r="F27" t="s">
        <v>1586</v>
      </c>
      <c r="G27" t="s">
        <v>833</v>
      </c>
      <c r="H27" t="s">
        <v>105</v>
      </c>
      <c r="I27" s="76">
        <v>5053.46</v>
      </c>
      <c r="J27" s="76">
        <v>21560</v>
      </c>
      <c r="K27" s="76">
        <v>1089.5259759999999</v>
      </c>
      <c r="L27" s="76">
        <v>0.01</v>
      </c>
      <c r="M27" s="76">
        <v>0.89</v>
      </c>
      <c r="N27" s="76">
        <v>0.18</v>
      </c>
    </row>
    <row r="28" spans="2:14">
      <c r="B28" t="s">
        <v>1587</v>
      </c>
      <c r="C28" t="s">
        <v>1588</v>
      </c>
      <c r="D28" t="s">
        <v>103</v>
      </c>
      <c r="E28" s="15"/>
      <c r="F28" t="s">
        <v>1589</v>
      </c>
      <c r="G28" t="s">
        <v>1590</v>
      </c>
      <c r="H28" t="s">
        <v>105</v>
      </c>
      <c r="I28" s="76">
        <v>1950.69</v>
      </c>
      <c r="J28" s="76">
        <v>2437</v>
      </c>
      <c r="K28" s="76">
        <v>47.538315300000001</v>
      </c>
      <c r="L28" s="76">
        <v>0</v>
      </c>
      <c r="M28" s="76">
        <v>0.04</v>
      </c>
      <c r="N28" s="76">
        <v>0.01</v>
      </c>
    </row>
    <row r="29" spans="2:14">
      <c r="B29" t="s">
        <v>1591</v>
      </c>
      <c r="C29" t="s">
        <v>1592</v>
      </c>
      <c r="D29" t="s">
        <v>103</v>
      </c>
      <c r="E29" s="15"/>
      <c r="F29" t="s">
        <v>791</v>
      </c>
      <c r="G29" t="s">
        <v>554</v>
      </c>
      <c r="H29" t="s">
        <v>105</v>
      </c>
      <c r="I29" s="76">
        <v>206907.11</v>
      </c>
      <c r="J29" s="76">
        <v>176.9</v>
      </c>
      <c r="K29" s="76">
        <v>366.01867758999998</v>
      </c>
      <c r="L29" s="76">
        <v>0.01</v>
      </c>
      <c r="M29" s="76">
        <v>0.3</v>
      </c>
      <c r="N29" s="76">
        <v>0.06</v>
      </c>
    </row>
    <row r="30" spans="2:14">
      <c r="B30" t="s">
        <v>1593</v>
      </c>
      <c r="C30" t="s">
        <v>1594</v>
      </c>
      <c r="D30" t="s">
        <v>103</v>
      </c>
      <c r="E30" s="15"/>
      <c r="F30" t="s">
        <v>1595</v>
      </c>
      <c r="G30" t="s">
        <v>554</v>
      </c>
      <c r="H30" t="s">
        <v>105</v>
      </c>
      <c r="I30" s="76">
        <v>18707.36</v>
      </c>
      <c r="J30" s="76">
        <v>6176</v>
      </c>
      <c r="K30" s="76">
        <v>1155.3665536000001</v>
      </c>
      <c r="L30" s="76">
        <v>0</v>
      </c>
      <c r="M30" s="76">
        <v>0.94</v>
      </c>
      <c r="N30" s="76">
        <v>0.19</v>
      </c>
    </row>
    <row r="31" spans="2:14">
      <c r="B31" t="s">
        <v>1596</v>
      </c>
      <c r="C31" t="s">
        <v>1597</v>
      </c>
      <c r="D31" t="s">
        <v>103</v>
      </c>
      <c r="E31" s="15"/>
      <c r="F31" t="s">
        <v>1296</v>
      </c>
      <c r="G31" t="s">
        <v>554</v>
      </c>
      <c r="H31" t="s">
        <v>105</v>
      </c>
      <c r="I31" s="76">
        <v>108659.23</v>
      </c>
      <c r="J31" s="76">
        <v>1568</v>
      </c>
      <c r="K31" s="76">
        <v>1703.7767263999999</v>
      </c>
      <c r="L31" s="76">
        <v>0.01</v>
      </c>
      <c r="M31" s="76">
        <v>1.39</v>
      </c>
      <c r="N31" s="76">
        <v>0.28000000000000003</v>
      </c>
    </row>
    <row r="32" spans="2:14">
      <c r="B32" t="s">
        <v>1598</v>
      </c>
      <c r="C32" t="s">
        <v>1599</v>
      </c>
      <c r="D32" t="s">
        <v>103</v>
      </c>
      <c r="E32" s="15"/>
      <c r="F32" t="s">
        <v>1600</v>
      </c>
      <c r="G32" t="s">
        <v>554</v>
      </c>
      <c r="H32" t="s">
        <v>105</v>
      </c>
      <c r="I32" s="76">
        <v>5856.27</v>
      </c>
      <c r="J32" s="76">
        <v>29660</v>
      </c>
      <c r="K32" s="76">
        <v>1736.9696819999999</v>
      </c>
      <c r="L32" s="76">
        <v>0</v>
      </c>
      <c r="M32" s="76">
        <v>1.42</v>
      </c>
      <c r="N32" s="76">
        <v>0.28000000000000003</v>
      </c>
    </row>
    <row r="33" spans="2:14">
      <c r="B33" t="s">
        <v>1601</v>
      </c>
      <c r="C33" t="s">
        <v>1602</v>
      </c>
      <c r="D33" t="s">
        <v>103</v>
      </c>
      <c r="E33" s="15"/>
      <c r="F33" t="s">
        <v>1603</v>
      </c>
      <c r="G33" t="s">
        <v>1604</v>
      </c>
      <c r="H33" t="s">
        <v>105</v>
      </c>
      <c r="I33" s="76">
        <v>11709.68</v>
      </c>
      <c r="J33" s="76">
        <v>10860</v>
      </c>
      <c r="K33" s="76">
        <v>1271.6712480000001</v>
      </c>
      <c r="L33" s="76">
        <v>0.01</v>
      </c>
      <c r="M33" s="76">
        <v>1.04</v>
      </c>
      <c r="N33" s="76">
        <v>0.21</v>
      </c>
    </row>
    <row r="34" spans="2:14">
      <c r="B34" t="s">
        <v>1605</v>
      </c>
      <c r="C34" t="s">
        <v>1606</v>
      </c>
      <c r="D34" t="s">
        <v>103</v>
      </c>
      <c r="E34" s="15"/>
      <c r="F34" t="s">
        <v>1607</v>
      </c>
      <c r="G34" t="s">
        <v>539</v>
      </c>
      <c r="H34" t="s">
        <v>105</v>
      </c>
      <c r="I34" s="76">
        <v>3271.18</v>
      </c>
      <c r="J34" s="76">
        <v>27190</v>
      </c>
      <c r="K34" s="76">
        <v>889.43384200000003</v>
      </c>
      <c r="L34" s="76">
        <v>0.01</v>
      </c>
      <c r="M34" s="76">
        <v>0.73</v>
      </c>
      <c r="N34" s="76">
        <v>0.14000000000000001</v>
      </c>
    </row>
    <row r="35" spans="2:14">
      <c r="B35" t="s">
        <v>1608</v>
      </c>
      <c r="C35" t="s">
        <v>1609</v>
      </c>
      <c r="D35" t="s">
        <v>103</v>
      </c>
      <c r="E35" s="15"/>
      <c r="F35" t="s">
        <v>538</v>
      </c>
      <c r="G35" t="s">
        <v>539</v>
      </c>
      <c r="H35" t="s">
        <v>105</v>
      </c>
      <c r="I35" s="76">
        <v>7892.74</v>
      </c>
      <c r="J35" s="76">
        <v>6521.88</v>
      </c>
      <c r="K35" s="76">
        <v>514.75503151199996</v>
      </c>
      <c r="L35" s="76">
        <v>0.01</v>
      </c>
      <c r="M35" s="76">
        <v>0.42</v>
      </c>
      <c r="N35" s="76">
        <v>0.08</v>
      </c>
    </row>
    <row r="36" spans="2:14">
      <c r="B36" t="s">
        <v>1608</v>
      </c>
      <c r="C36" t="s">
        <v>1610</v>
      </c>
      <c r="D36" t="s">
        <v>103</v>
      </c>
      <c r="E36" s="15"/>
      <c r="F36" t="s">
        <v>538</v>
      </c>
      <c r="G36" t="s">
        <v>539</v>
      </c>
      <c r="H36" t="s">
        <v>105</v>
      </c>
      <c r="I36" s="76">
        <v>6417.4</v>
      </c>
      <c r="J36" s="76">
        <v>6632.48</v>
      </c>
      <c r="K36" s="76">
        <v>425.63277152000001</v>
      </c>
      <c r="L36" s="76">
        <v>0.01</v>
      </c>
      <c r="M36" s="76">
        <v>0.35</v>
      </c>
      <c r="N36" s="76">
        <v>7.0000000000000007E-2</v>
      </c>
    </row>
    <row r="37" spans="2:14">
      <c r="B37" t="s">
        <v>1611</v>
      </c>
      <c r="C37" t="s">
        <v>1612</v>
      </c>
      <c r="D37" t="s">
        <v>103</v>
      </c>
      <c r="E37" s="15"/>
      <c r="F37" t="s">
        <v>538</v>
      </c>
      <c r="G37" t="s">
        <v>539</v>
      </c>
      <c r="H37" t="s">
        <v>105</v>
      </c>
      <c r="I37" s="76">
        <v>10993.01</v>
      </c>
      <c r="J37" s="76">
        <v>6635</v>
      </c>
      <c r="K37" s="76">
        <v>729.38621350000005</v>
      </c>
      <c r="L37" s="76">
        <v>0.01</v>
      </c>
      <c r="M37" s="76">
        <v>0.6</v>
      </c>
      <c r="N37" s="76">
        <v>0.12</v>
      </c>
    </row>
    <row r="38" spans="2:14">
      <c r="B38" t="s">
        <v>1613</v>
      </c>
      <c r="C38" t="s">
        <v>1614</v>
      </c>
      <c r="D38" t="s">
        <v>103</v>
      </c>
      <c r="E38" s="15"/>
      <c r="F38" t="s">
        <v>481</v>
      </c>
      <c r="G38" t="s">
        <v>461</v>
      </c>
      <c r="H38" t="s">
        <v>105</v>
      </c>
      <c r="I38" s="76">
        <v>19631.61</v>
      </c>
      <c r="J38" s="76">
        <v>4563</v>
      </c>
      <c r="K38" s="76">
        <v>895.79036429999996</v>
      </c>
      <c r="L38" s="76">
        <v>0.02</v>
      </c>
      <c r="M38" s="76">
        <v>0.73</v>
      </c>
      <c r="N38" s="76">
        <v>0.15</v>
      </c>
    </row>
    <row r="39" spans="2:14">
      <c r="B39" t="s">
        <v>1615</v>
      </c>
      <c r="C39" t="s">
        <v>1616</v>
      </c>
      <c r="D39" t="s">
        <v>103</v>
      </c>
      <c r="E39" s="15"/>
      <c r="F39" t="s">
        <v>557</v>
      </c>
      <c r="G39" t="s">
        <v>461</v>
      </c>
      <c r="H39" t="s">
        <v>105</v>
      </c>
      <c r="I39" s="76">
        <v>16862.34</v>
      </c>
      <c r="J39" s="76">
        <v>3750</v>
      </c>
      <c r="K39" s="76">
        <v>632.33775000000003</v>
      </c>
      <c r="L39" s="76">
        <v>0.01</v>
      </c>
      <c r="M39" s="76">
        <v>0.52</v>
      </c>
      <c r="N39" s="76">
        <v>0.1</v>
      </c>
    </row>
    <row r="40" spans="2:14">
      <c r="B40" t="s">
        <v>1617</v>
      </c>
      <c r="C40" t="s">
        <v>1618</v>
      </c>
      <c r="D40" t="s">
        <v>103</v>
      </c>
      <c r="E40" s="15"/>
      <c r="F40" t="s">
        <v>484</v>
      </c>
      <c r="G40" t="s">
        <v>461</v>
      </c>
      <c r="H40" t="s">
        <v>105</v>
      </c>
      <c r="I40" s="76">
        <v>15999.79</v>
      </c>
      <c r="J40" s="76">
        <v>1964</v>
      </c>
      <c r="K40" s="76">
        <v>314.23587559999999</v>
      </c>
      <c r="L40" s="76">
        <v>0.01</v>
      </c>
      <c r="M40" s="76">
        <v>0.26</v>
      </c>
      <c r="N40" s="76">
        <v>0.05</v>
      </c>
    </row>
    <row r="41" spans="2:14">
      <c r="B41" t="s">
        <v>1619</v>
      </c>
      <c r="C41" t="s">
        <v>1620</v>
      </c>
      <c r="D41" t="s">
        <v>103</v>
      </c>
      <c r="E41" s="15"/>
      <c r="F41" t="s">
        <v>637</v>
      </c>
      <c r="G41" t="s">
        <v>461</v>
      </c>
      <c r="H41" t="s">
        <v>105</v>
      </c>
      <c r="I41" s="76">
        <v>2726.68</v>
      </c>
      <c r="J41" s="76">
        <v>25130</v>
      </c>
      <c r="K41" s="76">
        <v>685.21468400000003</v>
      </c>
      <c r="L41" s="76">
        <v>0.02</v>
      </c>
      <c r="M41" s="76">
        <v>0.56000000000000005</v>
      </c>
      <c r="N41" s="76">
        <v>0.11</v>
      </c>
    </row>
    <row r="42" spans="2:14">
      <c r="B42" t="s">
        <v>1621</v>
      </c>
      <c r="C42" t="s">
        <v>1622</v>
      </c>
      <c r="D42" t="s">
        <v>103</v>
      </c>
      <c r="E42" s="15"/>
      <c r="F42" t="s">
        <v>567</v>
      </c>
      <c r="G42" t="s">
        <v>461</v>
      </c>
      <c r="H42" t="s">
        <v>105</v>
      </c>
      <c r="I42" s="76">
        <v>44778.32</v>
      </c>
      <c r="J42" s="76">
        <v>3401</v>
      </c>
      <c r="K42" s="76">
        <v>1522.9106632</v>
      </c>
      <c r="L42" s="76">
        <v>0.02</v>
      </c>
      <c r="M42" s="76">
        <v>1.24</v>
      </c>
      <c r="N42" s="76">
        <v>0.25</v>
      </c>
    </row>
    <row r="43" spans="2:14">
      <c r="B43" t="s">
        <v>1623</v>
      </c>
      <c r="C43" t="s">
        <v>1624</v>
      </c>
      <c r="D43" t="s">
        <v>103</v>
      </c>
      <c r="E43" s="15"/>
      <c r="F43" t="s">
        <v>460</v>
      </c>
      <c r="G43" t="s">
        <v>461</v>
      </c>
      <c r="H43" t="s">
        <v>105</v>
      </c>
      <c r="I43" s="76">
        <v>5031.88</v>
      </c>
      <c r="J43" s="76">
        <v>19620</v>
      </c>
      <c r="K43" s="76">
        <v>987.25485600000002</v>
      </c>
      <c r="L43" s="76">
        <v>0</v>
      </c>
      <c r="M43" s="76">
        <v>0.81</v>
      </c>
      <c r="N43" s="76">
        <v>0.16</v>
      </c>
    </row>
    <row r="44" spans="2:14">
      <c r="B44" t="s">
        <v>1625</v>
      </c>
      <c r="C44" t="s">
        <v>1626</v>
      </c>
      <c r="D44" t="s">
        <v>103</v>
      </c>
      <c r="E44" s="15"/>
      <c r="F44" t="s">
        <v>494</v>
      </c>
      <c r="G44" t="s">
        <v>135</v>
      </c>
      <c r="H44" t="s">
        <v>105</v>
      </c>
      <c r="I44" s="76">
        <v>229649.02</v>
      </c>
      <c r="J44" s="76">
        <v>505.1</v>
      </c>
      <c r="K44" s="76">
        <v>1159.9572000200001</v>
      </c>
      <c r="L44" s="76">
        <v>0.01</v>
      </c>
      <c r="M44" s="76">
        <v>0.95</v>
      </c>
      <c r="N44" s="76">
        <v>0.19</v>
      </c>
    </row>
    <row r="45" spans="2:14">
      <c r="B45" t="s">
        <v>1627</v>
      </c>
      <c r="C45" t="s">
        <v>1628</v>
      </c>
      <c r="D45" t="s">
        <v>103</v>
      </c>
      <c r="E45" s="15"/>
      <c r="F45" t="s">
        <v>674</v>
      </c>
      <c r="G45" t="s">
        <v>135</v>
      </c>
      <c r="H45" t="s">
        <v>105</v>
      </c>
      <c r="I45" s="76">
        <v>16826.07</v>
      </c>
      <c r="J45" s="76">
        <v>3289</v>
      </c>
      <c r="K45" s="76">
        <v>553.40944230000002</v>
      </c>
      <c r="L45" s="76">
        <v>0.02</v>
      </c>
      <c r="M45" s="76">
        <v>0.45</v>
      </c>
      <c r="N45" s="76">
        <v>0.09</v>
      </c>
    </row>
    <row r="46" spans="2:14">
      <c r="B46" t="s">
        <v>1629</v>
      </c>
      <c r="C46" t="s">
        <v>1630</v>
      </c>
      <c r="D46" t="s">
        <v>103</v>
      </c>
      <c r="E46" s="15"/>
      <c r="F46" t="s">
        <v>679</v>
      </c>
      <c r="G46" t="s">
        <v>135</v>
      </c>
      <c r="H46" t="s">
        <v>105</v>
      </c>
      <c r="I46" s="76">
        <v>156500</v>
      </c>
      <c r="J46" s="76">
        <v>1899</v>
      </c>
      <c r="K46" s="76">
        <v>2971.9349999999999</v>
      </c>
      <c r="L46" s="76">
        <v>0.09</v>
      </c>
      <c r="M46" s="76">
        <v>2.4300000000000002</v>
      </c>
      <c r="N46" s="76">
        <v>0.48</v>
      </c>
    </row>
    <row r="47" spans="2:14">
      <c r="B47" t="s">
        <v>1631</v>
      </c>
      <c r="C47" t="s">
        <v>1632</v>
      </c>
      <c r="D47" t="s">
        <v>103</v>
      </c>
      <c r="E47" s="15"/>
      <c r="F47" t="s">
        <v>679</v>
      </c>
      <c r="G47" t="s">
        <v>135</v>
      </c>
      <c r="H47" t="s">
        <v>105</v>
      </c>
      <c r="I47" s="76">
        <v>6103.32</v>
      </c>
      <c r="J47" s="76">
        <v>1899</v>
      </c>
      <c r="K47" s="76">
        <v>115.90204679999999</v>
      </c>
      <c r="L47" s="76">
        <v>0</v>
      </c>
      <c r="M47" s="76">
        <v>0.09</v>
      </c>
      <c r="N47" s="76">
        <v>0.02</v>
      </c>
    </row>
    <row r="48" spans="2:14">
      <c r="B48" t="s">
        <v>1633</v>
      </c>
      <c r="C48" t="s">
        <v>1632</v>
      </c>
      <c r="D48" t="s">
        <v>103</v>
      </c>
      <c r="E48" s="15"/>
      <c r="F48" t="s">
        <v>679</v>
      </c>
      <c r="G48" t="s">
        <v>135</v>
      </c>
      <c r="H48" t="s">
        <v>105</v>
      </c>
      <c r="I48" s="76">
        <v>57748.82</v>
      </c>
      <c r="J48" s="76">
        <v>1899</v>
      </c>
      <c r="K48" s="76">
        <v>1096.6500917999999</v>
      </c>
      <c r="L48" s="76">
        <v>0.03</v>
      </c>
      <c r="M48" s="76">
        <v>0.89</v>
      </c>
      <c r="N48" s="76">
        <v>0.18</v>
      </c>
    </row>
    <row r="49" spans="2:14">
      <c r="B49" s="77" t="s">
        <v>1634</v>
      </c>
      <c r="E49" s="15"/>
      <c r="F49" s="15"/>
      <c r="G49" s="15"/>
      <c r="I49" s="78">
        <v>1540881.98</v>
      </c>
      <c r="K49" s="78">
        <v>21130.668816691999</v>
      </c>
      <c r="M49" s="78">
        <v>17.239999999999998</v>
      </c>
      <c r="N49" s="78">
        <v>3.43</v>
      </c>
    </row>
    <row r="50" spans="2:14">
      <c r="B50" t="s">
        <v>1635</v>
      </c>
      <c r="C50" t="s">
        <v>1636</v>
      </c>
      <c r="D50" t="s">
        <v>103</v>
      </c>
      <c r="E50" s="15"/>
      <c r="F50" t="s">
        <v>1637</v>
      </c>
      <c r="G50" t="s">
        <v>126</v>
      </c>
      <c r="H50" t="s">
        <v>105</v>
      </c>
      <c r="I50" s="76">
        <v>436.4</v>
      </c>
      <c r="J50" s="76">
        <v>434.6</v>
      </c>
      <c r="K50" s="76">
        <v>1.8965943999999999</v>
      </c>
      <c r="L50" s="76">
        <v>0</v>
      </c>
      <c r="M50" s="76">
        <v>0</v>
      </c>
      <c r="N50" s="76">
        <v>0</v>
      </c>
    </row>
    <row r="51" spans="2:14">
      <c r="B51" t="s">
        <v>1638</v>
      </c>
      <c r="C51" t="s">
        <v>1639</v>
      </c>
      <c r="D51" t="s">
        <v>103</v>
      </c>
      <c r="E51" s="15"/>
      <c r="F51" t="s">
        <v>634</v>
      </c>
      <c r="G51" t="s">
        <v>126</v>
      </c>
      <c r="H51" t="s">
        <v>105</v>
      </c>
      <c r="I51" s="76">
        <v>753.05</v>
      </c>
      <c r="J51" s="76">
        <v>78990</v>
      </c>
      <c r="K51" s="76">
        <v>594.83419500000002</v>
      </c>
      <c r="L51" s="76">
        <v>0.02</v>
      </c>
      <c r="M51" s="76">
        <v>0.49</v>
      </c>
      <c r="N51" s="76">
        <v>0.1</v>
      </c>
    </row>
    <row r="52" spans="2:14">
      <c r="B52" t="s">
        <v>1640</v>
      </c>
      <c r="C52" t="s">
        <v>1641</v>
      </c>
      <c r="D52" t="s">
        <v>103</v>
      </c>
      <c r="E52" s="15"/>
      <c r="F52" t="s">
        <v>1642</v>
      </c>
      <c r="G52" t="s">
        <v>126</v>
      </c>
      <c r="H52" t="s">
        <v>105</v>
      </c>
      <c r="I52" s="76">
        <v>69470.509999999995</v>
      </c>
      <c r="J52" s="76">
        <v>313</v>
      </c>
      <c r="K52" s="76">
        <v>217.44269629999999</v>
      </c>
      <c r="L52" s="76">
        <v>0.02</v>
      </c>
      <c r="M52" s="76">
        <v>0.18</v>
      </c>
      <c r="N52" s="76">
        <v>0.04</v>
      </c>
    </row>
    <row r="53" spans="2:14">
      <c r="B53" t="s">
        <v>1643</v>
      </c>
      <c r="C53" t="s">
        <v>1644</v>
      </c>
      <c r="D53" t="s">
        <v>103</v>
      </c>
      <c r="E53" s="15"/>
      <c r="F53" t="s">
        <v>1642</v>
      </c>
      <c r="G53" t="s">
        <v>126</v>
      </c>
      <c r="H53" t="s">
        <v>105</v>
      </c>
      <c r="I53" s="76">
        <v>38874.65</v>
      </c>
      <c r="J53" s="76">
        <v>301.89</v>
      </c>
      <c r="K53" s="76">
        <v>117.358680885</v>
      </c>
      <c r="L53" s="76">
        <v>0</v>
      </c>
      <c r="M53" s="76">
        <v>0.1</v>
      </c>
      <c r="N53" s="76">
        <v>0.02</v>
      </c>
    </row>
    <row r="54" spans="2:14">
      <c r="B54" t="s">
        <v>1645</v>
      </c>
      <c r="C54" t="s">
        <v>1646</v>
      </c>
      <c r="D54" t="s">
        <v>103</v>
      </c>
      <c r="E54" s="15"/>
      <c r="F54" t="s">
        <v>1647</v>
      </c>
      <c r="G54" t="s">
        <v>126</v>
      </c>
      <c r="H54" t="s">
        <v>105</v>
      </c>
      <c r="I54" s="76">
        <v>6689.87</v>
      </c>
      <c r="J54" s="76">
        <v>5463</v>
      </c>
      <c r="K54" s="76">
        <v>365.46759809999998</v>
      </c>
      <c r="L54" s="76">
        <v>0.04</v>
      </c>
      <c r="M54" s="76">
        <v>0.3</v>
      </c>
      <c r="N54" s="76">
        <v>0.06</v>
      </c>
    </row>
    <row r="55" spans="2:14">
      <c r="B55" t="s">
        <v>1648</v>
      </c>
      <c r="C55" t="s">
        <v>1649</v>
      </c>
      <c r="D55" t="s">
        <v>103</v>
      </c>
      <c r="E55" s="15"/>
      <c r="F55" t="s">
        <v>1029</v>
      </c>
      <c r="G55" t="s">
        <v>126</v>
      </c>
      <c r="H55" t="s">
        <v>105</v>
      </c>
      <c r="I55" s="76">
        <v>6831.41</v>
      </c>
      <c r="J55" s="76">
        <v>11150</v>
      </c>
      <c r="K55" s="76">
        <v>761.70221500000002</v>
      </c>
      <c r="L55" s="76">
        <v>0.03</v>
      </c>
      <c r="M55" s="76">
        <v>0.62</v>
      </c>
      <c r="N55" s="76">
        <v>0.12</v>
      </c>
    </row>
    <row r="56" spans="2:14">
      <c r="B56" t="s">
        <v>1650</v>
      </c>
      <c r="C56" t="s">
        <v>1651</v>
      </c>
      <c r="D56" t="s">
        <v>103</v>
      </c>
      <c r="E56" s="15"/>
      <c r="F56" t="s">
        <v>1119</v>
      </c>
      <c r="G56" t="s">
        <v>126</v>
      </c>
      <c r="H56" t="s">
        <v>105</v>
      </c>
      <c r="I56" s="76">
        <v>12997.03</v>
      </c>
      <c r="J56" s="76">
        <v>2086</v>
      </c>
      <c r="K56" s="76">
        <v>271.1180458</v>
      </c>
      <c r="L56" s="76">
        <v>0.01</v>
      </c>
      <c r="M56" s="76">
        <v>0.22</v>
      </c>
      <c r="N56" s="76">
        <v>0.04</v>
      </c>
    </row>
    <row r="57" spans="2:14">
      <c r="B57" t="s">
        <v>1652</v>
      </c>
      <c r="C57" t="s">
        <v>1653</v>
      </c>
      <c r="D57" t="s">
        <v>103</v>
      </c>
      <c r="E57" s="15"/>
      <c r="F57" t="s">
        <v>1654</v>
      </c>
      <c r="G57" t="s">
        <v>126</v>
      </c>
      <c r="H57" t="s">
        <v>105</v>
      </c>
      <c r="I57" s="76">
        <v>247121.23</v>
      </c>
      <c r="J57" s="76">
        <v>224.8</v>
      </c>
      <c r="K57" s="76">
        <v>555.52852503999998</v>
      </c>
      <c r="L57" s="76">
        <v>0.02</v>
      </c>
      <c r="M57" s="76">
        <v>0.45</v>
      </c>
      <c r="N57" s="76">
        <v>0.09</v>
      </c>
    </row>
    <row r="58" spans="2:14">
      <c r="B58" t="s">
        <v>1655</v>
      </c>
      <c r="C58" t="s">
        <v>1656</v>
      </c>
      <c r="D58" t="s">
        <v>103</v>
      </c>
      <c r="E58" s="15"/>
      <c r="F58" t="s">
        <v>1657</v>
      </c>
      <c r="G58" t="s">
        <v>126</v>
      </c>
      <c r="H58" t="s">
        <v>105</v>
      </c>
      <c r="I58" s="76">
        <v>27916.79</v>
      </c>
      <c r="J58" s="76">
        <v>1880</v>
      </c>
      <c r="K58" s="76">
        <v>524.83565199999998</v>
      </c>
      <c r="L58" s="76">
        <v>0.08</v>
      </c>
      <c r="M58" s="76">
        <v>0.43</v>
      </c>
      <c r="N58" s="76">
        <v>0.09</v>
      </c>
    </row>
    <row r="59" spans="2:14">
      <c r="B59" t="s">
        <v>1658</v>
      </c>
      <c r="C59" t="s">
        <v>1659</v>
      </c>
      <c r="D59" t="s">
        <v>103</v>
      </c>
      <c r="E59" s="15"/>
      <c r="F59" t="s">
        <v>1660</v>
      </c>
      <c r="G59" t="s">
        <v>937</v>
      </c>
      <c r="H59" t="s">
        <v>105</v>
      </c>
      <c r="I59" s="76">
        <v>6366.86</v>
      </c>
      <c r="J59" s="76">
        <v>5924</v>
      </c>
      <c r="K59" s="76">
        <v>377.17278640000001</v>
      </c>
      <c r="L59" s="76">
        <v>0.05</v>
      </c>
      <c r="M59" s="76">
        <v>0.31</v>
      </c>
      <c r="N59" s="76">
        <v>0.06</v>
      </c>
    </row>
    <row r="60" spans="2:14">
      <c r="B60" t="s">
        <v>1661</v>
      </c>
      <c r="C60" t="s">
        <v>1662</v>
      </c>
      <c r="D60" t="s">
        <v>103</v>
      </c>
      <c r="E60" s="15"/>
      <c r="F60" t="s">
        <v>1663</v>
      </c>
      <c r="G60" t="s">
        <v>529</v>
      </c>
      <c r="H60" t="s">
        <v>105</v>
      </c>
      <c r="I60" s="76">
        <v>850.56</v>
      </c>
      <c r="J60" s="76">
        <v>22480</v>
      </c>
      <c r="K60" s="76">
        <v>191.20588799999999</v>
      </c>
      <c r="L60" s="76">
        <v>0.01</v>
      </c>
      <c r="M60" s="76">
        <v>0.16</v>
      </c>
      <c r="N60" s="76">
        <v>0.03</v>
      </c>
    </row>
    <row r="61" spans="2:14">
      <c r="B61" t="s">
        <v>1664</v>
      </c>
      <c r="C61" t="s">
        <v>1665</v>
      </c>
      <c r="D61" t="s">
        <v>103</v>
      </c>
      <c r="E61" s="15"/>
      <c r="F61" t="s">
        <v>1666</v>
      </c>
      <c r="G61" t="s">
        <v>529</v>
      </c>
      <c r="H61" t="s">
        <v>105</v>
      </c>
      <c r="I61" s="76">
        <v>3745.86</v>
      </c>
      <c r="J61" s="76">
        <v>3884</v>
      </c>
      <c r="K61" s="76">
        <v>145.48920240000001</v>
      </c>
      <c r="L61" s="76">
        <v>0.01</v>
      </c>
      <c r="M61" s="76">
        <v>0.12</v>
      </c>
      <c r="N61" s="76">
        <v>0.02</v>
      </c>
    </row>
    <row r="62" spans="2:14">
      <c r="B62" t="s">
        <v>1667</v>
      </c>
      <c r="C62" t="s">
        <v>1668</v>
      </c>
      <c r="D62" t="s">
        <v>103</v>
      </c>
      <c r="E62" s="15"/>
      <c r="F62" t="s">
        <v>528</v>
      </c>
      <c r="G62" t="s">
        <v>529</v>
      </c>
      <c r="H62" t="s">
        <v>105</v>
      </c>
      <c r="I62" s="76">
        <v>7073.94</v>
      </c>
      <c r="J62" s="76">
        <v>5962</v>
      </c>
      <c r="K62" s="76">
        <v>421.74830279999998</v>
      </c>
      <c r="L62" s="76">
        <v>0.01</v>
      </c>
      <c r="M62" s="76">
        <v>0.34</v>
      </c>
      <c r="N62" s="76">
        <v>7.0000000000000007E-2</v>
      </c>
    </row>
    <row r="63" spans="2:14">
      <c r="B63" t="s">
        <v>1669</v>
      </c>
      <c r="C63" t="s">
        <v>1670</v>
      </c>
      <c r="D63" t="s">
        <v>103</v>
      </c>
      <c r="E63" s="15"/>
      <c r="F63" t="s">
        <v>965</v>
      </c>
      <c r="G63" t="s">
        <v>529</v>
      </c>
      <c r="H63" t="s">
        <v>105</v>
      </c>
      <c r="I63" s="76">
        <v>207154.57</v>
      </c>
      <c r="J63" s="76">
        <v>368.4</v>
      </c>
      <c r="K63" s="76">
        <v>763.15743587999998</v>
      </c>
      <c r="L63" s="76">
        <v>0.02</v>
      </c>
      <c r="M63" s="76">
        <v>0.62</v>
      </c>
      <c r="N63" s="76">
        <v>0.12</v>
      </c>
    </row>
    <row r="64" spans="2:14">
      <c r="B64" t="s">
        <v>1671</v>
      </c>
      <c r="C64" t="s">
        <v>1672</v>
      </c>
      <c r="D64" t="s">
        <v>103</v>
      </c>
      <c r="E64" s="15"/>
      <c r="F64" t="s">
        <v>621</v>
      </c>
      <c r="G64" t="s">
        <v>529</v>
      </c>
      <c r="H64" t="s">
        <v>105</v>
      </c>
      <c r="I64" s="76">
        <v>7850.85</v>
      </c>
      <c r="J64" s="76">
        <v>4190</v>
      </c>
      <c r="K64" s="76">
        <v>328.95061500000003</v>
      </c>
      <c r="L64" s="76">
        <v>0.01</v>
      </c>
      <c r="M64" s="76">
        <v>0.27</v>
      </c>
      <c r="N64" s="76">
        <v>0.05</v>
      </c>
    </row>
    <row r="65" spans="2:14">
      <c r="B65" t="s">
        <v>1673</v>
      </c>
      <c r="C65" t="s">
        <v>1674</v>
      </c>
      <c r="D65" t="s">
        <v>103</v>
      </c>
      <c r="E65" s="15"/>
      <c r="F65" t="s">
        <v>515</v>
      </c>
      <c r="G65" t="s">
        <v>421</v>
      </c>
      <c r="H65" t="s">
        <v>105</v>
      </c>
      <c r="I65" s="76">
        <v>199.28</v>
      </c>
      <c r="J65" s="76">
        <v>103600</v>
      </c>
      <c r="K65" s="76">
        <v>206.45408</v>
      </c>
      <c r="L65" s="76">
        <v>0.02</v>
      </c>
      <c r="M65" s="76">
        <v>0.17</v>
      </c>
      <c r="N65" s="76">
        <v>0.03</v>
      </c>
    </row>
    <row r="66" spans="2:14">
      <c r="B66" t="s">
        <v>1675</v>
      </c>
      <c r="C66" t="s">
        <v>1676</v>
      </c>
      <c r="D66" t="s">
        <v>103</v>
      </c>
      <c r="E66" s="15"/>
      <c r="F66" t="s">
        <v>1677</v>
      </c>
      <c r="G66" t="s">
        <v>421</v>
      </c>
      <c r="H66" t="s">
        <v>105</v>
      </c>
      <c r="I66" s="76">
        <v>4115.72</v>
      </c>
      <c r="J66" s="76">
        <v>8079</v>
      </c>
      <c r="K66" s="76">
        <v>332.50901879999998</v>
      </c>
      <c r="L66" s="76">
        <v>0.01</v>
      </c>
      <c r="M66" s="76">
        <v>0.27</v>
      </c>
      <c r="N66" s="76">
        <v>0.05</v>
      </c>
    </row>
    <row r="67" spans="2:14">
      <c r="B67" t="s">
        <v>1678</v>
      </c>
      <c r="C67" t="s">
        <v>1679</v>
      </c>
      <c r="D67" t="s">
        <v>103</v>
      </c>
      <c r="E67" s="15"/>
      <c r="F67" t="s">
        <v>1680</v>
      </c>
      <c r="G67" t="s">
        <v>833</v>
      </c>
      <c r="H67" t="s">
        <v>105</v>
      </c>
      <c r="I67" s="76">
        <v>15139.08</v>
      </c>
      <c r="J67" s="76">
        <v>2073</v>
      </c>
      <c r="K67" s="76">
        <v>313.83312840000002</v>
      </c>
      <c r="L67" s="76">
        <v>0.03</v>
      </c>
      <c r="M67" s="76">
        <v>0.26</v>
      </c>
      <c r="N67" s="76">
        <v>0.05</v>
      </c>
    </row>
    <row r="68" spans="2:14">
      <c r="B68" t="s">
        <v>1681</v>
      </c>
      <c r="C68" t="s">
        <v>1682</v>
      </c>
      <c r="D68" t="s">
        <v>103</v>
      </c>
      <c r="E68" s="15"/>
      <c r="F68" t="s">
        <v>1683</v>
      </c>
      <c r="G68" t="s">
        <v>833</v>
      </c>
      <c r="H68" t="s">
        <v>105</v>
      </c>
      <c r="I68" s="76">
        <v>11020.54</v>
      </c>
      <c r="J68" s="76">
        <v>3063</v>
      </c>
      <c r="K68" s="76">
        <v>337.5591402</v>
      </c>
      <c r="L68" s="76">
        <v>0.02</v>
      </c>
      <c r="M68" s="76">
        <v>0.28000000000000003</v>
      </c>
      <c r="N68" s="76">
        <v>0.05</v>
      </c>
    </row>
    <row r="69" spans="2:14">
      <c r="B69" t="s">
        <v>1684</v>
      </c>
      <c r="C69" t="s">
        <v>1685</v>
      </c>
      <c r="D69" t="s">
        <v>103</v>
      </c>
      <c r="E69" s="15"/>
      <c r="F69" t="s">
        <v>1686</v>
      </c>
      <c r="G69" t="s">
        <v>1590</v>
      </c>
      <c r="H69" t="s">
        <v>105</v>
      </c>
      <c r="I69" s="76">
        <v>461.25</v>
      </c>
      <c r="J69" s="76">
        <v>1324</v>
      </c>
      <c r="K69" s="76">
        <v>6.1069500000000003</v>
      </c>
      <c r="L69" s="76">
        <v>0</v>
      </c>
      <c r="M69" s="76">
        <v>0</v>
      </c>
      <c r="N69" s="76">
        <v>0</v>
      </c>
    </row>
    <row r="70" spans="2:14">
      <c r="B70" t="s">
        <v>1687</v>
      </c>
      <c r="C70" t="s">
        <v>1688</v>
      </c>
      <c r="D70" t="s">
        <v>103</v>
      </c>
      <c r="E70" s="15"/>
      <c r="F70" t="s">
        <v>1689</v>
      </c>
      <c r="G70" t="s">
        <v>1590</v>
      </c>
      <c r="H70" t="s">
        <v>105</v>
      </c>
      <c r="I70" s="76">
        <v>8479.0499999999993</v>
      </c>
      <c r="J70" s="76">
        <v>1702</v>
      </c>
      <c r="K70" s="76">
        <v>144.31343100000001</v>
      </c>
      <c r="L70" s="76">
        <v>0.02</v>
      </c>
      <c r="M70" s="76">
        <v>0.12</v>
      </c>
      <c r="N70" s="76">
        <v>0.02</v>
      </c>
    </row>
    <row r="71" spans="2:14">
      <c r="B71" t="s">
        <v>1690</v>
      </c>
      <c r="C71" t="s">
        <v>1691</v>
      </c>
      <c r="D71" t="s">
        <v>103</v>
      </c>
      <c r="E71" s="15"/>
      <c r="F71" t="s">
        <v>1021</v>
      </c>
      <c r="G71" t="s">
        <v>115</v>
      </c>
      <c r="H71" t="s">
        <v>105</v>
      </c>
      <c r="I71" s="76">
        <v>6490.23</v>
      </c>
      <c r="J71" s="76">
        <v>7009</v>
      </c>
      <c r="K71" s="76">
        <v>454.90022069999998</v>
      </c>
      <c r="L71" s="76">
        <v>0.02</v>
      </c>
      <c r="M71" s="76">
        <v>0.37</v>
      </c>
      <c r="N71" s="76">
        <v>7.0000000000000007E-2</v>
      </c>
    </row>
    <row r="72" spans="2:14">
      <c r="B72" t="s">
        <v>1692</v>
      </c>
      <c r="C72" t="s">
        <v>1693</v>
      </c>
      <c r="D72" t="s">
        <v>103</v>
      </c>
      <c r="E72" s="15"/>
      <c r="F72" t="s">
        <v>1694</v>
      </c>
      <c r="G72" t="s">
        <v>115</v>
      </c>
      <c r="H72" t="s">
        <v>105</v>
      </c>
      <c r="I72" s="76">
        <v>590.02</v>
      </c>
      <c r="J72" s="76">
        <v>8012</v>
      </c>
      <c r="K72" s="76">
        <v>47.272402399999997</v>
      </c>
      <c r="L72" s="76">
        <v>0</v>
      </c>
      <c r="M72" s="76">
        <v>0.04</v>
      </c>
      <c r="N72" s="76">
        <v>0.01</v>
      </c>
    </row>
    <row r="73" spans="2:14">
      <c r="B73" t="s">
        <v>1695</v>
      </c>
      <c r="C73" t="s">
        <v>1696</v>
      </c>
      <c r="D73" t="s">
        <v>103</v>
      </c>
      <c r="E73" s="15"/>
      <c r="F73" t="s">
        <v>1697</v>
      </c>
      <c r="G73" t="s">
        <v>115</v>
      </c>
      <c r="H73" t="s">
        <v>105</v>
      </c>
      <c r="I73" s="76">
        <v>1911.58</v>
      </c>
      <c r="J73" s="76">
        <v>18900</v>
      </c>
      <c r="K73" s="76">
        <v>361.28861999999998</v>
      </c>
      <c r="L73" s="76">
        <v>0.01</v>
      </c>
      <c r="M73" s="76">
        <v>0.28999999999999998</v>
      </c>
      <c r="N73" s="76">
        <v>0.06</v>
      </c>
    </row>
    <row r="74" spans="2:14">
      <c r="B74" t="s">
        <v>1698</v>
      </c>
      <c r="C74" t="s">
        <v>1699</v>
      </c>
      <c r="D74" t="s">
        <v>103</v>
      </c>
      <c r="E74" s="15"/>
      <c r="F74" t="s">
        <v>1700</v>
      </c>
      <c r="G74" t="s">
        <v>115</v>
      </c>
      <c r="H74" t="s">
        <v>105</v>
      </c>
      <c r="I74" s="76">
        <v>2272.5500000000002</v>
      </c>
      <c r="J74" s="76">
        <v>7202</v>
      </c>
      <c r="K74" s="76">
        <v>163.669051</v>
      </c>
      <c r="L74" s="76">
        <v>0.02</v>
      </c>
      <c r="M74" s="76">
        <v>0.13</v>
      </c>
      <c r="N74" s="76">
        <v>0.03</v>
      </c>
    </row>
    <row r="75" spans="2:14">
      <c r="B75" t="s">
        <v>1701</v>
      </c>
      <c r="C75" t="s">
        <v>1702</v>
      </c>
      <c r="D75" t="s">
        <v>103</v>
      </c>
      <c r="E75" s="15"/>
      <c r="F75" t="s">
        <v>1703</v>
      </c>
      <c r="G75" t="s">
        <v>554</v>
      </c>
      <c r="H75" t="s">
        <v>105</v>
      </c>
      <c r="I75" s="76">
        <v>1733.36</v>
      </c>
      <c r="J75" s="76">
        <v>15910</v>
      </c>
      <c r="K75" s="76">
        <v>275.77757600000001</v>
      </c>
      <c r="L75" s="76">
        <v>0.02</v>
      </c>
      <c r="M75" s="76">
        <v>0.23</v>
      </c>
      <c r="N75" s="76">
        <v>0.04</v>
      </c>
    </row>
    <row r="76" spans="2:14">
      <c r="B76" t="s">
        <v>1704</v>
      </c>
      <c r="C76" t="s">
        <v>1705</v>
      </c>
      <c r="D76" t="s">
        <v>103</v>
      </c>
      <c r="E76" s="15"/>
      <c r="F76" t="s">
        <v>1706</v>
      </c>
      <c r="G76" t="s">
        <v>554</v>
      </c>
      <c r="H76" t="s">
        <v>105</v>
      </c>
      <c r="I76" s="76">
        <v>5383.91</v>
      </c>
      <c r="J76" s="76">
        <v>2509</v>
      </c>
      <c r="K76" s="76">
        <v>135.0823019</v>
      </c>
      <c r="L76" s="76">
        <v>0.02</v>
      </c>
      <c r="M76" s="76">
        <v>0.11</v>
      </c>
      <c r="N76" s="76">
        <v>0.02</v>
      </c>
    </row>
    <row r="77" spans="2:14">
      <c r="B77" t="s">
        <v>1707</v>
      </c>
      <c r="C77" t="s">
        <v>1708</v>
      </c>
      <c r="D77" t="s">
        <v>103</v>
      </c>
      <c r="E77" s="15"/>
      <c r="F77" t="s">
        <v>1709</v>
      </c>
      <c r="G77" t="s">
        <v>1604</v>
      </c>
      <c r="H77" t="s">
        <v>105</v>
      </c>
      <c r="I77" s="76">
        <v>4329.3100000000004</v>
      </c>
      <c r="J77" s="76">
        <v>9444</v>
      </c>
      <c r="K77" s="76">
        <v>408.86003640000001</v>
      </c>
      <c r="L77" s="76">
        <v>0.02</v>
      </c>
      <c r="M77" s="76">
        <v>0.33</v>
      </c>
      <c r="N77" s="76">
        <v>7.0000000000000007E-2</v>
      </c>
    </row>
    <row r="78" spans="2:14">
      <c r="B78" t="s">
        <v>1710</v>
      </c>
      <c r="C78" t="s">
        <v>1711</v>
      </c>
      <c r="D78" t="s">
        <v>103</v>
      </c>
      <c r="E78" s="15"/>
      <c r="F78" t="s">
        <v>1712</v>
      </c>
      <c r="G78" t="s">
        <v>539</v>
      </c>
      <c r="H78" t="s">
        <v>105</v>
      </c>
      <c r="I78" s="76">
        <v>170.63</v>
      </c>
      <c r="J78" s="76">
        <v>33990</v>
      </c>
      <c r="K78" s="76">
        <v>57.997137000000002</v>
      </c>
      <c r="L78" s="76">
        <v>0</v>
      </c>
      <c r="M78" s="76">
        <v>0.05</v>
      </c>
      <c r="N78" s="76">
        <v>0.01</v>
      </c>
    </row>
    <row r="79" spans="2:14">
      <c r="B79" t="s">
        <v>1713</v>
      </c>
      <c r="C79" t="s">
        <v>1714</v>
      </c>
      <c r="D79" t="s">
        <v>103</v>
      </c>
      <c r="E79" s="15"/>
      <c r="F79" t="s">
        <v>1715</v>
      </c>
      <c r="G79" t="s">
        <v>539</v>
      </c>
      <c r="H79" t="s">
        <v>105</v>
      </c>
      <c r="I79" s="76">
        <v>1839.84</v>
      </c>
      <c r="J79" s="76">
        <v>10710</v>
      </c>
      <c r="K79" s="76">
        <v>197.046864</v>
      </c>
      <c r="L79" s="76">
        <v>0.01</v>
      </c>
      <c r="M79" s="76">
        <v>0.16</v>
      </c>
      <c r="N79" s="76">
        <v>0.03</v>
      </c>
    </row>
    <row r="80" spans="2:14">
      <c r="B80" t="s">
        <v>1716</v>
      </c>
      <c r="C80" t="s">
        <v>1717</v>
      </c>
      <c r="D80" t="s">
        <v>103</v>
      </c>
      <c r="E80" s="15"/>
      <c r="F80" t="s">
        <v>634</v>
      </c>
      <c r="G80" t="s">
        <v>692</v>
      </c>
      <c r="H80" t="s">
        <v>105</v>
      </c>
      <c r="I80" s="76">
        <v>656.56</v>
      </c>
      <c r="J80" s="76">
        <v>7112</v>
      </c>
      <c r="K80" s="76">
        <v>46.694547200000002</v>
      </c>
      <c r="L80" s="76">
        <v>0</v>
      </c>
      <c r="M80" s="76">
        <v>0.04</v>
      </c>
      <c r="N80" s="76">
        <v>0.01</v>
      </c>
    </row>
    <row r="81" spans="2:14">
      <c r="B81" t="s">
        <v>1718</v>
      </c>
      <c r="C81" t="s">
        <v>1719</v>
      </c>
      <c r="D81" t="s">
        <v>103</v>
      </c>
      <c r="E81" s="15"/>
      <c r="F81" t="s">
        <v>1720</v>
      </c>
      <c r="G81" t="s">
        <v>692</v>
      </c>
      <c r="H81" t="s">
        <v>105</v>
      </c>
      <c r="I81" s="76">
        <v>10170.89</v>
      </c>
      <c r="J81" s="76">
        <v>2640</v>
      </c>
      <c r="K81" s="76">
        <v>268.51149600000002</v>
      </c>
      <c r="L81" s="76">
        <v>0.01</v>
      </c>
      <c r="M81" s="76">
        <v>0.22</v>
      </c>
      <c r="N81" s="76">
        <v>0.04</v>
      </c>
    </row>
    <row r="82" spans="2:14">
      <c r="B82" t="s">
        <v>1721</v>
      </c>
      <c r="C82" t="s">
        <v>1722</v>
      </c>
      <c r="D82" t="s">
        <v>103</v>
      </c>
      <c r="E82" s="15"/>
      <c r="F82" t="s">
        <v>1723</v>
      </c>
      <c r="G82" t="s">
        <v>692</v>
      </c>
      <c r="H82" t="s">
        <v>105</v>
      </c>
      <c r="I82" s="76">
        <v>12500.01</v>
      </c>
      <c r="J82" s="76">
        <v>1654</v>
      </c>
      <c r="K82" s="76">
        <v>206.75016539999999</v>
      </c>
      <c r="L82" s="76">
        <v>0.01</v>
      </c>
      <c r="M82" s="76">
        <v>0.17</v>
      </c>
      <c r="N82" s="76">
        <v>0.03</v>
      </c>
    </row>
    <row r="83" spans="2:14">
      <c r="B83" t="s">
        <v>1724</v>
      </c>
      <c r="C83" t="s">
        <v>1725</v>
      </c>
      <c r="D83" t="s">
        <v>103</v>
      </c>
      <c r="E83" s="15"/>
      <c r="F83" t="s">
        <v>1726</v>
      </c>
      <c r="G83" t="s">
        <v>692</v>
      </c>
      <c r="H83" t="s">
        <v>105</v>
      </c>
      <c r="I83" s="76">
        <v>1774.71</v>
      </c>
      <c r="J83" s="76">
        <v>7101</v>
      </c>
      <c r="K83" s="76">
        <v>126.0221571</v>
      </c>
      <c r="L83" s="76">
        <v>0.01</v>
      </c>
      <c r="M83" s="76">
        <v>0.1</v>
      </c>
      <c r="N83" s="76">
        <v>0.02</v>
      </c>
    </row>
    <row r="84" spans="2:14">
      <c r="B84" t="s">
        <v>1727</v>
      </c>
      <c r="C84" t="s">
        <v>1728</v>
      </c>
      <c r="D84" t="s">
        <v>103</v>
      </c>
      <c r="E84" s="15"/>
      <c r="F84" t="s">
        <v>1729</v>
      </c>
      <c r="G84" t="s">
        <v>692</v>
      </c>
      <c r="H84" t="s">
        <v>105</v>
      </c>
      <c r="I84" s="76">
        <v>2181.5100000000002</v>
      </c>
      <c r="J84" s="76">
        <v>2770.17</v>
      </c>
      <c r="K84" s="76">
        <v>60.431535566999997</v>
      </c>
      <c r="L84" s="76">
        <v>0</v>
      </c>
      <c r="M84" s="76">
        <v>0.05</v>
      </c>
      <c r="N84" s="76">
        <v>0.01</v>
      </c>
    </row>
    <row r="85" spans="2:14">
      <c r="B85" t="s">
        <v>1730</v>
      </c>
      <c r="C85" t="s">
        <v>1731</v>
      </c>
      <c r="D85" t="s">
        <v>103</v>
      </c>
      <c r="E85" s="15"/>
      <c r="F85" t="s">
        <v>1729</v>
      </c>
      <c r="G85" t="s">
        <v>692</v>
      </c>
      <c r="H85" t="s">
        <v>105</v>
      </c>
      <c r="I85" s="76">
        <v>5596.18</v>
      </c>
      <c r="J85" s="76">
        <v>2840</v>
      </c>
      <c r="K85" s="76">
        <v>158.931512</v>
      </c>
      <c r="L85" s="76">
        <v>0.01</v>
      </c>
      <c r="M85" s="76">
        <v>0.13</v>
      </c>
      <c r="N85" s="76">
        <v>0.03</v>
      </c>
    </row>
    <row r="86" spans="2:14">
      <c r="B86" t="s">
        <v>1732</v>
      </c>
      <c r="C86" t="s">
        <v>1733</v>
      </c>
      <c r="D86" t="s">
        <v>103</v>
      </c>
      <c r="E86" s="15"/>
      <c r="F86" t="s">
        <v>691</v>
      </c>
      <c r="G86" t="s">
        <v>692</v>
      </c>
      <c r="H86" t="s">
        <v>105</v>
      </c>
      <c r="I86" s="76">
        <v>1583.54</v>
      </c>
      <c r="J86" s="76">
        <v>2076</v>
      </c>
      <c r="K86" s="76">
        <v>32.8742904</v>
      </c>
      <c r="L86" s="76">
        <v>0</v>
      </c>
      <c r="M86" s="76">
        <v>0.03</v>
      </c>
      <c r="N86" s="76">
        <v>0.01</v>
      </c>
    </row>
    <row r="87" spans="2:14">
      <c r="B87" t="s">
        <v>1734</v>
      </c>
      <c r="C87" t="s">
        <v>1735</v>
      </c>
      <c r="D87" t="s">
        <v>103</v>
      </c>
      <c r="E87" s="15"/>
      <c r="F87" t="s">
        <v>1736</v>
      </c>
      <c r="G87" t="s">
        <v>692</v>
      </c>
      <c r="H87" t="s">
        <v>105</v>
      </c>
      <c r="I87" s="76">
        <v>1482.83</v>
      </c>
      <c r="J87" s="76">
        <v>9401</v>
      </c>
      <c r="K87" s="76">
        <v>139.40084830000001</v>
      </c>
      <c r="L87" s="76">
        <v>0.02</v>
      </c>
      <c r="M87" s="76">
        <v>0.11</v>
      </c>
      <c r="N87" s="76">
        <v>0.02</v>
      </c>
    </row>
    <row r="88" spans="2:14">
      <c r="B88" t="s">
        <v>1737</v>
      </c>
      <c r="C88" t="s">
        <v>1738</v>
      </c>
      <c r="D88" t="s">
        <v>103</v>
      </c>
      <c r="E88" s="15"/>
      <c r="F88" t="s">
        <v>1739</v>
      </c>
      <c r="G88" t="s">
        <v>1072</v>
      </c>
      <c r="H88" t="s">
        <v>105</v>
      </c>
      <c r="I88" s="76">
        <v>11231.56</v>
      </c>
      <c r="J88" s="76">
        <v>1532</v>
      </c>
      <c r="K88" s="76">
        <v>172.06749919999999</v>
      </c>
      <c r="L88" s="76">
        <v>0.01</v>
      </c>
      <c r="M88" s="76">
        <v>0.14000000000000001</v>
      </c>
      <c r="N88" s="76">
        <v>0.03</v>
      </c>
    </row>
    <row r="89" spans="2:14">
      <c r="B89" t="s">
        <v>1740</v>
      </c>
      <c r="C89" t="s">
        <v>1741</v>
      </c>
      <c r="D89" t="s">
        <v>103</v>
      </c>
      <c r="E89" s="15"/>
      <c r="F89" t="s">
        <v>701</v>
      </c>
      <c r="G89" t="s">
        <v>461</v>
      </c>
      <c r="H89" t="s">
        <v>105</v>
      </c>
      <c r="I89" s="76">
        <v>75595.759999999995</v>
      </c>
      <c r="J89" s="76">
        <v>349.6</v>
      </c>
      <c r="K89" s="76">
        <v>264.28277695999998</v>
      </c>
      <c r="L89" s="76">
        <v>0.04</v>
      </c>
      <c r="M89" s="76">
        <v>0.22</v>
      </c>
      <c r="N89" s="76">
        <v>0.04</v>
      </c>
    </row>
    <row r="90" spans="2:14">
      <c r="B90" t="s">
        <v>1742</v>
      </c>
      <c r="C90" t="s">
        <v>1743</v>
      </c>
      <c r="D90" t="s">
        <v>103</v>
      </c>
      <c r="E90" s="15"/>
      <c r="F90" t="s">
        <v>704</v>
      </c>
      <c r="G90" t="s">
        <v>461</v>
      </c>
      <c r="H90" t="s">
        <v>105</v>
      </c>
      <c r="I90" s="76">
        <v>3026.36</v>
      </c>
      <c r="J90" s="76">
        <v>7295</v>
      </c>
      <c r="K90" s="76">
        <v>220.77296200000001</v>
      </c>
      <c r="L90" s="76">
        <v>0.01</v>
      </c>
      <c r="M90" s="76">
        <v>0.18</v>
      </c>
      <c r="N90" s="76">
        <v>0.04</v>
      </c>
    </row>
    <row r="91" spans="2:14">
      <c r="B91" t="s">
        <v>1744</v>
      </c>
      <c r="C91" t="s">
        <v>1745</v>
      </c>
      <c r="D91" t="s">
        <v>103</v>
      </c>
      <c r="E91" s="15"/>
      <c r="F91" t="s">
        <v>708</v>
      </c>
      <c r="G91" t="s">
        <v>461</v>
      </c>
      <c r="H91" t="s">
        <v>105</v>
      </c>
      <c r="I91" s="76">
        <v>1469.6</v>
      </c>
      <c r="J91" s="76">
        <v>11520</v>
      </c>
      <c r="K91" s="76">
        <v>169.29792</v>
      </c>
      <c r="L91" s="76">
        <v>0.01</v>
      </c>
      <c r="M91" s="76">
        <v>0.14000000000000001</v>
      </c>
      <c r="N91" s="76">
        <v>0.03</v>
      </c>
    </row>
    <row r="92" spans="2:14">
      <c r="B92" t="s">
        <v>1746</v>
      </c>
      <c r="C92" t="s">
        <v>1747</v>
      </c>
      <c r="D92" t="s">
        <v>103</v>
      </c>
      <c r="E92" s="15"/>
      <c r="F92" t="s">
        <v>713</v>
      </c>
      <c r="G92" t="s">
        <v>461</v>
      </c>
      <c r="H92" t="s">
        <v>105</v>
      </c>
      <c r="I92" s="76">
        <v>762.6</v>
      </c>
      <c r="J92" s="76">
        <v>6863</v>
      </c>
      <c r="K92" s="76">
        <v>52.337237999999999</v>
      </c>
      <c r="L92" s="76">
        <v>0.01</v>
      </c>
      <c r="M92" s="76">
        <v>0.04</v>
      </c>
      <c r="N92" s="76">
        <v>0.01</v>
      </c>
    </row>
    <row r="93" spans="2:14">
      <c r="B93" t="s">
        <v>1748</v>
      </c>
      <c r="C93" t="s">
        <v>1749</v>
      </c>
      <c r="D93" t="s">
        <v>103</v>
      </c>
      <c r="E93" s="15"/>
      <c r="F93" t="s">
        <v>779</v>
      </c>
      <c r="G93" t="s">
        <v>461</v>
      </c>
      <c r="H93" t="s">
        <v>105</v>
      </c>
      <c r="I93" s="76">
        <v>6384.66</v>
      </c>
      <c r="J93" s="76">
        <v>7803</v>
      </c>
      <c r="K93" s="76">
        <v>498.19501980000001</v>
      </c>
      <c r="L93" s="76">
        <v>0.02</v>
      </c>
      <c r="M93" s="76">
        <v>0.41</v>
      </c>
      <c r="N93" s="76">
        <v>0.08</v>
      </c>
    </row>
    <row r="94" spans="2:14">
      <c r="B94" t="s">
        <v>1750</v>
      </c>
      <c r="C94" t="s">
        <v>1751</v>
      </c>
      <c r="D94" t="s">
        <v>103</v>
      </c>
      <c r="E94" s="15"/>
      <c r="F94" t="s">
        <v>716</v>
      </c>
      <c r="G94" t="s">
        <v>461</v>
      </c>
      <c r="H94" t="s">
        <v>105</v>
      </c>
      <c r="I94" s="76">
        <v>32472.35</v>
      </c>
      <c r="J94" s="76">
        <v>1790</v>
      </c>
      <c r="K94" s="76">
        <v>581.25506499999995</v>
      </c>
      <c r="L94" s="76">
        <v>0.04</v>
      </c>
      <c r="M94" s="76">
        <v>0.47</v>
      </c>
      <c r="N94" s="76">
        <v>0.09</v>
      </c>
    </row>
    <row r="95" spans="2:14">
      <c r="B95" t="s">
        <v>1752</v>
      </c>
      <c r="C95" t="s">
        <v>1753</v>
      </c>
      <c r="D95" t="s">
        <v>103</v>
      </c>
      <c r="E95" s="15"/>
      <c r="F95" t="s">
        <v>796</v>
      </c>
      <c r="G95" t="s">
        <v>461</v>
      </c>
      <c r="H95" t="s">
        <v>105</v>
      </c>
      <c r="I95" s="76">
        <v>395.53</v>
      </c>
      <c r="J95" s="76">
        <v>38490</v>
      </c>
      <c r="K95" s="76">
        <v>152.239497</v>
      </c>
      <c r="L95" s="76">
        <v>0.01</v>
      </c>
      <c r="M95" s="76">
        <v>0.12</v>
      </c>
      <c r="N95" s="76">
        <v>0.02</v>
      </c>
    </row>
    <row r="96" spans="2:14">
      <c r="B96" t="s">
        <v>1754</v>
      </c>
      <c r="C96" t="s">
        <v>1755</v>
      </c>
      <c r="D96" t="s">
        <v>103</v>
      </c>
      <c r="E96" s="15"/>
      <c r="F96" t="s">
        <v>562</v>
      </c>
      <c r="G96" t="s">
        <v>461</v>
      </c>
      <c r="H96" t="s">
        <v>105</v>
      </c>
      <c r="I96" s="76">
        <v>465.98</v>
      </c>
      <c r="J96" s="76">
        <v>162400</v>
      </c>
      <c r="K96" s="76">
        <v>756.75152000000003</v>
      </c>
      <c r="L96" s="76">
        <v>0.02</v>
      </c>
      <c r="M96" s="76">
        <v>0.62</v>
      </c>
      <c r="N96" s="76">
        <v>0.12</v>
      </c>
    </row>
    <row r="97" spans="2:14">
      <c r="B97" t="s">
        <v>1756</v>
      </c>
      <c r="C97" t="s">
        <v>1757</v>
      </c>
      <c r="D97" t="s">
        <v>103</v>
      </c>
      <c r="E97" s="15"/>
      <c r="F97" t="s">
        <v>660</v>
      </c>
      <c r="G97" t="s">
        <v>461</v>
      </c>
      <c r="H97" t="s">
        <v>105</v>
      </c>
      <c r="I97" s="76">
        <v>942.97</v>
      </c>
      <c r="J97" s="76">
        <v>42020</v>
      </c>
      <c r="K97" s="76">
        <v>396.23599400000001</v>
      </c>
      <c r="L97" s="76">
        <v>0.02</v>
      </c>
      <c r="M97" s="76">
        <v>0.32</v>
      </c>
      <c r="N97" s="76">
        <v>0.06</v>
      </c>
    </row>
    <row r="98" spans="2:14">
      <c r="B98" t="s">
        <v>1758</v>
      </c>
      <c r="C98" t="s">
        <v>1759</v>
      </c>
      <c r="D98" t="s">
        <v>103</v>
      </c>
      <c r="E98" s="15"/>
      <c r="F98" t="s">
        <v>811</v>
      </c>
      <c r="G98" t="s">
        <v>461</v>
      </c>
      <c r="H98" t="s">
        <v>105</v>
      </c>
      <c r="I98" s="76">
        <v>190880.94</v>
      </c>
      <c r="J98" s="76">
        <v>873.4</v>
      </c>
      <c r="K98" s="76">
        <v>1667.1541299600001</v>
      </c>
      <c r="L98" s="76">
        <v>0.08</v>
      </c>
      <c r="M98" s="76">
        <v>1.36</v>
      </c>
      <c r="N98" s="76">
        <v>0.27</v>
      </c>
    </row>
    <row r="99" spans="2:14">
      <c r="B99" t="s">
        <v>1107</v>
      </c>
      <c r="C99" t="s">
        <v>1760</v>
      </c>
      <c r="D99" t="s">
        <v>103</v>
      </c>
      <c r="E99" s="15"/>
      <c r="F99" t="s">
        <v>739</v>
      </c>
      <c r="G99" t="s">
        <v>461</v>
      </c>
      <c r="H99" t="s">
        <v>105</v>
      </c>
      <c r="I99" s="76">
        <v>92628.83</v>
      </c>
      <c r="J99" s="76">
        <v>510.1</v>
      </c>
      <c r="K99" s="76">
        <v>472.49966182999998</v>
      </c>
      <c r="L99" s="76">
        <v>0.02</v>
      </c>
      <c r="M99" s="76">
        <v>0.39</v>
      </c>
      <c r="N99" s="76">
        <v>0.08</v>
      </c>
    </row>
    <row r="100" spans="2:14">
      <c r="B100" t="s">
        <v>1761</v>
      </c>
      <c r="C100" t="s">
        <v>1762</v>
      </c>
      <c r="D100" t="s">
        <v>103</v>
      </c>
      <c r="E100" s="15"/>
      <c r="F100" t="s">
        <v>1763</v>
      </c>
      <c r="G100" t="s">
        <v>461</v>
      </c>
      <c r="H100" t="s">
        <v>105</v>
      </c>
      <c r="I100" s="76">
        <v>12750.89</v>
      </c>
      <c r="J100" s="76">
        <v>629.9</v>
      </c>
      <c r="K100" s="76">
        <v>80.317856109999994</v>
      </c>
      <c r="L100" s="76">
        <v>0.01</v>
      </c>
      <c r="M100" s="76">
        <v>7.0000000000000007E-2</v>
      </c>
      <c r="N100" s="76">
        <v>0.01</v>
      </c>
    </row>
    <row r="101" spans="2:14">
      <c r="B101" t="s">
        <v>1764</v>
      </c>
      <c r="C101" t="s">
        <v>1765</v>
      </c>
      <c r="D101" t="s">
        <v>103</v>
      </c>
      <c r="E101" s="15"/>
      <c r="F101" t="s">
        <v>748</v>
      </c>
      <c r="G101" t="s">
        <v>461</v>
      </c>
      <c r="H101" t="s">
        <v>105</v>
      </c>
      <c r="I101" s="76">
        <v>7978.42</v>
      </c>
      <c r="J101" s="76">
        <v>4107</v>
      </c>
      <c r="K101" s="76">
        <v>327.67370940000001</v>
      </c>
      <c r="L101" s="76">
        <v>0.03</v>
      </c>
      <c r="M101" s="76">
        <v>0.27</v>
      </c>
      <c r="N101" s="76">
        <v>0.05</v>
      </c>
    </row>
    <row r="102" spans="2:14">
      <c r="B102" t="s">
        <v>1766</v>
      </c>
      <c r="C102" t="s">
        <v>1767</v>
      </c>
      <c r="D102" t="s">
        <v>103</v>
      </c>
      <c r="E102" s="15"/>
      <c r="F102" t="s">
        <v>1006</v>
      </c>
      <c r="G102" t="s">
        <v>461</v>
      </c>
      <c r="H102" t="s">
        <v>105</v>
      </c>
      <c r="I102" s="76">
        <v>14780.53</v>
      </c>
      <c r="J102" s="76">
        <v>2523</v>
      </c>
      <c r="K102" s="76">
        <v>372.9127719</v>
      </c>
      <c r="L102" s="76">
        <v>0.02</v>
      </c>
      <c r="M102" s="76">
        <v>0.3</v>
      </c>
      <c r="N102" s="76">
        <v>0.06</v>
      </c>
    </row>
    <row r="103" spans="2:14">
      <c r="B103" t="s">
        <v>1768</v>
      </c>
      <c r="C103" t="s">
        <v>1769</v>
      </c>
      <c r="D103" t="s">
        <v>103</v>
      </c>
      <c r="E103" s="15"/>
      <c r="F103" t="s">
        <v>723</v>
      </c>
      <c r="G103" t="s">
        <v>461</v>
      </c>
      <c r="H103" t="s">
        <v>105</v>
      </c>
      <c r="I103" s="76">
        <v>34983.089999999997</v>
      </c>
      <c r="J103" s="76">
        <v>1333</v>
      </c>
      <c r="K103" s="76">
        <v>466.32458969999999</v>
      </c>
      <c r="L103" s="76">
        <v>0.04</v>
      </c>
      <c r="M103" s="76">
        <v>0.38</v>
      </c>
      <c r="N103" s="76">
        <v>0.08</v>
      </c>
    </row>
    <row r="104" spans="2:14">
      <c r="B104" t="s">
        <v>1770</v>
      </c>
      <c r="C104" t="s">
        <v>1771</v>
      </c>
      <c r="D104" t="s">
        <v>103</v>
      </c>
      <c r="E104" s="15"/>
      <c r="F104" t="s">
        <v>682</v>
      </c>
      <c r="G104" t="s">
        <v>461</v>
      </c>
      <c r="H104" t="s">
        <v>105</v>
      </c>
      <c r="I104" s="76">
        <v>4448.04</v>
      </c>
      <c r="J104" s="76">
        <v>14760</v>
      </c>
      <c r="K104" s="76">
        <v>656.53070400000001</v>
      </c>
      <c r="L104" s="76">
        <v>0.04</v>
      </c>
      <c r="M104" s="76">
        <v>0.54</v>
      </c>
      <c r="N104" s="76">
        <v>0.11</v>
      </c>
    </row>
    <row r="105" spans="2:14">
      <c r="B105" t="s">
        <v>1772</v>
      </c>
      <c r="C105" t="s">
        <v>1773</v>
      </c>
      <c r="D105" t="s">
        <v>103</v>
      </c>
      <c r="E105" s="15"/>
      <c r="F105" t="s">
        <v>476</v>
      </c>
      <c r="G105" t="s">
        <v>461</v>
      </c>
      <c r="H105" t="s">
        <v>105</v>
      </c>
      <c r="I105" s="76">
        <v>37742.19</v>
      </c>
      <c r="J105" s="76">
        <v>1373</v>
      </c>
      <c r="K105" s="76">
        <v>518.20026870000004</v>
      </c>
      <c r="L105" s="76">
        <v>0.02</v>
      </c>
      <c r="M105" s="76">
        <v>0.42</v>
      </c>
      <c r="N105" s="76">
        <v>0.08</v>
      </c>
    </row>
    <row r="106" spans="2:14">
      <c r="B106" t="s">
        <v>1774</v>
      </c>
      <c r="C106" t="s">
        <v>1775</v>
      </c>
      <c r="D106" t="s">
        <v>103</v>
      </c>
      <c r="E106" s="15"/>
      <c r="F106" t="s">
        <v>757</v>
      </c>
      <c r="G106" t="s">
        <v>461</v>
      </c>
      <c r="H106" t="s">
        <v>105</v>
      </c>
      <c r="I106" s="76">
        <v>7905.58</v>
      </c>
      <c r="J106" s="76">
        <v>865</v>
      </c>
      <c r="K106" s="76">
        <v>68.383267000000004</v>
      </c>
      <c r="L106" s="76">
        <v>0</v>
      </c>
      <c r="M106" s="76">
        <v>0.06</v>
      </c>
      <c r="N106" s="76">
        <v>0.01</v>
      </c>
    </row>
    <row r="107" spans="2:14">
      <c r="B107" t="s">
        <v>1776</v>
      </c>
      <c r="C107" t="s">
        <v>1777</v>
      </c>
      <c r="D107" t="s">
        <v>103</v>
      </c>
      <c r="E107" s="15"/>
      <c r="F107" t="s">
        <v>1071</v>
      </c>
      <c r="G107" t="s">
        <v>461</v>
      </c>
      <c r="H107" t="s">
        <v>105</v>
      </c>
      <c r="I107" s="76">
        <v>28661.83</v>
      </c>
      <c r="J107" s="76">
        <v>1214</v>
      </c>
      <c r="K107" s="76">
        <v>347.95461619999998</v>
      </c>
      <c r="L107" s="76">
        <v>0.01</v>
      </c>
      <c r="M107" s="76">
        <v>0.28000000000000003</v>
      </c>
      <c r="N107" s="76">
        <v>0.06</v>
      </c>
    </row>
    <row r="108" spans="2:14">
      <c r="B108" t="s">
        <v>1778</v>
      </c>
      <c r="C108" t="s">
        <v>1779</v>
      </c>
      <c r="D108" t="s">
        <v>103</v>
      </c>
      <c r="E108" s="15"/>
      <c r="F108" t="s">
        <v>1780</v>
      </c>
      <c r="G108" t="s">
        <v>130</v>
      </c>
      <c r="H108" t="s">
        <v>105</v>
      </c>
      <c r="I108" s="76">
        <v>183301.66</v>
      </c>
      <c r="J108" s="76">
        <v>238.1</v>
      </c>
      <c r="K108" s="76">
        <v>436.44125245999999</v>
      </c>
      <c r="L108" s="76">
        <v>0.04</v>
      </c>
      <c r="M108" s="76">
        <v>0.36</v>
      </c>
      <c r="N108" s="76">
        <v>7.0000000000000007E-2</v>
      </c>
    </row>
    <row r="109" spans="2:14">
      <c r="B109" t="s">
        <v>1781</v>
      </c>
      <c r="C109" t="s">
        <v>1782</v>
      </c>
      <c r="D109" t="s">
        <v>103</v>
      </c>
      <c r="E109" s="15"/>
      <c r="F109" t="s">
        <v>1783</v>
      </c>
      <c r="G109" t="s">
        <v>130</v>
      </c>
      <c r="H109" t="s">
        <v>105</v>
      </c>
      <c r="I109" s="76">
        <v>558.16999999999996</v>
      </c>
      <c r="J109" s="76">
        <v>17070</v>
      </c>
      <c r="K109" s="76">
        <v>95.279618999999997</v>
      </c>
      <c r="L109" s="76">
        <v>0.01</v>
      </c>
      <c r="M109" s="76">
        <v>0.08</v>
      </c>
      <c r="N109" s="76">
        <v>0.02</v>
      </c>
    </row>
    <row r="110" spans="2:14">
      <c r="B110" t="s">
        <v>1784</v>
      </c>
      <c r="C110" t="s">
        <v>1785</v>
      </c>
      <c r="D110" t="s">
        <v>103</v>
      </c>
      <c r="E110" s="15"/>
      <c r="F110" t="s">
        <v>1786</v>
      </c>
      <c r="G110" t="s">
        <v>130</v>
      </c>
      <c r="H110" t="s">
        <v>105</v>
      </c>
      <c r="I110" s="76">
        <v>3838.71</v>
      </c>
      <c r="J110" s="76">
        <v>6871</v>
      </c>
      <c r="K110" s="76">
        <v>263.75776409999997</v>
      </c>
      <c r="L110" s="76">
        <v>0.02</v>
      </c>
      <c r="M110" s="76">
        <v>0.22</v>
      </c>
      <c r="N110" s="76">
        <v>0.04</v>
      </c>
    </row>
    <row r="111" spans="2:14">
      <c r="B111" t="s">
        <v>1787</v>
      </c>
      <c r="C111" t="s">
        <v>1788</v>
      </c>
      <c r="D111" t="s">
        <v>103</v>
      </c>
      <c r="E111" s="15"/>
      <c r="F111" t="s">
        <v>1116</v>
      </c>
      <c r="G111" t="s">
        <v>131</v>
      </c>
      <c r="H111" t="s">
        <v>105</v>
      </c>
      <c r="I111" s="76">
        <v>7193.13</v>
      </c>
      <c r="J111" s="76">
        <v>1929</v>
      </c>
      <c r="K111" s="76">
        <v>138.7554777</v>
      </c>
      <c r="L111" s="76">
        <v>0.02</v>
      </c>
      <c r="M111" s="76">
        <v>0.11</v>
      </c>
      <c r="N111" s="76">
        <v>0.02</v>
      </c>
    </row>
    <row r="112" spans="2:14">
      <c r="B112" t="s">
        <v>1789</v>
      </c>
      <c r="C112" t="s">
        <v>1790</v>
      </c>
      <c r="D112" t="s">
        <v>103</v>
      </c>
      <c r="E112" s="15"/>
      <c r="F112" t="s">
        <v>665</v>
      </c>
      <c r="G112" t="s">
        <v>131</v>
      </c>
      <c r="H112" t="s">
        <v>105</v>
      </c>
      <c r="I112" s="76">
        <v>15671.3</v>
      </c>
      <c r="J112" s="76">
        <v>1247</v>
      </c>
      <c r="K112" s="76">
        <v>195.421111</v>
      </c>
      <c r="L112" s="76">
        <v>0.02</v>
      </c>
      <c r="M112" s="76">
        <v>0.16</v>
      </c>
      <c r="N112" s="76">
        <v>0.03</v>
      </c>
    </row>
    <row r="113" spans="2:14">
      <c r="B113" t="s">
        <v>1791</v>
      </c>
      <c r="C113" t="s">
        <v>1792</v>
      </c>
      <c r="D113" t="s">
        <v>103</v>
      </c>
      <c r="E113" s="15"/>
      <c r="F113" t="s">
        <v>1793</v>
      </c>
      <c r="G113" t="s">
        <v>135</v>
      </c>
      <c r="H113" t="s">
        <v>105</v>
      </c>
      <c r="I113" s="76">
        <v>1418.31</v>
      </c>
      <c r="J113" s="76">
        <v>4604</v>
      </c>
      <c r="K113" s="76">
        <v>65.298992400000003</v>
      </c>
      <c r="L113" s="76">
        <v>0</v>
      </c>
      <c r="M113" s="76">
        <v>0.05</v>
      </c>
      <c r="N113" s="76">
        <v>0.01</v>
      </c>
    </row>
    <row r="114" spans="2:14">
      <c r="B114" t="s">
        <v>1794</v>
      </c>
      <c r="C114" t="s">
        <v>1795</v>
      </c>
      <c r="D114" t="s">
        <v>103</v>
      </c>
      <c r="E114" s="15"/>
      <c r="F114" t="s">
        <v>1796</v>
      </c>
      <c r="G114" t="s">
        <v>135</v>
      </c>
      <c r="H114" t="s">
        <v>105</v>
      </c>
      <c r="I114" s="76">
        <v>2886.89</v>
      </c>
      <c r="J114" s="76">
        <v>2627</v>
      </c>
      <c r="K114" s="76">
        <v>75.838600299999996</v>
      </c>
      <c r="L114" s="76">
        <v>0.02</v>
      </c>
      <c r="M114" s="76">
        <v>0.06</v>
      </c>
      <c r="N114" s="76">
        <v>0.01</v>
      </c>
    </row>
    <row r="115" spans="2:14">
      <c r="B115" t="s">
        <v>1797</v>
      </c>
      <c r="C115" t="s">
        <v>1798</v>
      </c>
      <c r="D115" t="s">
        <v>103</v>
      </c>
      <c r="E115" s="15"/>
      <c r="F115" t="s">
        <v>1026</v>
      </c>
      <c r="G115" t="s">
        <v>135</v>
      </c>
      <c r="H115" t="s">
        <v>105</v>
      </c>
      <c r="I115" s="76">
        <v>5182.8</v>
      </c>
      <c r="J115" s="76">
        <v>5043</v>
      </c>
      <c r="K115" s="76">
        <v>261.368604</v>
      </c>
      <c r="L115" s="76">
        <v>0.02</v>
      </c>
      <c r="M115" s="76">
        <v>0.21</v>
      </c>
      <c r="N115" s="76">
        <v>0.04</v>
      </c>
    </row>
    <row r="116" spans="2:14">
      <c r="B116" t="s">
        <v>1799</v>
      </c>
      <c r="C116" t="s">
        <v>1800</v>
      </c>
      <c r="D116" t="s">
        <v>103</v>
      </c>
      <c r="E116" s="15"/>
      <c r="F116" t="s">
        <v>1801</v>
      </c>
      <c r="G116" t="s">
        <v>135</v>
      </c>
      <c r="H116" t="s">
        <v>105</v>
      </c>
      <c r="I116" s="76">
        <v>194.11</v>
      </c>
      <c r="J116" s="76">
        <v>4712</v>
      </c>
      <c r="K116" s="76">
        <v>9.1464631999999995</v>
      </c>
      <c r="L116" s="76">
        <v>0</v>
      </c>
      <c r="M116" s="76">
        <v>0.01</v>
      </c>
      <c r="N116" s="76">
        <v>0</v>
      </c>
    </row>
    <row r="117" spans="2:14">
      <c r="B117" t="s">
        <v>1802</v>
      </c>
      <c r="C117" t="s">
        <v>1803</v>
      </c>
      <c r="D117" t="s">
        <v>103</v>
      </c>
      <c r="E117" s="15"/>
      <c r="F117" t="s">
        <v>1804</v>
      </c>
      <c r="G117" t="s">
        <v>135</v>
      </c>
      <c r="H117" t="s">
        <v>105</v>
      </c>
      <c r="I117" s="76">
        <v>944.17</v>
      </c>
      <c r="J117" s="76">
        <v>35780</v>
      </c>
      <c r="K117" s="76">
        <v>337.824026</v>
      </c>
      <c r="L117" s="76">
        <v>0.04</v>
      </c>
      <c r="M117" s="76">
        <v>0.28000000000000003</v>
      </c>
      <c r="N117" s="76">
        <v>0.05</v>
      </c>
    </row>
    <row r="118" spans="2:14">
      <c r="B118" t="s">
        <v>1805</v>
      </c>
      <c r="C118" t="s">
        <v>1806</v>
      </c>
      <c r="D118" t="s">
        <v>103</v>
      </c>
      <c r="E118" s="15"/>
      <c r="F118" t="s">
        <v>1063</v>
      </c>
      <c r="G118" t="s">
        <v>135</v>
      </c>
      <c r="H118" t="s">
        <v>105</v>
      </c>
      <c r="I118" s="76">
        <v>3751.41</v>
      </c>
      <c r="J118" s="76">
        <v>14200</v>
      </c>
      <c r="K118" s="76">
        <v>532.70021999999994</v>
      </c>
      <c r="L118" s="76">
        <v>0.03</v>
      </c>
      <c r="M118" s="76">
        <v>0.43</v>
      </c>
      <c r="N118" s="76">
        <v>0.09</v>
      </c>
    </row>
    <row r="119" spans="2:14">
      <c r="B119" t="s">
        <v>1807</v>
      </c>
      <c r="C119" t="s">
        <v>1808</v>
      </c>
      <c r="D119" t="s">
        <v>103</v>
      </c>
      <c r="E119" s="15"/>
      <c r="F119" t="s">
        <v>1809</v>
      </c>
      <c r="G119" t="s">
        <v>135</v>
      </c>
      <c r="H119" t="s">
        <v>105</v>
      </c>
      <c r="I119" s="76">
        <v>6217.45</v>
      </c>
      <c r="J119" s="76">
        <v>5746</v>
      </c>
      <c r="K119" s="76">
        <v>357.25467700000002</v>
      </c>
      <c r="L119" s="76">
        <v>0.01</v>
      </c>
      <c r="M119" s="76">
        <v>0.28999999999999998</v>
      </c>
      <c r="N119" s="76">
        <v>0.06</v>
      </c>
    </row>
    <row r="120" spans="2:14">
      <c r="B120" s="77" t="s">
        <v>1810</v>
      </c>
      <c r="E120" s="15"/>
      <c r="F120" s="15"/>
      <c r="G120" s="15"/>
      <c r="I120" s="78">
        <v>3139015.96</v>
      </c>
      <c r="K120" s="78">
        <v>8145.1176189879998</v>
      </c>
      <c r="M120" s="78">
        <v>6.65</v>
      </c>
      <c r="N120" s="78">
        <v>1.32</v>
      </c>
    </row>
    <row r="121" spans="2:14">
      <c r="B121" t="s">
        <v>1811</v>
      </c>
      <c r="C121" t="s">
        <v>1812</v>
      </c>
      <c r="D121" t="s">
        <v>103</v>
      </c>
      <c r="E121" s="15"/>
      <c r="F121" t="s">
        <v>1813</v>
      </c>
      <c r="G121" t="s">
        <v>126</v>
      </c>
      <c r="H121" t="s">
        <v>105</v>
      </c>
      <c r="I121" s="76">
        <v>1034.52</v>
      </c>
      <c r="J121" s="76">
        <v>100</v>
      </c>
      <c r="K121" s="76">
        <v>1.0345200000000001</v>
      </c>
      <c r="L121" s="76">
        <v>0</v>
      </c>
      <c r="M121" s="76">
        <v>0</v>
      </c>
      <c r="N121" s="76">
        <v>0</v>
      </c>
    </row>
    <row r="122" spans="2:14">
      <c r="B122" t="s">
        <v>1814</v>
      </c>
      <c r="C122" t="s">
        <v>1815</v>
      </c>
      <c r="D122" t="s">
        <v>103</v>
      </c>
      <c r="E122" s="15"/>
      <c r="F122" t="s">
        <v>1816</v>
      </c>
      <c r="G122" t="s">
        <v>126</v>
      </c>
      <c r="H122" t="s">
        <v>105</v>
      </c>
      <c r="I122" s="76">
        <v>1375.43</v>
      </c>
      <c r="J122" s="76">
        <v>7975</v>
      </c>
      <c r="K122" s="76">
        <v>109.69054250000001</v>
      </c>
      <c r="L122" s="76">
        <v>0.02</v>
      </c>
      <c r="M122" s="76">
        <v>0.09</v>
      </c>
      <c r="N122" s="76">
        <v>0.02</v>
      </c>
    </row>
    <row r="123" spans="2:14">
      <c r="B123" t="s">
        <v>1817</v>
      </c>
      <c r="C123" t="s">
        <v>1818</v>
      </c>
      <c r="D123" t="s">
        <v>103</v>
      </c>
      <c r="E123" s="15"/>
      <c r="F123" t="s">
        <v>1819</v>
      </c>
      <c r="G123" t="s">
        <v>126</v>
      </c>
      <c r="H123" t="s">
        <v>105</v>
      </c>
      <c r="I123" s="76">
        <v>8724.43</v>
      </c>
      <c r="J123" s="76">
        <v>24.1</v>
      </c>
      <c r="K123" s="76">
        <v>2.1025876299999999</v>
      </c>
      <c r="L123" s="76">
        <v>0.02</v>
      </c>
      <c r="M123" s="76">
        <v>0</v>
      </c>
      <c r="N123" s="76">
        <v>0</v>
      </c>
    </row>
    <row r="124" spans="2:14">
      <c r="B124" t="s">
        <v>1820</v>
      </c>
      <c r="C124" t="s">
        <v>1821</v>
      </c>
      <c r="D124" t="s">
        <v>103</v>
      </c>
      <c r="E124" s="15"/>
      <c r="F124" t="s">
        <v>1822</v>
      </c>
      <c r="G124" t="s">
        <v>937</v>
      </c>
      <c r="H124" t="s">
        <v>105</v>
      </c>
      <c r="I124" s="76">
        <v>4296.43</v>
      </c>
      <c r="J124" s="76">
        <v>1597</v>
      </c>
      <c r="K124" s="76">
        <v>68.613987100000003</v>
      </c>
      <c r="L124" s="76">
        <v>0.01</v>
      </c>
      <c r="M124" s="76">
        <v>0.06</v>
      </c>
      <c r="N124" s="76">
        <v>0.01</v>
      </c>
    </row>
    <row r="125" spans="2:14">
      <c r="B125" t="s">
        <v>1823</v>
      </c>
      <c r="C125" t="s">
        <v>1824</v>
      </c>
      <c r="D125" t="s">
        <v>103</v>
      </c>
      <c r="E125" s="15"/>
      <c r="F125" t="s">
        <v>1825</v>
      </c>
      <c r="G125" t="s">
        <v>937</v>
      </c>
      <c r="H125" t="s">
        <v>105</v>
      </c>
      <c r="I125" s="76">
        <v>3887.47</v>
      </c>
      <c r="J125" s="76">
        <v>369</v>
      </c>
      <c r="K125" s="76">
        <v>14.3447643</v>
      </c>
      <c r="L125" s="76">
        <v>0.01</v>
      </c>
      <c r="M125" s="76">
        <v>0.01</v>
      </c>
      <c r="N125" s="76">
        <v>0</v>
      </c>
    </row>
    <row r="126" spans="2:14">
      <c r="B126" t="s">
        <v>1826</v>
      </c>
      <c r="C126" t="s">
        <v>1827</v>
      </c>
      <c r="D126" t="s">
        <v>103</v>
      </c>
      <c r="E126" s="15"/>
      <c r="F126" t="s">
        <v>1825</v>
      </c>
      <c r="G126" t="s">
        <v>937</v>
      </c>
      <c r="H126" t="s">
        <v>105</v>
      </c>
      <c r="I126" s="76">
        <v>21510.639999999999</v>
      </c>
      <c r="J126" s="76">
        <v>364.44</v>
      </c>
      <c r="K126" s="76">
        <v>78.393376415999995</v>
      </c>
      <c r="L126" s="76">
        <v>0.03</v>
      </c>
      <c r="M126" s="76">
        <v>0.06</v>
      </c>
      <c r="N126" s="76">
        <v>0.01</v>
      </c>
    </row>
    <row r="127" spans="2:14">
      <c r="B127" t="s">
        <v>1828</v>
      </c>
      <c r="C127" t="s">
        <v>1829</v>
      </c>
      <c r="D127" t="s">
        <v>103</v>
      </c>
      <c r="E127" s="15"/>
      <c r="F127" t="s">
        <v>1830</v>
      </c>
      <c r="G127" t="s">
        <v>937</v>
      </c>
      <c r="H127" t="s">
        <v>105</v>
      </c>
      <c r="I127" s="76">
        <v>5224.47</v>
      </c>
      <c r="J127" s="76">
        <v>3237</v>
      </c>
      <c r="K127" s="76">
        <v>169.11609390000001</v>
      </c>
      <c r="L127" s="76">
        <v>0.08</v>
      </c>
      <c r="M127" s="76">
        <v>0.14000000000000001</v>
      </c>
      <c r="N127" s="76">
        <v>0.03</v>
      </c>
    </row>
    <row r="128" spans="2:14">
      <c r="B128" t="s">
        <v>1831</v>
      </c>
      <c r="C128" t="s">
        <v>1832</v>
      </c>
      <c r="D128" t="s">
        <v>103</v>
      </c>
      <c r="E128" s="15"/>
      <c r="F128" t="s">
        <v>1833</v>
      </c>
      <c r="G128" t="s">
        <v>937</v>
      </c>
      <c r="H128" t="s">
        <v>105</v>
      </c>
      <c r="I128" s="76">
        <v>1666.66</v>
      </c>
      <c r="J128" s="76">
        <v>3929</v>
      </c>
      <c r="K128" s="76">
        <v>65.4830714</v>
      </c>
      <c r="L128" s="76">
        <v>0.02</v>
      </c>
      <c r="M128" s="76">
        <v>0.05</v>
      </c>
      <c r="N128" s="76">
        <v>0.01</v>
      </c>
    </row>
    <row r="129" spans="2:14">
      <c r="B129" t="s">
        <v>1834</v>
      </c>
      <c r="C129" t="s">
        <v>1835</v>
      </c>
      <c r="D129" t="s">
        <v>103</v>
      </c>
      <c r="E129" s="15"/>
      <c r="F129" t="s">
        <v>1836</v>
      </c>
      <c r="G129" t="s">
        <v>529</v>
      </c>
      <c r="H129" t="s">
        <v>105</v>
      </c>
      <c r="I129" s="76">
        <v>2901.46</v>
      </c>
      <c r="J129" s="76">
        <v>3375</v>
      </c>
      <c r="K129" s="76">
        <v>97.924274999999994</v>
      </c>
      <c r="L129" s="76">
        <v>0.02</v>
      </c>
      <c r="M129" s="76">
        <v>0.08</v>
      </c>
      <c r="N129" s="76">
        <v>0.02</v>
      </c>
    </row>
    <row r="130" spans="2:14">
      <c r="B130" t="s">
        <v>1837</v>
      </c>
      <c r="C130" t="s">
        <v>1838</v>
      </c>
      <c r="D130" t="s">
        <v>103</v>
      </c>
      <c r="E130" s="15"/>
      <c r="F130" t="s">
        <v>657</v>
      </c>
      <c r="G130" t="s">
        <v>421</v>
      </c>
      <c r="H130" t="s">
        <v>105</v>
      </c>
      <c r="I130" s="76">
        <v>9177.1200000000008</v>
      </c>
      <c r="J130" s="76">
        <v>653.1</v>
      </c>
      <c r="K130" s="76">
        <v>59.935770720000001</v>
      </c>
      <c r="L130" s="76">
        <v>0.01</v>
      </c>
      <c r="M130" s="76">
        <v>0.05</v>
      </c>
      <c r="N130" s="76">
        <v>0.01</v>
      </c>
    </row>
    <row r="131" spans="2:14">
      <c r="B131" t="s">
        <v>1839</v>
      </c>
      <c r="C131" t="s">
        <v>1840</v>
      </c>
      <c r="D131" t="s">
        <v>103</v>
      </c>
      <c r="E131" s="15"/>
      <c r="F131" t="s">
        <v>1841</v>
      </c>
      <c r="G131" t="s">
        <v>833</v>
      </c>
      <c r="H131" t="s">
        <v>105</v>
      </c>
      <c r="I131" s="76">
        <v>2573.98</v>
      </c>
      <c r="J131" s="76">
        <v>841.1</v>
      </c>
      <c r="K131" s="76">
        <v>21.64974578</v>
      </c>
      <c r="L131" s="76">
        <v>0.02</v>
      </c>
      <c r="M131" s="76">
        <v>0.02</v>
      </c>
      <c r="N131" s="76">
        <v>0</v>
      </c>
    </row>
    <row r="132" spans="2:14">
      <c r="B132" t="s">
        <v>1842</v>
      </c>
      <c r="C132" t="s">
        <v>1843</v>
      </c>
      <c r="D132" t="s">
        <v>103</v>
      </c>
      <c r="E132" s="15"/>
      <c r="F132" t="s">
        <v>1844</v>
      </c>
      <c r="G132" t="s">
        <v>833</v>
      </c>
      <c r="H132" t="s">
        <v>105</v>
      </c>
      <c r="I132" s="76">
        <v>5930.25</v>
      </c>
      <c r="J132" s="76">
        <v>1893</v>
      </c>
      <c r="K132" s="76">
        <v>112.2596325</v>
      </c>
      <c r="L132" s="76">
        <v>0.02</v>
      </c>
      <c r="M132" s="76">
        <v>0.09</v>
      </c>
      <c r="N132" s="76">
        <v>0.02</v>
      </c>
    </row>
    <row r="133" spans="2:14">
      <c r="B133" t="s">
        <v>1845</v>
      </c>
      <c r="C133" t="s">
        <v>1846</v>
      </c>
      <c r="D133" t="s">
        <v>103</v>
      </c>
      <c r="E133" s="15"/>
      <c r="F133" t="s">
        <v>1847</v>
      </c>
      <c r="G133" t="s">
        <v>833</v>
      </c>
      <c r="H133" t="s">
        <v>105</v>
      </c>
      <c r="I133" s="76">
        <v>6994.94</v>
      </c>
      <c r="J133" s="76">
        <v>167.3</v>
      </c>
      <c r="K133" s="76">
        <v>11.70253462</v>
      </c>
      <c r="L133" s="76">
        <v>7.0000000000000007E-2</v>
      </c>
      <c r="M133" s="76">
        <v>0.01</v>
      </c>
      <c r="N133" s="76">
        <v>0</v>
      </c>
    </row>
    <row r="134" spans="2:14">
      <c r="B134" t="s">
        <v>1848</v>
      </c>
      <c r="C134" t="s">
        <v>1849</v>
      </c>
      <c r="D134" t="s">
        <v>103</v>
      </c>
      <c r="E134" s="15"/>
      <c r="F134" t="s">
        <v>1850</v>
      </c>
      <c r="G134" t="s">
        <v>833</v>
      </c>
      <c r="H134" t="s">
        <v>105</v>
      </c>
      <c r="I134" s="76">
        <v>6560.49</v>
      </c>
      <c r="J134" s="76">
        <v>1696</v>
      </c>
      <c r="K134" s="76">
        <v>111.2659104</v>
      </c>
      <c r="L134" s="76">
        <v>7.0000000000000007E-2</v>
      </c>
      <c r="M134" s="76">
        <v>0.09</v>
      </c>
      <c r="N134" s="76">
        <v>0.02</v>
      </c>
    </row>
    <row r="135" spans="2:14">
      <c r="B135" t="s">
        <v>1851</v>
      </c>
      <c r="C135" t="s">
        <v>1852</v>
      </c>
      <c r="D135" t="s">
        <v>103</v>
      </c>
      <c r="E135" s="15"/>
      <c r="F135" t="s">
        <v>832</v>
      </c>
      <c r="G135" t="s">
        <v>833</v>
      </c>
      <c r="H135" t="s">
        <v>105</v>
      </c>
      <c r="I135" s="76">
        <v>6191.06</v>
      </c>
      <c r="J135" s="76">
        <v>1989</v>
      </c>
      <c r="K135" s="76">
        <v>123.1401834</v>
      </c>
      <c r="L135" s="76">
        <v>0.03</v>
      </c>
      <c r="M135" s="76">
        <v>0.1</v>
      </c>
      <c r="N135" s="76">
        <v>0.02</v>
      </c>
    </row>
    <row r="136" spans="2:14">
      <c r="B136" t="s">
        <v>1853</v>
      </c>
      <c r="C136" t="s">
        <v>1854</v>
      </c>
      <c r="D136" t="s">
        <v>103</v>
      </c>
      <c r="E136" s="15"/>
      <c r="F136" t="s">
        <v>1855</v>
      </c>
      <c r="G136" t="s">
        <v>833</v>
      </c>
      <c r="H136" t="s">
        <v>105</v>
      </c>
      <c r="I136" s="76">
        <v>4300.96</v>
      </c>
      <c r="J136" s="76">
        <v>2181</v>
      </c>
      <c r="K136" s="76">
        <v>93.803937599999998</v>
      </c>
      <c r="L136" s="76">
        <v>0.04</v>
      </c>
      <c r="M136" s="76">
        <v>0.08</v>
      </c>
      <c r="N136" s="76">
        <v>0.02</v>
      </c>
    </row>
    <row r="137" spans="2:14">
      <c r="B137" t="s">
        <v>1856</v>
      </c>
      <c r="C137" t="s">
        <v>1857</v>
      </c>
      <c r="D137" t="s">
        <v>103</v>
      </c>
      <c r="E137" s="15"/>
      <c r="F137" t="s">
        <v>1858</v>
      </c>
      <c r="G137" t="s">
        <v>833</v>
      </c>
      <c r="H137" t="s">
        <v>105</v>
      </c>
      <c r="I137" s="76">
        <v>222.43</v>
      </c>
      <c r="J137" s="76">
        <v>1804</v>
      </c>
      <c r="K137" s="76">
        <v>4.0126372000000003</v>
      </c>
      <c r="L137" s="76">
        <v>0</v>
      </c>
      <c r="M137" s="76">
        <v>0</v>
      </c>
      <c r="N137" s="76">
        <v>0</v>
      </c>
    </row>
    <row r="138" spans="2:14">
      <c r="B138" t="s">
        <v>1859</v>
      </c>
      <c r="C138" t="s">
        <v>1860</v>
      </c>
      <c r="D138" t="s">
        <v>103</v>
      </c>
      <c r="E138" s="15"/>
      <c r="F138" t="s">
        <v>1861</v>
      </c>
      <c r="G138" t="s">
        <v>1590</v>
      </c>
      <c r="H138" t="s">
        <v>105</v>
      </c>
      <c r="I138" s="76">
        <v>8359.4</v>
      </c>
      <c r="J138" s="76">
        <v>1556</v>
      </c>
      <c r="K138" s="76">
        <v>130.07226399999999</v>
      </c>
      <c r="L138" s="76">
        <v>0.03</v>
      </c>
      <c r="M138" s="76">
        <v>0.11</v>
      </c>
      <c r="N138" s="76">
        <v>0.02</v>
      </c>
    </row>
    <row r="139" spans="2:14">
      <c r="B139" t="s">
        <v>1862</v>
      </c>
      <c r="C139" t="s">
        <v>1863</v>
      </c>
      <c r="D139" t="s">
        <v>103</v>
      </c>
      <c r="E139" s="15"/>
      <c r="F139" t="s">
        <v>1864</v>
      </c>
      <c r="G139" t="s">
        <v>1590</v>
      </c>
      <c r="H139" t="s">
        <v>105</v>
      </c>
      <c r="I139" s="76">
        <v>71782.81</v>
      </c>
      <c r="J139" s="76">
        <v>115.6</v>
      </c>
      <c r="K139" s="76">
        <v>82.980928359999993</v>
      </c>
      <c r="L139" s="76">
        <v>0.03</v>
      </c>
      <c r="M139" s="76">
        <v>7.0000000000000007E-2</v>
      </c>
      <c r="N139" s="76">
        <v>0.01</v>
      </c>
    </row>
    <row r="140" spans="2:14">
      <c r="B140" t="s">
        <v>1865</v>
      </c>
      <c r="C140" t="s">
        <v>1866</v>
      </c>
      <c r="D140" t="s">
        <v>103</v>
      </c>
      <c r="E140" s="15"/>
      <c r="F140" t="s">
        <v>1867</v>
      </c>
      <c r="G140" t="s">
        <v>1590</v>
      </c>
      <c r="H140" t="s">
        <v>105</v>
      </c>
      <c r="I140" s="76">
        <v>4644.6400000000003</v>
      </c>
      <c r="J140" s="76">
        <v>1721</v>
      </c>
      <c r="K140" s="76">
        <v>79.9342544</v>
      </c>
      <c r="L140" s="76">
        <v>0.02</v>
      </c>
      <c r="M140" s="76">
        <v>7.0000000000000007E-2</v>
      </c>
      <c r="N140" s="76">
        <v>0.01</v>
      </c>
    </row>
    <row r="141" spans="2:14">
      <c r="B141" t="s">
        <v>1868</v>
      </c>
      <c r="C141" t="s">
        <v>1869</v>
      </c>
      <c r="D141" t="s">
        <v>103</v>
      </c>
      <c r="E141" s="15"/>
      <c r="F141" t="s">
        <v>1870</v>
      </c>
      <c r="G141" t="s">
        <v>1590</v>
      </c>
      <c r="H141" t="s">
        <v>105</v>
      </c>
      <c r="I141" s="76">
        <v>8993.86</v>
      </c>
      <c r="J141" s="76">
        <v>19.3</v>
      </c>
      <c r="K141" s="76">
        <v>1.73581498</v>
      </c>
      <c r="L141" s="76">
        <v>0</v>
      </c>
      <c r="M141" s="76">
        <v>0</v>
      </c>
      <c r="N141" s="76">
        <v>0</v>
      </c>
    </row>
    <row r="142" spans="2:14">
      <c r="B142" t="s">
        <v>1871</v>
      </c>
      <c r="C142" t="s">
        <v>1872</v>
      </c>
      <c r="D142" t="s">
        <v>103</v>
      </c>
      <c r="E142" s="15"/>
      <c r="F142" t="s">
        <v>1873</v>
      </c>
      <c r="G142" t="s">
        <v>1590</v>
      </c>
      <c r="H142" t="s">
        <v>105</v>
      </c>
      <c r="I142" s="76">
        <v>2651.34</v>
      </c>
      <c r="J142" s="76">
        <v>1588</v>
      </c>
      <c r="K142" s="76">
        <v>42.103279200000003</v>
      </c>
      <c r="L142" s="76">
        <v>7.0000000000000007E-2</v>
      </c>
      <c r="M142" s="76">
        <v>0.03</v>
      </c>
      <c r="N142" s="76">
        <v>0.01</v>
      </c>
    </row>
    <row r="143" spans="2:14">
      <c r="B143" t="s">
        <v>1874</v>
      </c>
      <c r="C143" t="s">
        <v>1875</v>
      </c>
      <c r="D143" t="s">
        <v>103</v>
      </c>
      <c r="E143" s="15"/>
      <c r="F143" t="s">
        <v>1876</v>
      </c>
      <c r="G143" t="s">
        <v>1590</v>
      </c>
      <c r="H143" t="s">
        <v>105</v>
      </c>
      <c r="I143" s="76">
        <v>776.37</v>
      </c>
      <c r="J143" s="76">
        <v>400.7</v>
      </c>
      <c r="K143" s="76">
        <v>3.1109145900000001</v>
      </c>
      <c r="L143" s="76">
        <v>0</v>
      </c>
      <c r="M143" s="76">
        <v>0</v>
      </c>
      <c r="N143" s="76">
        <v>0</v>
      </c>
    </row>
    <row r="144" spans="2:14">
      <c r="B144" t="s">
        <v>1877</v>
      </c>
      <c r="C144" t="s">
        <v>1878</v>
      </c>
      <c r="D144" t="s">
        <v>103</v>
      </c>
      <c r="E144" s="15"/>
      <c r="F144" t="s">
        <v>1879</v>
      </c>
      <c r="G144" t="s">
        <v>1590</v>
      </c>
      <c r="H144" t="s">
        <v>105</v>
      </c>
      <c r="I144" s="76">
        <v>23925.75</v>
      </c>
      <c r="J144" s="76">
        <v>44.8</v>
      </c>
      <c r="K144" s="76">
        <v>10.718736</v>
      </c>
      <c r="L144" s="76">
        <v>0.02</v>
      </c>
      <c r="M144" s="76">
        <v>0.01</v>
      </c>
      <c r="N144" s="76">
        <v>0</v>
      </c>
    </row>
    <row r="145" spans="2:14">
      <c r="B145" t="s">
        <v>1880</v>
      </c>
      <c r="C145" t="s">
        <v>1881</v>
      </c>
      <c r="D145" t="s">
        <v>103</v>
      </c>
      <c r="E145" s="15"/>
      <c r="F145" t="s">
        <v>1882</v>
      </c>
      <c r="G145" t="s">
        <v>1590</v>
      </c>
      <c r="H145" t="s">
        <v>105</v>
      </c>
      <c r="I145" s="76">
        <v>107.86</v>
      </c>
      <c r="J145" s="76">
        <v>389.6</v>
      </c>
      <c r="K145" s="76">
        <v>0.42022256000000002</v>
      </c>
      <c r="L145" s="76">
        <v>0.01</v>
      </c>
      <c r="M145" s="76">
        <v>0</v>
      </c>
      <c r="N145" s="76">
        <v>0</v>
      </c>
    </row>
    <row r="146" spans="2:14">
      <c r="B146" t="s">
        <v>1883</v>
      </c>
      <c r="C146" t="s">
        <v>1884</v>
      </c>
      <c r="D146" t="s">
        <v>103</v>
      </c>
      <c r="E146" s="15"/>
      <c r="F146" t="s">
        <v>1885</v>
      </c>
      <c r="G146" t="s">
        <v>115</v>
      </c>
      <c r="H146" t="s">
        <v>105</v>
      </c>
      <c r="I146" s="76">
        <v>39652.19</v>
      </c>
      <c r="J146" s="76">
        <v>254.2</v>
      </c>
      <c r="K146" s="76">
        <v>100.79586698</v>
      </c>
      <c r="L146" s="76">
        <v>7.0000000000000007E-2</v>
      </c>
      <c r="M146" s="76">
        <v>0.08</v>
      </c>
      <c r="N146" s="76">
        <v>0.02</v>
      </c>
    </row>
    <row r="147" spans="2:14">
      <c r="B147" t="s">
        <v>1886</v>
      </c>
      <c r="C147" t="s">
        <v>1887</v>
      </c>
      <c r="D147" t="s">
        <v>103</v>
      </c>
      <c r="E147" s="15"/>
      <c r="F147" t="s">
        <v>1888</v>
      </c>
      <c r="G147" t="s">
        <v>115</v>
      </c>
      <c r="H147" t="s">
        <v>105</v>
      </c>
      <c r="I147" s="76">
        <v>8030.88</v>
      </c>
      <c r="J147" s="76">
        <v>190.1</v>
      </c>
      <c r="K147" s="76">
        <v>15.26670288</v>
      </c>
      <c r="L147" s="76">
        <v>0.06</v>
      </c>
      <c r="M147" s="76">
        <v>0.01</v>
      </c>
      <c r="N147" s="76">
        <v>0</v>
      </c>
    </row>
    <row r="148" spans="2:14">
      <c r="B148" t="s">
        <v>1889</v>
      </c>
      <c r="C148" t="s">
        <v>1890</v>
      </c>
      <c r="D148" t="s">
        <v>103</v>
      </c>
      <c r="E148" s="15"/>
      <c r="F148" t="s">
        <v>1891</v>
      </c>
      <c r="G148" t="s">
        <v>115</v>
      </c>
      <c r="H148" t="s">
        <v>105</v>
      </c>
      <c r="I148" s="76">
        <v>22975.77</v>
      </c>
      <c r="J148" s="76">
        <v>53.1</v>
      </c>
      <c r="K148" s="76">
        <v>12.20013387</v>
      </c>
      <c r="L148" s="76">
        <v>0.01</v>
      </c>
      <c r="M148" s="76">
        <v>0.01</v>
      </c>
      <c r="N148" s="76">
        <v>0</v>
      </c>
    </row>
    <row r="149" spans="2:14">
      <c r="B149" t="s">
        <v>1892</v>
      </c>
      <c r="C149" t="s">
        <v>1893</v>
      </c>
      <c r="D149" t="s">
        <v>103</v>
      </c>
      <c r="E149" s="15"/>
      <c r="F149" t="s">
        <v>806</v>
      </c>
      <c r="G149" t="s">
        <v>115</v>
      </c>
      <c r="H149" t="s">
        <v>105</v>
      </c>
      <c r="I149" s="76">
        <v>9705.17</v>
      </c>
      <c r="J149" s="76">
        <v>3415</v>
      </c>
      <c r="K149" s="76">
        <v>331.4315555</v>
      </c>
      <c r="L149" s="76">
        <v>0.03</v>
      </c>
      <c r="M149" s="76">
        <v>0.27</v>
      </c>
      <c r="N149" s="76">
        <v>0.05</v>
      </c>
    </row>
    <row r="150" spans="2:14">
      <c r="B150" t="s">
        <v>1894</v>
      </c>
      <c r="C150" t="s">
        <v>1895</v>
      </c>
      <c r="D150" t="s">
        <v>103</v>
      </c>
      <c r="E150" s="15"/>
      <c r="F150" t="s">
        <v>1896</v>
      </c>
      <c r="G150" t="s">
        <v>115</v>
      </c>
      <c r="H150" t="s">
        <v>105</v>
      </c>
      <c r="I150" s="76">
        <v>557.1</v>
      </c>
      <c r="J150" s="76">
        <v>17930</v>
      </c>
      <c r="K150" s="76">
        <v>99.888030000000001</v>
      </c>
      <c r="L150" s="76">
        <v>0.01</v>
      </c>
      <c r="M150" s="76">
        <v>0.08</v>
      </c>
      <c r="N150" s="76">
        <v>0.02</v>
      </c>
    </row>
    <row r="151" spans="2:14">
      <c r="B151" t="s">
        <v>1897</v>
      </c>
      <c r="C151" t="s">
        <v>1898</v>
      </c>
      <c r="D151" t="s">
        <v>103</v>
      </c>
      <c r="E151" s="15"/>
      <c r="F151" t="s">
        <v>1898</v>
      </c>
      <c r="G151" t="s">
        <v>115</v>
      </c>
      <c r="H151" t="s">
        <v>105</v>
      </c>
      <c r="I151" s="76">
        <v>10310.32</v>
      </c>
      <c r="J151" s="76">
        <v>153.6</v>
      </c>
      <c r="K151" s="76">
        <v>15.83665152</v>
      </c>
      <c r="L151" s="76">
        <v>0.01</v>
      </c>
      <c r="M151" s="76">
        <v>0.01</v>
      </c>
      <c r="N151" s="76">
        <v>0</v>
      </c>
    </row>
    <row r="152" spans="2:14">
      <c r="B152" t="s">
        <v>1899</v>
      </c>
      <c r="C152" t="s">
        <v>1900</v>
      </c>
      <c r="D152" t="s">
        <v>103</v>
      </c>
      <c r="E152" s="15"/>
      <c r="F152" t="s">
        <v>890</v>
      </c>
      <c r="G152" t="s">
        <v>115</v>
      </c>
      <c r="H152" t="s">
        <v>105</v>
      </c>
      <c r="I152" s="76">
        <v>14616.87</v>
      </c>
      <c r="J152" s="76">
        <v>86.8</v>
      </c>
      <c r="K152" s="76">
        <v>12.687443160000001</v>
      </c>
      <c r="L152" s="76">
        <v>0.01</v>
      </c>
      <c r="M152" s="76">
        <v>0.01</v>
      </c>
      <c r="N152" s="76">
        <v>0</v>
      </c>
    </row>
    <row r="153" spans="2:14">
      <c r="B153" t="s">
        <v>1901</v>
      </c>
      <c r="C153" t="s">
        <v>1902</v>
      </c>
      <c r="D153" t="s">
        <v>103</v>
      </c>
      <c r="E153" s="15"/>
      <c r="F153" t="s">
        <v>1251</v>
      </c>
      <c r="G153" t="s">
        <v>960</v>
      </c>
      <c r="H153" t="s">
        <v>105</v>
      </c>
      <c r="I153" s="76">
        <v>216222.65</v>
      </c>
      <c r="J153" s="76">
        <v>154.5</v>
      </c>
      <c r="K153" s="76">
        <v>334.06399425000001</v>
      </c>
      <c r="L153" s="76">
        <v>0.04</v>
      </c>
      <c r="M153" s="76">
        <v>0.27</v>
      </c>
      <c r="N153" s="76">
        <v>0.05</v>
      </c>
    </row>
    <row r="154" spans="2:14">
      <c r="B154" t="s">
        <v>1903</v>
      </c>
      <c r="C154" t="s">
        <v>1904</v>
      </c>
      <c r="D154" t="s">
        <v>103</v>
      </c>
      <c r="E154" s="15"/>
      <c r="F154" t="s">
        <v>1905</v>
      </c>
      <c r="G154" t="s">
        <v>554</v>
      </c>
      <c r="H154" t="s">
        <v>105</v>
      </c>
      <c r="I154" s="76">
        <v>13515.46</v>
      </c>
      <c r="J154" s="76">
        <v>637</v>
      </c>
      <c r="K154" s="76">
        <v>86.093480200000002</v>
      </c>
      <c r="L154" s="76">
        <v>7.0000000000000007E-2</v>
      </c>
      <c r="M154" s="76">
        <v>7.0000000000000007E-2</v>
      </c>
      <c r="N154" s="76">
        <v>0.01</v>
      </c>
    </row>
    <row r="155" spans="2:14">
      <c r="B155" t="s">
        <v>1906</v>
      </c>
      <c r="C155" t="s">
        <v>1907</v>
      </c>
      <c r="D155" t="s">
        <v>103</v>
      </c>
      <c r="E155" s="15"/>
      <c r="F155" t="s">
        <v>1908</v>
      </c>
      <c r="G155" t="s">
        <v>554</v>
      </c>
      <c r="H155" t="s">
        <v>105</v>
      </c>
      <c r="I155" s="76">
        <v>14256.56</v>
      </c>
      <c r="J155" s="76">
        <v>1629</v>
      </c>
      <c r="K155" s="76">
        <v>232.2393624</v>
      </c>
      <c r="L155" s="76">
        <v>0.06</v>
      </c>
      <c r="M155" s="76">
        <v>0.19</v>
      </c>
      <c r="N155" s="76">
        <v>0.04</v>
      </c>
    </row>
    <row r="156" spans="2:14">
      <c r="B156" t="s">
        <v>1909</v>
      </c>
      <c r="C156" t="s">
        <v>1910</v>
      </c>
      <c r="D156" t="s">
        <v>103</v>
      </c>
      <c r="E156" s="15"/>
      <c r="F156" t="s">
        <v>1911</v>
      </c>
      <c r="G156" t="s">
        <v>554</v>
      </c>
      <c r="H156" t="s">
        <v>105</v>
      </c>
      <c r="I156" s="76">
        <v>6770.99</v>
      </c>
      <c r="J156" s="76">
        <v>332.6</v>
      </c>
      <c r="K156" s="76">
        <v>22.520312740000001</v>
      </c>
      <c r="L156" s="76">
        <v>0</v>
      </c>
      <c r="M156" s="76">
        <v>0.02</v>
      </c>
      <c r="N156" s="76">
        <v>0</v>
      </c>
    </row>
    <row r="157" spans="2:14">
      <c r="B157" t="s">
        <v>1912</v>
      </c>
      <c r="C157" t="s">
        <v>1913</v>
      </c>
      <c r="D157" t="s">
        <v>103</v>
      </c>
      <c r="E157" s="15"/>
      <c r="F157" t="s">
        <v>1914</v>
      </c>
      <c r="G157" t="s">
        <v>539</v>
      </c>
      <c r="H157" t="s">
        <v>105</v>
      </c>
      <c r="I157" s="76">
        <v>7004.8</v>
      </c>
      <c r="J157" s="76">
        <v>3588</v>
      </c>
      <c r="K157" s="76">
        <v>251.332224</v>
      </c>
      <c r="L157" s="76">
        <v>0.04</v>
      </c>
      <c r="M157" s="76">
        <v>0.21</v>
      </c>
      <c r="N157" s="76">
        <v>0.04</v>
      </c>
    </row>
    <row r="158" spans="2:14">
      <c r="B158" t="s">
        <v>1915</v>
      </c>
      <c r="C158" t="s">
        <v>1916</v>
      </c>
      <c r="D158" t="s">
        <v>103</v>
      </c>
      <c r="E158" s="15"/>
      <c r="F158" t="s">
        <v>1156</v>
      </c>
      <c r="G158" t="s">
        <v>1157</v>
      </c>
      <c r="H158" t="s">
        <v>105</v>
      </c>
      <c r="I158" s="76">
        <v>51966.12</v>
      </c>
      <c r="J158" s="76">
        <v>302.89999999999998</v>
      </c>
      <c r="K158" s="76">
        <v>157.40537748</v>
      </c>
      <c r="L158" s="76">
        <v>0.04</v>
      </c>
      <c r="M158" s="76">
        <v>0.13</v>
      </c>
      <c r="N158" s="76">
        <v>0.03</v>
      </c>
    </row>
    <row r="159" spans="2:14">
      <c r="B159" t="s">
        <v>1917</v>
      </c>
      <c r="C159" t="s">
        <v>1918</v>
      </c>
      <c r="D159" t="s">
        <v>103</v>
      </c>
      <c r="E159" s="15"/>
      <c r="F159" t="s">
        <v>1919</v>
      </c>
      <c r="G159" t="s">
        <v>692</v>
      </c>
      <c r="H159" t="s">
        <v>105</v>
      </c>
      <c r="I159" s="76">
        <v>966.87</v>
      </c>
      <c r="J159" s="76">
        <v>4735</v>
      </c>
      <c r="K159" s="76">
        <v>45.781294500000001</v>
      </c>
      <c r="L159" s="76">
        <v>0.01</v>
      </c>
      <c r="M159" s="76">
        <v>0.04</v>
      </c>
      <c r="N159" s="76">
        <v>0.01</v>
      </c>
    </row>
    <row r="160" spans="2:14">
      <c r="B160" t="s">
        <v>1920</v>
      </c>
      <c r="C160" t="s">
        <v>1921</v>
      </c>
      <c r="D160" t="s">
        <v>103</v>
      </c>
      <c r="E160" s="15"/>
      <c r="F160" t="s">
        <v>1922</v>
      </c>
      <c r="G160" t="s">
        <v>692</v>
      </c>
      <c r="H160" t="s">
        <v>105</v>
      </c>
      <c r="I160" s="76">
        <v>4167.7</v>
      </c>
      <c r="J160" s="76">
        <v>1535</v>
      </c>
      <c r="K160" s="76">
        <v>63.974195000000002</v>
      </c>
      <c r="L160" s="76">
        <v>0.04</v>
      </c>
      <c r="M160" s="76">
        <v>0.05</v>
      </c>
      <c r="N160" s="76">
        <v>0.01</v>
      </c>
    </row>
    <row r="161" spans="2:14">
      <c r="B161" t="s">
        <v>1923</v>
      </c>
      <c r="C161" t="s">
        <v>1924</v>
      </c>
      <c r="D161" t="s">
        <v>103</v>
      </c>
      <c r="E161" s="15"/>
      <c r="F161" t="s">
        <v>1925</v>
      </c>
      <c r="G161" t="s">
        <v>692</v>
      </c>
      <c r="H161" t="s">
        <v>105</v>
      </c>
      <c r="I161" s="76">
        <v>7866.18</v>
      </c>
      <c r="J161" s="76">
        <v>367</v>
      </c>
      <c r="K161" s="76">
        <v>28.868880600000001</v>
      </c>
      <c r="L161" s="76">
        <v>0.06</v>
      </c>
      <c r="M161" s="76">
        <v>0.02</v>
      </c>
      <c r="N161" s="76">
        <v>0</v>
      </c>
    </row>
    <row r="162" spans="2:14">
      <c r="B162" t="s">
        <v>1926</v>
      </c>
      <c r="C162" t="s">
        <v>1927</v>
      </c>
      <c r="D162" t="s">
        <v>103</v>
      </c>
      <c r="E162" s="15"/>
      <c r="F162" t="s">
        <v>1928</v>
      </c>
      <c r="G162" t="s">
        <v>692</v>
      </c>
      <c r="H162" t="s">
        <v>105</v>
      </c>
      <c r="I162" s="76">
        <v>48704.92</v>
      </c>
      <c r="J162" s="76">
        <v>294.60000000000002</v>
      </c>
      <c r="K162" s="76">
        <v>143.48469431999999</v>
      </c>
      <c r="L162" s="76">
        <v>0.05</v>
      </c>
      <c r="M162" s="76">
        <v>0.12</v>
      </c>
      <c r="N162" s="76">
        <v>0.02</v>
      </c>
    </row>
    <row r="163" spans="2:14">
      <c r="B163" t="s">
        <v>1929</v>
      </c>
      <c r="C163" t="s">
        <v>1930</v>
      </c>
      <c r="D163" t="s">
        <v>103</v>
      </c>
      <c r="E163" s="15"/>
      <c r="F163" t="s">
        <v>1931</v>
      </c>
      <c r="G163" t="s">
        <v>692</v>
      </c>
      <c r="H163" t="s">
        <v>105</v>
      </c>
      <c r="I163" s="76">
        <v>8263.52</v>
      </c>
      <c r="J163" s="76">
        <v>1721</v>
      </c>
      <c r="K163" s="76">
        <v>142.21517919999999</v>
      </c>
      <c r="L163" s="76">
        <v>0.06</v>
      </c>
      <c r="M163" s="76">
        <v>0.12</v>
      </c>
      <c r="N163" s="76">
        <v>0.02</v>
      </c>
    </row>
    <row r="164" spans="2:14">
      <c r="B164" t="s">
        <v>1932</v>
      </c>
      <c r="C164" t="s">
        <v>1933</v>
      </c>
      <c r="D164" t="s">
        <v>103</v>
      </c>
      <c r="E164" s="15"/>
      <c r="F164" t="s">
        <v>1934</v>
      </c>
      <c r="G164" t="s">
        <v>692</v>
      </c>
      <c r="H164" t="s">
        <v>105</v>
      </c>
      <c r="I164" s="76">
        <v>16927.48</v>
      </c>
      <c r="J164" s="76">
        <v>1020</v>
      </c>
      <c r="K164" s="76">
        <v>172.66029599999999</v>
      </c>
      <c r="L164" s="76">
        <v>0.04</v>
      </c>
      <c r="M164" s="76">
        <v>0.14000000000000001</v>
      </c>
      <c r="N164" s="76">
        <v>0.03</v>
      </c>
    </row>
    <row r="165" spans="2:14">
      <c r="B165" t="s">
        <v>1935</v>
      </c>
      <c r="C165" t="s">
        <v>1936</v>
      </c>
      <c r="D165" t="s">
        <v>103</v>
      </c>
      <c r="E165" s="15"/>
      <c r="F165" t="s">
        <v>1254</v>
      </c>
      <c r="G165" t="s">
        <v>692</v>
      </c>
      <c r="H165" t="s">
        <v>105</v>
      </c>
      <c r="I165" s="76">
        <v>74451.149999999994</v>
      </c>
      <c r="J165" s="76">
        <v>171.4</v>
      </c>
      <c r="K165" s="76">
        <v>127.6092711</v>
      </c>
      <c r="L165" s="76">
        <v>0.05</v>
      </c>
      <c r="M165" s="76">
        <v>0.1</v>
      </c>
      <c r="N165" s="76">
        <v>0.02</v>
      </c>
    </row>
    <row r="166" spans="2:14">
      <c r="B166" t="s">
        <v>1937</v>
      </c>
      <c r="C166" t="s">
        <v>1938</v>
      </c>
      <c r="D166" t="s">
        <v>103</v>
      </c>
      <c r="E166" s="15"/>
      <c r="F166" t="s">
        <v>1939</v>
      </c>
      <c r="G166" t="s">
        <v>692</v>
      </c>
      <c r="H166" t="s">
        <v>105</v>
      </c>
      <c r="I166" s="76">
        <v>831.92</v>
      </c>
      <c r="J166" s="76">
        <v>4857</v>
      </c>
      <c r="K166" s="76">
        <v>40.406354399999998</v>
      </c>
      <c r="L166" s="76">
        <v>0</v>
      </c>
      <c r="M166" s="76">
        <v>0.03</v>
      </c>
      <c r="N166" s="76">
        <v>0.01</v>
      </c>
    </row>
    <row r="167" spans="2:14">
      <c r="B167" t="s">
        <v>1940</v>
      </c>
      <c r="C167" t="s">
        <v>1941</v>
      </c>
      <c r="D167" t="s">
        <v>103</v>
      </c>
      <c r="E167" s="15"/>
      <c r="F167" t="s">
        <v>1942</v>
      </c>
      <c r="G167" t="s">
        <v>692</v>
      </c>
      <c r="H167" t="s">
        <v>105</v>
      </c>
      <c r="I167" s="76">
        <v>793.6</v>
      </c>
      <c r="J167" s="76">
        <v>100</v>
      </c>
      <c r="K167" s="76">
        <v>0.79359999999999997</v>
      </c>
      <c r="L167" s="76">
        <v>0</v>
      </c>
      <c r="M167" s="76">
        <v>0</v>
      </c>
      <c r="N167" s="76">
        <v>0</v>
      </c>
    </row>
    <row r="168" spans="2:14">
      <c r="B168" t="s">
        <v>1943</v>
      </c>
      <c r="C168" t="s">
        <v>1944</v>
      </c>
      <c r="D168" t="s">
        <v>103</v>
      </c>
      <c r="E168" s="15"/>
      <c r="F168" t="s">
        <v>1945</v>
      </c>
      <c r="G168" t="s">
        <v>692</v>
      </c>
      <c r="H168" t="s">
        <v>105</v>
      </c>
      <c r="I168" s="76">
        <v>5939.36</v>
      </c>
      <c r="J168" s="76">
        <v>2165</v>
      </c>
      <c r="K168" s="76">
        <v>128.587144</v>
      </c>
      <c r="L168" s="76">
        <v>7.0000000000000007E-2</v>
      </c>
      <c r="M168" s="76">
        <v>0.1</v>
      </c>
      <c r="N168" s="76">
        <v>0.02</v>
      </c>
    </row>
    <row r="169" spans="2:14">
      <c r="B169" t="s">
        <v>1946</v>
      </c>
      <c r="C169" t="s">
        <v>1947</v>
      </c>
      <c r="D169" t="s">
        <v>103</v>
      </c>
      <c r="E169" s="15"/>
      <c r="F169" t="s">
        <v>1948</v>
      </c>
      <c r="G169" t="s">
        <v>692</v>
      </c>
      <c r="H169" t="s">
        <v>105</v>
      </c>
      <c r="I169" s="76">
        <v>849.31</v>
      </c>
      <c r="J169" s="76">
        <v>12280</v>
      </c>
      <c r="K169" s="76">
        <v>104.29526799999999</v>
      </c>
      <c r="L169" s="76">
        <v>0.02</v>
      </c>
      <c r="M169" s="76">
        <v>0.09</v>
      </c>
      <c r="N169" s="76">
        <v>0.02</v>
      </c>
    </row>
    <row r="170" spans="2:14">
      <c r="B170" t="s">
        <v>1949</v>
      </c>
      <c r="C170" t="s">
        <v>1950</v>
      </c>
      <c r="D170" t="s">
        <v>103</v>
      </c>
      <c r="E170" s="15"/>
      <c r="F170" t="s">
        <v>1951</v>
      </c>
      <c r="G170" t="s">
        <v>1072</v>
      </c>
      <c r="H170" t="s">
        <v>105</v>
      </c>
      <c r="I170" s="76">
        <v>5028.16</v>
      </c>
      <c r="J170" s="76">
        <v>825</v>
      </c>
      <c r="K170" s="76">
        <v>41.482320000000001</v>
      </c>
      <c r="L170" s="76">
        <v>0.03</v>
      </c>
      <c r="M170" s="76">
        <v>0.03</v>
      </c>
      <c r="N170" s="76">
        <v>0.01</v>
      </c>
    </row>
    <row r="171" spans="2:14">
      <c r="B171" t="s">
        <v>1952</v>
      </c>
      <c r="C171" t="s">
        <v>1953</v>
      </c>
      <c r="D171" t="s">
        <v>103</v>
      </c>
      <c r="E171" s="15"/>
      <c r="F171" t="s">
        <v>1954</v>
      </c>
      <c r="G171" t="s">
        <v>1072</v>
      </c>
      <c r="H171" t="s">
        <v>105</v>
      </c>
      <c r="I171" s="76">
        <v>141159.96</v>
      </c>
      <c r="J171" s="76">
        <v>34.799999999999997</v>
      </c>
      <c r="K171" s="76">
        <v>49.12366608</v>
      </c>
      <c r="L171" s="76">
        <v>0.04</v>
      </c>
      <c r="M171" s="76">
        <v>0.04</v>
      </c>
      <c r="N171" s="76">
        <v>0.01</v>
      </c>
    </row>
    <row r="172" spans="2:14">
      <c r="B172" t="s">
        <v>1955</v>
      </c>
      <c r="C172" t="s">
        <v>1956</v>
      </c>
      <c r="D172" t="s">
        <v>103</v>
      </c>
      <c r="E172" s="15"/>
      <c r="F172" t="s">
        <v>1957</v>
      </c>
      <c r="G172" t="s">
        <v>461</v>
      </c>
      <c r="H172" t="s">
        <v>105</v>
      </c>
      <c r="I172" s="76">
        <v>31099.72</v>
      </c>
      <c r="J172" s="76">
        <v>246.86</v>
      </c>
      <c r="K172" s="76">
        <v>76.772768791999994</v>
      </c>
      <c r="L172" s="76">
        <v>0</v>
      </c>
      <c r="M172" s="76">
        <v>0.06</v>
      </c>
      <c r="N172" s="76">
        <v>0.01</v>
      </c>
    </row>
    <row r="173" spans="2:14">
      <c r="B173" t="s">
        <v>1958</v>
      </c>
      <c r="C173" t="s">
        <v>1959</v>
      </c>
      <c r="D173" t="s">
        <v>103</v>
      </c>
      <c r="E173" s="15"/>
      <c r="F173" t="s">
        <v>1957</v>
      </c>
      <c r="G173" t="s">
        <v>461</v>
      </c>
      <c r="H173" t="s">
        <v>105</v>
      </c>
      <c r="I173" s="76">
        <v>14803.41</v>
      </c>
      <c r="J173" s="76">
        <v>298.7</v>
      </c>
      <c r="K173" s="76">
        <v>44.217785669999998</v>
      </c>
      <c r="L173" s="76">
        <v>0.01</v>
      </c>
      <c r="M173" s="76">
        <v>0.04</v>
      </c>
      <c r="N173" s="76">
        <v>0.01</v>
      </c>
    </row>
    <row r="174" spans="2:14">
      <c r="B174" t="s">
        <v>1960</v>
      </c>
      <c r="C174" t="s">
        <v>1961</v>
      </c>
      <c r="D174" t="s">
        <v>103</v>
      </c>
      <c r="E174" s="15"/>
      <c r="F174" t="s">
        <v>766</v>
      </c>
      <c r="G174" t="s">
        <v>461</v>
      </c>
      <c r="H174" t="s">
        <v>105</v>
      </c>
      <c r="I174" s="76">
        <v>6553.2</v>
      </c>
      <c r="J174" s="76">
        <v>651.79999999999995</v>
      </c>
      <c r="K174" s="76">
        <v>42.713757600000001</v>
      </c>
      <c r="L174" s="76">
        <v>0.01</v>
      </c>
      <c r="M174" s="76">
        <v>0.03</v>
      </c>
      <c r="N174" s="76">
        <v>0.01</v>
      </c>
    </row>
    <row r="175" spans="2:14">
      <c r="B175" t="s">
        <v>1962</v>
      </c>
      <c r="C175" t="s">
        <v>1963</v>
      </c>
      <c r="D175" t="s">
        <v>103</v>
      </c>
      <c r="E175" s="15"/>
      <c r="F175" t="s">
        <v>786</v>
      </c>
      <c r="G175" t="s">
        <v>461</v>
      </c>
      <c r="H175" t="s">
        <v>105</v>
      </c>
      <c r="I175" s="76">
        <v>1692.32</v>
      </c>
      <c r="J175" s="76">
        <v>213.6</v>
      </c>
      <c r="K175" s="76">
        <v>3.6147955199999999</v>
      </c>
      <c r="L175" s="76">
        <v>0</v>
      </c>
      <c r="M175" s="76">
        <v>0</v>
      </c>
      <c r="N175" s="76">
        <v>0</v>
      </c>
    </row>
    <row r="176" spans="2:14">
      <c r="B176" t="s">
        <v>1964</v>
      </c>
      <c r="C176" t="s">
        <v>1965</v>
      </c>
      <c r="D176" t="s">
        <v>103</v>
      </c>
      <c r="E176" s="15"/>
      <c r="F176" t="s">
        <v>1966</v>
      </c>
      <c r="G176" t="s">
        <v>461</v>
      </c>
      <c r="H176" t="s">
        <v>105</v>
      </c>
      <c r="I176" s="76">
        <v>13994.88</v>
      </c>
      <c r="J176" s="76">
        <v>109.3</v>
      </c>
      <c r="K176" s="76">
        <v>15.29640384</v>
      </c>
      <c r="L176" s="76">
        <v>0.06</v>
      </c>
      <c r="M176" s="76">
        <v>0.01</v>
      </c>
      <c r="N176" s="76">
        <v>0</v>
      </c>
    </row>
    <row r="177" spans="2:14">
      <c r="B177" t="s">
        <v>1967</v>
      </c>
      <c r="C177" t="s">
        <v>1968</v>
      </c>
      <c r="D177" t="s">
        <v>103</v>
      </c>
      <c r="E177" s="15"/>
      <c r="F177" t="s">
        <v>1969</v>
      </c>
      <c r="G177" t="s">
        <v>461</v>
      </c>
      <c r="H177" t="s">
        <v>105</v>
      </c>
      <c r="I177" s="76">
        <v>17717.150000000001</v>
      </c>
      <c r="J177" s="76">
        <v>1174</v>
      </c>
      <c r="K177" s="76">
        <v>207.99934099999999</v>
      </c>
      <c r="L177" s="76">
        <v>0.04</v>
      </c>
      <c r="M177" s="76">
        <v>0.17</v>
      </c>
      <c r="N177" s="76">
        <v>0.03</v>
      </c>
    </row>
    <row r="178" spans="2:14">
      <c r="B178" t="s">
        <v>1970</v>
      </c>
      <c r="C178" t="s">
        <v>1971</v>
      </c>
      <c r="D178" t="s">
        <v>103</v>
      </c>
      <c r="E178" s="15"/>
      <c r="F178" t="s">
        <v>922</v>
      </c>
      <c r="G178" t="s">
        <v>461</v>
      </c>
      <c r="H178" t="s">
        <v>105</v>
      </c>
      <c r="I178" s="76">
        <v>4.5</v>
      </c>
      <c r="J178" s="76">
        <v>9968006.4000000004</v>
      </c>
      <c r="K178" s="76">
        <v>448.56028800000001</v>
      </c>
      <c r="L178" s="76">
        <v>0</v>
      </c>
      <c r="M178" s="76">
        <v>0.37</v>
      </c>
      <c r="N178" s="76">
        <v>7.0000000000000007E-2</v>
      </c>
    </row>
    <row r="179" spans="2:14">
      <c r="B179" t="s">
        <v>1972</v>
      </c>
      <c r="C179" t="s">
        <v>1973</v>
      </c>
      <c r="D179" t="s">
        <v>103</v>
      </c>
      <c r="E179" s="15"/>
      <c r="F179" t="s">
        <v>922</v>
      </c>
      <c r="G179" t="s">
        <v>461</v>
      </c>
      <c r="H179" t="s">
        <v>105</v>
      </c>
      <c r="I179" s="76">
        <v>1800000</v>
      </c>
      <c r="J179" s="76">
        <v>80.099999999999994</v>
      </c>
      <c r="K179" s="76">
        <v>1441.8</v>
      </c>
      <c r="L179" s="76">
        <v>0.79</v>
      </c>
      <c r="M179" s="76">
        <v>1.18</v>
      </c>
      <c r="N179" s="76">
        <v>0.23</v>
      </c>
    </row>
    <row r="180" spans="2:14">
      <c r="B180" t="s">
        <v>1974</v>
      </c>
      <c r="C180" t="s">
        <v>1975</v>
      </c>
      <c r="D180" t="s">
        <v>103</v>
      </c>
      <c r="E180" s="15"/>
      <c r="F180" t="s">
        <v>1215</v>
      </c>
      <c r="G180" t="s">
        <v>461</v>
      </c>
      <c r="H180" t="s">
        <v>105</v>
      </c>
      <c r="I180" s="76">
        <v>73175.009999999995</v>
      </c>
      <c r="J180" s="76">
        <v>244.2</v>
      </c>
      <c r="K180" s="76">
        <v>178.69337442</v>
      </c>
      <c r="L180" s="76">
        <v>0.08</v>
      </c>
      <c r="M180" s="76">
        <v>0.15</v>
      </c>
      <c r="N180" s="76">
        <v>0.03</v>
      </c>
    </row>
    <row r="181" spans="2:14">
      <c r="B181" t="s">
        <v>1976</v>
      </c>
      <c r="C181" t="s">
        <v>1977</v>
      </c>
      <c r="D181" t="s">
        <v>103</v>
      </c>
      <c r="E181" s="15"/>
      <c r="F181" t="s">
        <v>1113</v>
      </c>
      <c r="G181" t="s">
        <v>461</v>
      </c>
      <c r="H181" t="s">
        <v>105</v>
      </c>
      <c r="I181" s="76">
        <v>196.22</v>
      </c>
      <c r="J181" s="76">
        <v>49170</v>
      </c>
      <c r="K181" s="76">
        <v>96.481374000000002</v>
      </c>
      <c r="L181" s="76">
        <v>0.02</v>
      </c>
      <c r="M181" s="76">
        <v>0.08</v>
      </c>
      <c r="N181" s="76">
        <v>0.02</v>
      </c>
    </row>
    <row r="182" spans="2:14">
      <c r="B182" t="s">
        <v>1978</v>
      </c>
      <c r="C182" t="s">
        <v>1979</v>
      </c>
      <c r="D182" t="s">
        <v>103</v>
      </c>
      <c r="E182" s="15"/>
      <c r="F182" t="s">
        <v>1980</v>
      </c>
      <c r="G182" t="s">
        <v>461</v>
      </c>
      <c r="H182" t="s">
        <v>105</v>
      </c>
      <c r="I182" s="76">
        <v>27554.18</v>
      </c>
      <c r="J182" s="76">
        <v>466.7</v>
      </c>
      <c r="K182" s="76">
        <v>128.59535806</v>
      </c>
      <c r="L182" s="76">
        <v>0.03</v>
      </c>
      <c r="M182" s="76">
        <v>0.1</v>
      </c>
      <c r="N182" s="76">
        <v>0.02</v>
      </c>
    </row>
    <row r="183" spans="2:14">
      <c r="B183" t="s">
        <v>1981</v>
      </c>
      <c r="C183" t="s">
        <v>1982</v>
      </c>
      <c r="D183" t="s">
        <v>103</v>
      </c>
      <c r="E183" s="15"/>
      <c r="F183" t="s">
        <v>1227</v>
      </c>
      <c r="G183" t="s">
        <v>461</v>
      </c>
      <c r="H183" t="s">
        <v>105</v>
      </c>
      <c r="I183" s="76">
        <v>1045.21</v>
      </c>
      <c r="J183" s="76">
        <v>435.4</v>
      </c>
      <c r="K183" s="76">
        <v>4.5508443400000003</v>
      </c>
      <c r="L183" s="76">
        <v>0.01</v>
      </c>
      <c r="M183" s="76">
        <v>0</v>
      </c>
      <c r="N183" s="76">
        <v>0</v>
      </c>
    </row>
    <row r="184" spans="2:14">
      <c r="B184" t="s">
        <v>1983</v>
      </c>
      <c r="C184" t="s">
        <v>1984</v>
      </c>
      <c r="D184" t="s">
        <v>103</v>
      </c>
      <c r="E184" s="15"/>
      <c r="F184" t="s">
        <v>1201</v>
      </c>
      <c r="G184" t="s">
        <v>461</v>
      </c>
      <c r="H184" t="s">
        <v>105</v>
      </c>
      <c r="I184" s="76">
        <v>13987.84</v>
      </c>
      <c r="J184" s="76">
        <v>1205</v>
      </c>
      <c r="K184" s="76">
        <v>168.553472</v>
      </c>
      <c r="L184" s="76">
        <v>0.08</v>
      </c>
      <c r="M184" s="76">
        <v>0.14000000000000001</v>
      </c>
      <c r="N184" s="76">
        <v>0.03</v>
      </c>
    </row>
    <row r="185" spans="2:14">
      <c r="B185" t="s">
        <v>1985</v>
      </c>
      <c r="C185" t="s">
        <v>1986</v>
      </c>
      <c r="D185" t="s">
        <v>103</v>
      </c>
      <c r="E185" s="15"/>
      <c r="F185" t="s">
        <v>1171</v>
      </c>
      <c r="G185" t="s">
        <v>461</v>
      </c>
      <c r="H185" t="s">
        <v>105</v>
      </c>
      <c r="I185" s="76">
        <v>121917.06</v>
      </c>
      <c r="J185" s="76">
        <v>200.5</v>
      </c>
      <c r="K185" s="76">
        <v>244.4437053</v>
      </c>
      <c r="L185" s="76">
        <v>7.0000000000000007E-2</v>
      </c>
      <c r="M185" s="76">
        <v>0.2</v>
      </c>
      <c r="N185" s="76">
        <v>0.04</v>
      </c>
    </row>
    <row r="186" spans="2:14">
      <c r="B186" t="s">
        <v>1987</v>
      </c>
      <c r="C186" t="s">
        <v>1988</v>
      </c>
      <c r="D186" t="s">
        <v>103</v>
      </c>
      <c r="E186" s="15"/>
      <c r="F186" t="s">
        <v>1165</v>
      </c>
      <c r="G186" t="s">
        <v>130</v>
      </c>
      <c r="H186" t="s">
        <v>105</v>
      </c>
      <c r="I186" s="76">
        <v>4982.93</v>
      </c>
      <c r="J186" s="76">
        <v>2698</v>
      </c>
      <c r="K186" s="76">
        <v>134.4394514</v>
      </c>
      <c r="L186" s="76">
        <v>0.03</v>
      </c>
      <c r="M186" s="76">
        <v>0.11</v>
      </c>
      <c r="N186" s="76">
        <v>0.02</v>
      </c>
    </row>
    <row r="187" spans="2:14">
      <c r="B187" t="s">
        <v>1989</v>
      </c>
      <c r="C187" t="s">
        <v>1990</v>
      </c>
      <c r="D187" t="s">
        <v>103</v>
      </c>
      <c r="E187" s="15"/>
      <c r="F187" t="s">
        <v>1991</v>
      </c>
      <c r="G187" t="s">
        <v>130</v>
      </c>
      <c r="H187" t="s">
        <v>105</v>
      </c>
      <c r="I187" s="76">
        <v>4694.38</v>
      </c>
      <c r="J187" s="76">
        <v>5962</v>
      </c>
      <c r="K187" s="76">
        <v>279.87893559999998</v>
      </c>
      <c r="L187" s="76">
        <v>0.06</v>
      </c>
      <c r="M187" s="76">
        <v>0.23</v>
      </c>
      <c r="N187" s="76">
        <v>0.05</v>
      </c>
    </row>
    <row r="188" spans="2:14">
      <c r="B188" t="s">
        <v>1992</v>
      </c>
      <c r="C188" t="s">
        <v>1993</v>
      </c>
      <c r="D188" t="s">
        <v>103</v>
      </c>
      <c r="E188" s="15"/>
      <c r="F188" t="s">
        <v>1994</v>
      </c>
      <c r="G188" t="s">
        <v>131</v>
      </c>
      <c r="H188" t="s">
        <v>105</v>
      </c>
      <c r="I188" s="76">
        <v>2228.8200000000002</v>
      </c>
      <c r="J188" s="76">
        <v>2373</v>
      </c>
      <c r="K188" s="76">
        <v>52.889898600000002</v>
      </c>
      <c r="L188" s="76">
        <v>0.02</v>
      </c>
      <c r="M188" s="76">
        <v>0.04</v>
      </c>
      <c r="N188" s="76">
        <v>0.01</v>
      </c>
    </row>
    <row r="189" spans="2:14">
      <c r="B189" t="s">
        <v>1995</v>
      </c>
      <c r="C189" t="s">
        <v>1996</v>
      </c>
      <c r="D189" t="s">
        <v>103</v>
      </c>
      <c r="E189" s="15"/>
      <c r="F189" t="s">
        <v>1997</v>
      </c>
      <c r="G189" t="s">
        <v>132</v>
      </c>
      <c r="H189" t="s">
        <v>105</v>
      </c>
      <c r="I189" s="76">
        <v>3519.75</v>
      </c>
      <c r="J189" s="76">
        <v>453.3</v>
      </c>
      <c r="K189" s="76">
        <v>15.95502675</v>
      </c>
      <c r="L189" s="76">
        <v>0</v>
      </c>
      <c r="M189" s="76">
        <v>0.01</v>
      </c>
      <c r="N189" s="76">
        <v>0</v>
      </c>
    </row>
    <row r="190" spans="2:14">
      <c r="B190" t="s">
        <v>1998</v>
      </c>
      <c r="C190" t="s">
        <v>1999</v>
      </c>
      <c r="D190" t="s">
        <v>103</v>
      </c>
      <c r="E190" s="15"/>
      <c r="F190" t="s">
        <v>2000</v>
      </c>
      <c r="G190" t="s">
        <v>135</v>
      </c>
      <c r="H190" t="s">
        <v>105</v>
      </c>
      <c r="I190" s="76">
        <v>3423.53</v>
      </c>
      <c r="J190" s="76">
        <v>162.4</v>
      </c>
      <c r="K190" s="76">
        <v>5.55981272</v>
      </c>
      <c r="L190" s="76">
        <v>0.01</v>
      </c>
      <c r="M190" s="76">
        <v>0</v>
      </c>
      <c r="N190" s="76">
        <v>0</v>
      </c>
    </row>
    <row r="191" spans="2:14">
      <c r="B191" t="s">
        <v>2001</v>
      </c>
      <c r="C191" t="s">
        <v>2002</v>
      </c>
      <c r="D191" t="s">
        <v>103</v>
      </c>
      <c r="E191" s="15"/>
      <c r="F191" t="s">
        <v>2003</v>
      </c>
      <c r="G191" t="s">
        <v>135</v>
      </c>
      <c r="H191" t="s">
        <v>105</v>
      </c>
      <c r="I191" s="76">
        <v>3836.48</v>
      </c>
      <c r="J191" s="76">
        <v>2492</v>
      </c>
      <c r="K191" s="76">
        <v>95.605081600000005</v>
      </c>
      <c r="L191" s="76">
        <v>0.03</v>
      </c>
      <c r="M191" s="76">
        <v>0.08</v>
      </c>
      <c r="N191" s="76">
        <v>0.02</v>
      </c>
    </row>
    <row r="192" spans="2:14">
      <c r="B192" t="s">
        <v>2004</v>
      </c>
      <c r="C192" t="s">
        <v>2005</v>
      </c>
      <c r="D192" t="s">
        <v>103</v>
      </c>
      <c r="E192" s="15"/>
      <c r="F192" t="s">
        <v>2006</v>
      </c>
      <c r="G192" t="s">
        <v>135</v>
      </c>
      <c r="H192" t="s">
        <v>105</v>
      </c>
      <c r="I192" s="76">
        <v>26608.92</v>
      </c>
      <c r="J192" s="76">
        <v>638.1</v>
      </c>
      <c r="K192" s="76">
        <v>169.79151852000001</v>
      </c>
      <c r="L192" s="76">
        <v>0.05</v>
      </c>
      <c r="M192" s="76">
        <v>0.14000000000000001</v>
      </c>
      <c r="N192" s="76">
        <v>0.03</v>
      </c>
    </row>
    <row r="193" spans="2:14">
      <c r="B193" t="s">
        <v>2007</v>
      </c>
      <c r="C193" t="s">
        <v>2008</v>
      </c>
      <c r="D193" t="s">
        <v>103</v>
      </c>
      <c r="E193" s="15"/>
      <c r="F193" t="s">
        <v>2009</v>
      </c>
      <c r="G193" t="s">
        <v>135</v>
      </c>
      <c r="H193" t="s">
        <v>105</v>
      </c>
      <c r="I193" s="76">
        <v>8088.22</v>
      </c>
      <c r="J193" s="76">
        <v>213.1</v>
      </c>
      <c r="K193" s="76">
        <v>17.23599682</v>
      </c>
      <c r="L193" s="76">
        <v>0.03</v>
      </c>
      <c r="M193" s="76">
        <v>0.01</v>
      </c>
      <c r="N193" s="76">
        <v>0</v>
      </c>
    </row>
    <row r="194" spans="2:14">
      <c r="B194" t="s">
        <v>2010</v>
      </c>
      <c r="C194" t="s">
        <v>2011</v>
      </c>
      <c r="D194" t="s">
        <v>103</v>
      </c>
      <c r="E194" s="15"/>
      <c r="F194" t="s">
        <v>2012</v>
      </c>
      <c r="G194" t="s">
        <v>135</v>
      </c>
      <c r="H194" t="s">
        <v>105</v>
      </c>
      <c r="I194" s="76">
        <v>12542.45</v>
      </c>
      <c r="J194" s="76">
        <v>118.6</v>
      </c>
      <c r="K194" s="76">
        <v>14.8753457</v>
      </c>
      <c r="L194" s="76">
        <v>0.03</v>
      </c>
      <c r="M194" s="76">
        <v>0.01</v>
      </c>
      <c r="N194" s="76">
        <v>0</v>
      </c>
    </row>
    <row r="195" spans="2:14">
      <c r="B195" s="77" t="s">
        <v>2013</v>
      </c>
      <c r="E195" s="15"/>
      <c r="F195" s="15"/>
      <c r="G195" s="15"/>
      <c r="I195" s="78">
        <v>0</v>
      </c>
      <c r="K195" s="78">
        <v>0</v>
      </c>
      <c r="M195" s="78">
        <v>0</v>
      </c>
      <c r="N195" s="78">
        <v>0</v>
      </c>
    </row>
    <row r="196" spans="2:14">
      <c r="B196" t="s">
        <v>214</v>
      </c>
      <c r="C196" t="s">
        <v>214</v>
      </c>
      <c r="E196" s="15"/>
      <c r="F196" s="15"/>
      <c r="G196" t="s">
        <v>214</v>
      </c>
      <c r="H196" t="s">
        <v>214</v>
      </c>
      <c r="I196" s="76">
        <v>0</v>
      </c>
      <c r="J196" s="76">
        <v>0</v>
      </c>
      <c r="K196" s="76">
        <v>0</v>
      </c>
      <c r="L196" s="76">
        <v>0</v>
      </c>
      <c r="M196" s="76">
        <v>0</v>
      </c>
      <c r="N196" s="76">
        <v>0</v>
      </c>
    </row>
    <row r="197" spans="2:14">
      <c r="B197" s="77" t="s">
        <v>302</v>
      </c>
      <c r="E197" s="15"/>
      <c r="F197" s="15"/>
      <c r="G197" s="15"/>
      <c r="I197" s="78">
        <v>1058390.1299999999</v>
      </c>
      <c r="K197" s="78">
        <v>48203.131078160499</v>
      </c>
      <c r="M197" s="78">
        <v>39.340000000000003</v>
      </c>
      <c r="N197" s="78">
        <v>7.83</v>
      </c>
    </row>
    <row r="198" spans="2:14">
      <c r="B198" s="77" t="s">
        <v>416</v>
      </c>
      <c r="E198" s="15"/>
      <c r="F198" s="15"/>
      <c r="G198" s="15"/>
      <c r="I198" s="78">
        <v>399194.5</v>
      </c>
      <c r="K198" s="78">
        <v>12968.836667110147</v>
      </c>
      <c r="M198" s="78">
        <v>10.58</v>
      </c>
      <c r="N198" s="78">
        <v>2.11</v>
      </c>
    </row>
    <row r="199" spans="2:14">
      <c r="B199" t="s">
        <v>2014</v>
      </c>
      <c r="C199" t="s">
        <v>2015</v>
      </c>
      <c r="D199" t="s">
        <v>1308</v>
      </c>
      <c r="E199" t="s">
        <v>1284</v>
      </c>
      <c r="F199" s="15"/>
      <c r="G199" t="s">
        <v>1301</v>
      </c>
      <c r="H199" t="s">
        <v>113</v>
      </c>
      <c r="I199" s="76">
        <v>63640.72</v>
      </c>
      <c r="J199" s="76">
        <v>110</v>
      </c>
      <c r="K199" s="76">
        <v>291.00291986479999</v>
      </c>
      <c r="L199" s="76">
        <v>0.01</v>
      </c>
      <c r="M199" s="76">
        <v>0.24</v>
      </c>
      <c r="N199" s="76">
        <v>0.05</v>
      </c>
    </row>
    <row r="200" spans="2:14">
      <c r="B200" t="s">
        <v>2016</v>
      </c>
      <c r="C200" t="s">
        <v>2017</v>
      </c>
      <c r="D200" t="s">
        <v>1358</v>
      </c>
      <c r="E200" t="s">
        <v>1284</v>
      </c>
      <c r="F200" t="s">
        <v>2018</v>
      </c>
      <c r="G200" t="s">
        <v>1286</v>
      </c>
      <c r="H200" t="s">
        <v>109</v>
      </c>
      <c r="I200" s="76">
        <v>504.98</v>
      </c>
      <c r="J200" s="76">
        <v>836.26</v>
      </c>
      <c r="K200" s="76">
        <v>14.902775544692</v>
      </c>
      <c r="L200" s="76">
        <v>0</v>
      </c>
      <c r="M200" s="76">
        <v>0.01</v>
      </c>
      <c r="N200" s="76">
        <v>0</v>
      </c>
    </row>
    <row r="201" spans="2:14">
      <c r="B201" t="s">
        <v>2019</v>
      </c>
      <c r="C201" t="s">
        <v>2020</v>
      </c>
      <c r="D201" t="s">
        <v>1358</v>
      </c>
      <c r="E201" t="s">
        <v>1284</v>
      </c>
      <c r="F201" t="s">
        <v>1586</v>
      </c>
      <c r="G201" t="s">
        <v>1286</v>
      </c>
      <c r="H201" t="s">
        <v>109</v>
      </c>
      <c r="I201" s="76">
        <v>3557.3</v>
      </c>
      <c r="J201" s="76">
        <v>6341</v>
      </c>
      <c r="K201" s="76">
        <v>796.03085889700003</v>
      </c>
      <c r="L201" s="76">
        <v>0.01</v>
      </c>
      <c r="M201" s="76">
        <v>0.65</v>
      </c>
      <c r="N201" s="76">
        <v>0.13</v>
      </c>
    </row>
    <row r="202" spans="2:14">
      <c r="B202" t="s">
        <v>2021</v>
      </c>
      <c r="C202" t="s">
        <v>2022</v>
      </c>
      <c r="D202" t="s">
        <v>126</v>
      </c>
      <c r="E202" t="s">
        <v>1284</v>
      </c>
      <c r="F202" t="s">
        <v>2023</v>
      </c>
      <c r="G202" t="s">
        <v>1347</v>
      </c>
      <c r="H202" t="s">
        <v>109</v>
      </c>
      <c r="I202" s="76">
        <v>1573.86</v>
      </c>
      <c r="J202" s="76">
        <v>435</v>
      </c>
      <c r="K202" s="76">
        <v>24.160560939</v>
      </c>
      <c r="L202" s="76">
        <v>0.01</v>
      </c>
      <c r="M202" s="76">
        <v>0.02</v>
      </c>
      <c r="N202" s="76">
        <v>0</v>
      </c>
    </row>
    <row r="203" spans="2:14">
      <c r="B203" t="s">
        <v>2024</v>
      </c>
      <c r="C203" t="s">
        <v>2025</v>
      </c>
      <c r="D203" t="s">
        <v>1358</v>
      </c>
      <c r="E203" t="s">
        <v>1284</v>
      </c>
      <c r="F203" s="15"/>
      <c r="G203" t="s">
        <v>1297</v>
      </c>
      <c r="H203" t="s">
        <v>109</v>
      </c>
      <c r="I203" s="76">
        <v>3786.54</v>
      </c>
      <c r="J203" s="76">
        <v>2130</v>
      </c>
      <c r="K203" s="76">
        <v>284.62550275799998</v>
      </c>
      <c r="L203" s="76">
        <v>0</v>
      </c>
      <c r="M203" s="76">
        <v>0.23</v>
      </c>
      <c r="N203" s="76">
        <v>0.05</v>
      </c>
    </row>
    <row r="204" spans="2:14">
      <c r="B204" t="s">
        <v>2024</v>
      </c>
      <c r="C204" t="s">
        <v>2025</v>
      </c>
      <c r="D204" t="s">
        <v>1358</v>
      </c>
      <c r="E204" t="s">
        <v>1284</v>
      </c>
      <c r="F204" s="15"/>
      <c r="G204" t="s">
        <v>1297</v>
      </c>
      <c r="H204" t="s">
        <v>109</v>
      </c>
      <c r="I204" s="76">
        <v>334.32</v>
      </c>
      <c r="J204" s="76">
        <v>2130</v>
      </c>
      <c r="K204" s="76">
        <v>25.130065464000001</v>
      </c>
      <c r="L204" s="76">
        <v>0</v>
      </c>
      <c r="M204" s="76">
        <v>0.02</v>
      </c>
      <c r="N204" s="76">
        <v>0</v>
      </c>
    </row>
    <row r="205" spans="2:14">
      <c r="B205" t="s">
        <v>2026</v>
      </c>
      <c r="C205" t="s">
        <v>2027</v>
      </c>
      <c r="D205" t="s">
        <v>1358</v>
      </c>
      <c r="E205" t="s">
        <v>1284</v>
      </c>
      <c r="F205" t="s">
        <v>2028</v>
      </c>
      <c r="G205" t="s">
        <v>1297</v>
      </c>
      <c r="H205" t="s">
        <v>109</v>
      </c>
      <c r="I205" s="76">
        <v>1805.5</v>
      </c>
      <c r="J205" s="76">
        <v>1938</v>
      </c>
      <c r="K205" s="76">
        <v>123.48179211</v>
      </c>
      <c r="L205" s="76">
        <v>0</v>
      </c>
      <c r="M205" s="76">
        <v>0.1</v>
      </c>
      <c r="N205" s="76">
        <v>0.02</v>
      </c>
    </row>
    <row r="206" spans="2:14">
      <c r="B206" t="s">
        <v>2026</v>
      </c>
      <c r="C206" t="s">
        <v>2027</v>
      </c>
      <c r="D206" t="s">
        <v>1358</v>
      </c>
      <c r="E206" t="s">
        <v>1284</v>
      </c>
      <c r="F206" t="s">
        <v>2028</v>
      </c>
      <c r="G206" t="s">
        <v>1297</v>
      </c>
      <c r="H206" t="s">
        <v>109</v>
      </c>
      <c r="I206" s="76">
        <v>5704.87</v>
      </c>
      <c r="J206" s="76">
        <v>1938</v>
      </c>
      <c r="K206" s="76">
        <v>390.16758313740002</v>
      </c>
      <c r="L206" s="76">
        <v>0</v>
      </c>
      <c r="M206" s="76">
        <v>0.32</v>
      </c>
      <c r="N206" s="76">
        <v>0.06</v>
      </c>
    </row>
    <row r="207" spans="2:14">
      <c r="B207" t="s">
        <v>2029</v>
      </c>
      <c r="C207" t="s">
        <v>2030</v>
      </c>
      <c r="D207" t="s">
        <v>1358</v>
      </c>
      <c r="E207" t="s">
        <v>1284</v>
      </c>
      <c r="F207" t="s">
        <v>1296</v>
      </c>
      <c r="G207" t="s">
        <v>1297</v>
      </c>
      <c r="H207" t="s">
        <v>109</v>
      </c>
      <c r="I207" s="76">
        <v>1198.54</v>
      </c>
      <c r="J207" s="76">
        <v>444</v>
      </c>
      <c r="K207" s="76">
        <v>18.7796356104</v>
      </c>
      <c r="L207" s="76">
        <v>0</v>
      </c>
      <c r="M207" s="76">
        <v>0.02</v>
      </c>
      <c r="N207" s="76">
        <v>0</v>
      </c>
    </row>
    <row r="208" spans="2:14">
      <c r="B208" t="s">
        <v>2031</v>
      </c>
      <c r="C208" t="s">
        <v>2032</v>
      </c>
      <c r="D208" t="s">
        <v>126</v>
      </c>
      <c r="E208" t="s">
        <v>1284</v>
      </c>
      <c r="F208" s="15"/>
      <c r="G208" t="s">
        <v>2033</v>
      </c>
      <c r="H208" t="s">
        <v>113</v>
      </c>
      <c r="I208" s="76">
        <v>-1311.16</v>
      </c>
      <c r="J208" s="76">
        <v>4105</v>
      </c>
      <c r="K208" s="76">
        <v>-223.7373192142</v>
      </c>
      <c r="L208" s="76">
        <v>0</v>
      </c>
      <c r="M208" s="76">
        <v>-0.18</v>
      </c>
      <c r="N208" s="76">
        <v>-0.04</v>
      </c>
    </row>
    <row r="209" spans="2:14">
      <c r="B209" t="s">
        <v>2034</v>
      </c>
      <c r="C209" t="s">
        <v>2035</v>
      </c>
      <c r="D209" t="s">
        <v>1308</v>
      </c>
      <c r="E209" t="s">
        <v>1284</v>
      </c>
      <c r="F209" t="s">
        <v>2036</v>
      </c>
      <c r="G209" t="s">
        <v>2033</v>
      </c>
      <c r="H209" t="s">
        <v>109</v>
      </c>
      <c r="I209" s="76">
        <v>107284.55</v>
      </c>
      <c r="J209" s="76">
        <v>20.75</v>
      </c>
      <c r="K209" s="76">
        <v>78.560989217124998</v>
      </c>
      <c r="L209" s="76">
        <v>0.02</v>
      </c>
      <c r="M209" s="76">
        <v>0.06</v>
      </c>
      <c r="N209" s="76">
        <v>0.01</v>
      </c>
    </row>
    <row r="210" spans="2:14">
      <c r="B210" t="s">
        <v>2037</v>
      </c>
      <c r="C210" t="s">
        <v>2038</v>
      </c>
      <c r="D210" t="s">
        <v>126</v>
      </c>
      <c r="E210" t="s">
        <v>1284</v>
      </c>
      <c r="F210" t="s">
        <v>2039</v>
      </c>
      <c r="G210" t="s">
        <v>2033</v>
      </c>
      <c r="H210" t="s">
        <v>113</v>
      </c>
      <c r="I210" s="76">
        <v>54625.96</v>
      </c>
      <c r="J210" s="76">
        <v>393.5</v>
      </c>
      <c r="K210" s="76">
        <v>893.53876004294</v>
      </c>
      <c r="L210" s="76">
        <v>0.01</v>
      </c>
      <c r="M210" s="76">
        <v>0.73</v>
      </c>
      <c r="N210" s="76">
        <v>0.15</v>
      </c>
    </row>
    <row r="211" spans="2:14">
      <c r="B211" t="s">
        <v>2040</v>
      </c>
      <c r="C211" t="s">
        <v>2041</v>
      </c>
      <c r="D211" t="s">
        <v>126</v>
      </c>
      <c r="E211" t="s">
        <v>1284</v>
      </c>
      <c r="F211" t="s">
        <v>913</v>
      </c>
      <c r="G211" t="s">
        <v>1355</v>
      </c>
      <c r="H211" t="s">
        <v>109</v>
      </c>
      <c r="I211" s="76">
        <v>750.59</v>
      </c>
      <c r="J211" s="76">
        <v>320</v>
      </c>
      <c r="K211" s="76">
        <v>8.4762627520000002</v>
      </c>
      <c r="L211" s="76">
        <v>0.01</v>
      </c>
      <c r="M211" s="76">
        <v>0.01</v>
      </c>
      <c r="N211" s="76">
        <v>0</v>
      </c>
    </row>
    <row r="212" spans="2:14">
      <c r="B212" t="s">
        <v>2042</v>
      </c>
      <c r="C212" t="s">
        <v>2043</v>
      </c>
      <c r="D212" t="s">
        <v>2044</v>
      </c>
      <c r="E212" t="s">
        <v>1284</v>
      </c>
      <c r="F212" s="15"/>
      <c r="G212" t="s">
        <v>1355</v>
      </c>
      <c r="H212" t="s">
        <v>109</v>
      </c>
      <c r="I212" s="76">
        <v>3982.09</v>
      </c>
      <c r="J212" s="76">
        <v>1340</v>
      </c>
      <c r="K212" s="76">
        <v>188.307461174</v>
      </c>
      <c r="L212" s="76">
        <v>0.01</v>
      </c>
      <c r="M212" s="76">
        <v>0.15</v>
      </c>
      <c r="N212" s="76">
        <v>0.03</v>
      </c>
    </row>
    <row r="213" spans="2:14">
      <c r="B213" t="s">
        <v>2045</v>
      </c>
      <c r="C213" t="s">
        <v>2046</v>
      </c>
      <c r="D213" t="s">
        <v>2044</v>
      </c>
      <c r="E213" t="s">
        <v>1284</v>
      </c>
      <c r="F213" t="s">
        <v>1793</v>
      </c>
      <c r="G213" t="s">
        <v>1355</v>
      </c>
      <c r="H213" t="s">
        <v>109</v>
      </c>
      <c r="I213" s="76">
        <v>1887.99</v>
      </c>
      <c r="J213" s="76">
        <v>1308</v>
      </c>
      <c r="K213" s="76">
        <v>87.148334566800003</v>
      </c>
      <c r="L213" s="76">
        <v>0</v>
      </c>
      <c r="M213" s="76">
        <v>7.0000000000000007E-2</v>
      </c>
      <c r="N213" s="76">
        <v>0.01</v>
      </c>
    </row>
    <row r="214" spans="2:14">
      <c r="B214" t="s">
        <v>2047</v>
      </c>
      <c r="C214" t="s">
        <v>2048</v>
      </c>
      <c r="D214" t="s">
        <v>2044</v>
      </c>
      <c r="E214" t="s">
        <v>1284</v>
      </c>
      <c r="F214" t="s">
        <v>1523</v>
      </c>
      <c r="G214" t="s">
        <v>1355</v>
      </c>
      <c r="H214" t="s">
        <v>109</v>
      </c>
      <c r="I214" s="76">
        <v>3221.39</v>
      </c>
      <c r="J214" s="76">
        <v>4225</v>
      </c>
      <c r="K214" s="76">
        <v>480.3100543475</v>
      </c>
      <c r="L214" s="76">
        <v>0.01</v>
      </c>
      <c r="M214" s="76">
        <v>0.39</v>
      </c>
      <c r="N214" s="76">
        <v>0.08</v>
      </c>
    </row>
    <row r="215" spans="2:14">
      <c r="B215" t="s">
        <v>2049</v>
      </c>
      <c r="C215" t="s">
        <v>2050</v>
      </c>
      <c r="D215" t="s">
        <v>2044</v>
      </c>
      <c r="E215" t="s">
        <v>1284</v>
      </c>
      <c r="F215" t="s">
        <v>2051</v>
      </c>
      <c r="G215" t="s">
        <v>1355</v>
      </c>
      <c r="H215" t="s">
        <v>109</v>
      </c>
      <c r="I215" s="76">
        <v>398.8</v>
      </c>
      <c r="J215" s="76">
        <v>3535</v>
      </c>
      <c r="K215" s="76">
        <v>49.75035982</v>
      </c>
      <c r="L215" s="76">
        <v>0</v>
      </c>
      <c r="M215" s="76">
        <v>0.04</v>
      </c>
      <c r="N215" s="76">
        <v>0.01</v>
      </c>
    </row>
    <row r="216" spans="2:14">
      <c r="B216" t="s">
        <v>2052</v>
      </c>
      <c r="C216" t="s">
        <v>2053</v>
      </c>
      <c r="D216" t="s">
        <v>126</v>
      </c>
      <c r="E216" t="s">
        <v>1284</v>
      </c>
      <c r="F216" t="s">
        <v>1844</v>
      </c>
      <c r="G216" t="s">
        <v>1355</v>
      </c>
      <c r="H216" t="s">
        <v>109</v>
      </c>
      <c r="I216" s="76">
        <v>10653.09</v>
      </c>
      <c r="J216" s="76">
        <v>534</v>
      </c>
      <c r="K216" s="76">
        <v>200.75598961739999</v>
      </c>
      <c r="L216" s="76">
        <v>0.03</v>
      </c>
      <c r="M216" s="76">
        <v>0.16</v>
      </c>
      <c r="N216" s="76">
        <v>0.03</v>
      </c>
    </row>
    <row r="217" spans="2:14">
      <c r="B217" t="s">
        <v>2054</v>
      </c>
      <c r="C217" t="s">
        <v>2055</v>
      </c>
      <c r="D217" t="s">
        <v>2044</v>
      </c>
      <c r="E217" t="s">
        <v>1284</v>
      </c>
      <c r="F217" t="s">
        <v>1683</v>
      </c>
      <c r="G217" t="s">
        <v>1355</v>
      </c>
      <c r="H217" t="s">
        <v>109</v>
      </c>
      <c r="I217" s="76">
        <v>4512.93</v>
      </c>
      <c r="J217" s="76">
        <v>895</v>
      </c>
      <c r="K217" s="76">
        <v>142.53886323149999</v>
      </c>
      <c r="L217" s="76">
        <v>0.01</v>
      </c>
      <c r="M217" s="76">
        <v>0.12</v>
      </c>
      <c r="N217" s="76">
        <v>0.02</v>
      </c>
    </row>
    <row r="218" spans="2:14">
      <c r="B218" t="s">
        <v>2056</v>
      </c>
      <c r="C218" t="s">
        <v>2057</v>
      </c>
      <c r="D218" t="s">
        <v>2044</v>
      </c>
      <c r="E218" t="s">
        <v>1284</v>
      </c>
      <c r="F218" t="s">
        <v>2058</v>
      </c>
      <c r="G218" t="s">
        <v>1355</v>
      </c>
      <c r="H218" t="s">
        <v>109</v>
      </c>
      <c r="I218" s="76">
        <v>4178.8900000000003</v>
      </c>
      <c r="J218" s="76">
        <v>4770</v>
      </c>
      <c r="K218" s="76">
        <v>703.44634403700002</v>
      </c>
      <c r="L218" s="76">
        <v>0.01</v>
      </c>
      <c r="M218" s="76">
        <v>0.56999999999999995</v>
      </c>
      <c r="N218" s="76">
        <v>0.11</v>
      </c>
    </row>
    <row r="219" spans="2:14">
      <c r="B219" t="s">
        <v>2059</v>
      </c>
      <c r="C219" t="s">
        <v>2043</v>
      </c>
      <c r="D219" t="s">
        <v>2044</v>
      </c>
      <c r="E219" t="s">
        <v>1284</v>
      </c>
      <c r="F219" t="s">
        <v>1709</v>
      </c>
      <c r="G219" t="s">
        <v>1355</v>
      </c>
      <c r="H219" t="s">
        <v>109</v>
      </c>
      <c r="I219" s="76">
        <v>854.66</v>
      </c>
      <c r="J219" s="76">
        <v>2734</v>
      </c>
      <c r="K219" s="76">
        <v>82.460041127599993</v>
      </c>
      <c r="L219" s="76">
        <v>0</v>
      </c>
      <c r="M219" s="76">
        <v>7.0000000000000007E-2</v>
      </c>
      <c r="N219" s="76">
        <v>0.01</v>
      </c>
    </row>
    <row r="220" spans="2:14">
      <c r="B220" t="s">
        <v>2060</v>
      </c>
      <c r="C220" t="s">
        <v>2061</v>
      </c>
      <c r="D220" t="s">
        <v>2044</v>
      </c>
      <c r="E220" t="s">
        <v>1284</v>
      </c>
      <c r="F220" t="s">
        <v>1571</v>
      </c>
      <c r="G220" t="s">
        <v>1355</v>
      </c>
      <c r="H220" t="s">
        <v>109</v>
      </c>
      <c r="I220" s="76">
        <v>831.48</v>
      </c>
      <c r="J220" s="76">
        <v>8011</v>
      </c>
      <c r="K220" s="76">
        <v>235.06620582119999</v>
      </c>
      <c r="L220" s="76">
        <v>0</v>
      </c>
      <c r="M220" s="76">
        <v>0.19</v>
      </c>
      <c r="N220" s="76">
        <v>0.04</v>
      </c>
    </row>
    <row r="221" spans="2:14">
      <c r="B221" t="s">
        <v>2062</v>
      </c>
      <c r="C221" t="s">
        <v>2063</v>
      </c>
      <c r="D221" t="s">
        <v>126</v>
      </c>
      <c r="E221" t="s">
        <v>1284</v>
      </c>
      <c r="F221" t="s">
        <v>2064</v>
      </c>
      <c r="G221" t="s">
        <v>1355</v>
      </c>
      <c r="H221" t="s">
        <v>109</v>
      </c>
      <c r="I221" s="76">
        <v>8391.17</v>
      </c>
      <c r="J221" s="76">
        <v>1661</v>
      </c>
      <c r="K221" s="76">
        <v>491.8626106273</v>
      </c>
      <c r="L221" s="76">
        <v>0.02</v>
      </c>
      <c r="M221" s="76">
        <v>0.4</v>
      </c>
      <c r="N221" s="76">
        <v>0.08</v>
      </c>
    </row>
    <row r="222" spans="2:14">
      <c r="B222" t="s">
        <v>2065</v>
      </c>
      <c r="C222" t="s">
        <v>2066</v>
      </c>
      <c r="D222" t="s">
        <v>2044</v>
      </c>
      <c r="E222" t="s">
        <v>1284</v>
      </c>
      <c r="F222" s="15"/>
      <c r="G222" t="s">
        <v>1338</v>
      </c>
      <c r="H222" t="s">
        <v>109</v>
      </c>
      <c r="I222" s="76">
        <v>2997.72</v>
      </c>
      <c r="J222" s="76">
        <v>1505</v>
      </c>
      <c r="K222" s="76">
        <v>159.21325589400001</v>
      </c>
      <c r="L222" s="76">
        <v>0.01</v>
      </c>
      <c r="M222" s="76">
        <v>0.13</v>
      </c>
      <c r="N222" s="76">
        <v>0.03</v>
      </c>
    </row>
    <row r="223" spans="2:14">
      <c r="B223" t="s">
        <v>2067</v>
      </c>
      <c r="C223" t="s">
        <v>2068</v>
      </c>
      <c r="D223" t="s">
        <v>2044</v>
      </c>
      <c r="E223" t="s">
        <v>1284</v>
      </c>
      <c r="F223" s="15"/>
      <c r="G223" t="s">
        <v>1338</v>
      </c>
      <c r="H223" t="s">
        <v>109</v>
      </c>
      <c r="I223" s="76">
        <v>12883.43</v>
      </c>
      <c r="J223" s="76">
        <v>319</v>
      </c>
      <c r="K223" s="76">
        <v>145.03534205930001</v>
      </c>
      <c r="L223" s="76">
        <v>0.05</v>
      </c>
      <c r="M223" s="76">
        <v>0.12</v>
      </c>
      <c r="N223" s="76">
        <v>0.02</v>
      </c>
    </row>
    <row r="224" spans="2:14">
      <c r="B224" t="s">
        <v>2069</v>
      </c>
      <c r="C224" t="s">
        <v>2070</v>
      </c>
      <c r="D224" t="s">
        <v>2044</v>
      </c>
      <c r="E224" t="s">
        <v>1284</v>
      </c>
      <c r="F224" t="s">
        <v>936</v>
      </c>
      <c r="G224" t="s">
        <v>1338</v>
      </c>
      <c r="H224" t="s">
        <v>109</v>
      </c>
      <c r="I224" s="76">
        <v>198.5</v>
      </c>
      <c r="J224" s="76">
        <v>14665</v>
      </c>
      <c r="K224" s="76">
        <v>102.729278225</v>
      </c>
      <c r="L224" s="76">
        <v>0</v>
      </c>
      <c r="M224" s="76">
        <v>0.08</v>
      </c>
      <c r="N224" s="76">
        <v>0.02</v>
      </c>
    </row>
    <row r="225" spans="2:14">
      <c r="B225" t="s">
        <v>2071</v>
      </c>
      <c r="C225" t="s">
        <v>2072</v>
      </c>
      <c r="D225" t="s">
        <v>2044</v>
      </c>
      <c r="E225" t="s">
        <v>1284</v>
      </c>
      <c r="F225" t="s">
        <v>1680</v>
      </c>
      <c r="G225" t="s">
        <v>1338</v>
      </c>
      <c r="H225" t="s">
        <v>109</v>
      </c>
      <c r="I225" s="76">
        <v>12915.54</v>
      </c>
      <c r="J225" s="76">
        <v>599</v>
      </c>
      <c r="K225" s="76">
        <v>273.01785455340001</v>
      </c>
      <c r="L225" s="76">
        <v>0.02</v>
      </c>
      <c r="M225" s="76">
        <v>0.22</v>
      </c>
      <c r="N225" s="76">
        <v>0.04</v>
      </c>
    </row>
    <row r="226" spans="2:14">
      <c r="B226" t="s">
        <v>2073</v>
      </c>
      <c r="C226" t="s">
        <v>2074</v>
      </c>
      <c r="D226" t="s">
        <v>126</v>
      </c>
      <c r="E226" t="s">
        <v>1284</v>
      </c>
      <c r="F226" t="s">
        <v>2075</v>
      </c>
      <c r="G226" t="s">
        <v>1338</v>
      </c>
      <c r="H226" t="s">
        <v>116</v>
      </c>
      <c r="I226" s="76">
        <v>1181.17</v>
      </c>
      <c r="J226" s="76">
        <v>17.5</v>
      </c>
      <c r="K226" s="76">
        <v>0.97889168457499998</v>
      </c>
      <c r="L226" s="76">
        <v>0</v>
      </c>
      <c r="M226" s="76">
        <v>0</v>
      </c>
      <c r="N226" s="76">
        <v>0</v>
      </c>
    </row>
    <row r="227" spans="2:14">
      <c r="B227" t="s">
        <v>2076</v>
      </c>
      <c r="C227" t="s">
        <v>2077</v>
      </c>
      <c r="D227" t="s">
        <v>2044</v>
      </c>
      <c r="E227" t="s">
        <v>1284</v>
      </c>
      <c r="F227" t="s">
        <v>1796</v>
      </c>
      <c r="G227" t="s">
        <v>1342</v>
      </c>
      <c r="H227" t="s">
        <v>109</v>
      </c>
      <c r="I227" s="76">
        <v>891.78</v>
      </c>
      <c r="J227" s="76">
        <v>734</v>
      </c>
      <c r="K227" s="76">
        <v>23.0996524908</v>
      </c>
      <c r="L227" s="76">
        <v>0</v>
      </c>
      <c r="M227" s="76">
        <v>0.02</v>
      </c>
      <c r="N227" s="76">
        <v>0</v>
      </c>
    </row>
    <row r="228" spans="2:14">
      <c r="B228" t="s">
        <v>2078</v>
      </c>
      <c r="C228" t="s">
        <v>2079</v>
      </c>
      <c r="D228" t="s">
        <v>1358</v>
      </c>
      <c r="E228" t="s">
        <v>1284</v>
      </c>
      <c r="F228" t="s">
        <v>674</v>
      </c>
      <c r="G228" t="s">
        <v>1342</v>
      </c>
      <c r="H228" t="s">
        <v>109</v>
      </c>
      <c r="I228" s="76">
        <v>5202.66</v>
      </c>
      <c r="J228" s="76">
        <v>923.01</v>
      </c>
      <c r="K228" s="76">
        <v>169.46636332091401</v>
      </c>
      <c r="L228" s="76">
        <v>0.01</v>
      </c>
      <c r="M228" s="76">
        <v>0.14000000000000001</v>
      </c>
      <c r="N228" s="76">
        <v>0.03</v>
      </c>
    </row>
    <row r="229" spans="2:14">
      <c r="B229" t="s">
        <v>2080</v>
      </c>
      <c r="C229" t="s">
        <v>2081</v>
      </c>
      <c r="D229" t="s">
        <v>126</v>
      </c>
      <c r="E229" t="s">
        <v>1284</v>
      </c>
      <c r="F229" t="s">
        <v>679</v>
      </c>
      <c r="G229" t="s">
        <v>1342</v>
      </c>
      <c r="H229" t="s">
        <v>109</v>
      </c>
      <c r="I229" s="76">
        <v>4147.41</v>
      </c>
      <c r="J229" s="76">
        <v>521</v>
      </c>
      <c r="K229" s="76">
        <v>76.2546535269</v>
      </c>
      <c r="L229" s="76">
        <v>0</v>
      </c>
      <c r="M229" s="76">
        <v>0.06</v>
      </c>
      <c r="N229" s="76">
        <v>0.01</v>
      </c>
    </row>
    <row r="230" spans="2:14">
      <c r="B230" t="s">
        <v>2082</v>
      </c>
      <c r="C230" t="s">
        <v>2083</v>
      </c>
      <c r="D230" t="s">
        <v>1358</v>
      </c>
      <c r="E230" t="s">
        <v>1284</v>
      </c>
      <c r="F230" t="s">
        <v>1809</v>
      </c>
      <c r="G230" t="s">
        <v>1352</v>
      </c>
      <c r="H230" t="s">
        <v>109</v>
      </c>
      <c r="I230" s="76">
        <v>22.55</v>
      </c>
      <c r="J230" s="76">
        <v>1646</v>
      </c>
      <c r="K230" s="76">
        <v>1.3098695170000001</v>
      </c>
      <c r="L230" s="76">
        <v>0</v>
      </c>
      <c r="M230" s="76">
        <v>0</v>
      </c>
      <c r="N230" s="76">
        <v>0</v>
      </c>
    </row>
    <row r="231" spans="2:14">
      <c r="B231" t="s">
        <v>2084</v>
      </c>
      <c r="C231" t="s">
        <v>2085</v>
      </c>
      <c r="D231" t="s">
        <v>2044</v>
      </c>
      <c r="E231" t="s">
        <v>1284</v>
      </c>
      <c r="F231" s="15"/>
      <c r="G231" t="s">
        <v>126</v>
      </c>
      <c r="H231" t="s">
        <v>109</v>
      </c>
      <c r="I231" s="76">
        <v>1741.37</v>
      </c>
      <c r="J231" s="76">
        <v>1150</v>
      </c>
      <c r="K231" s="76">
        <v>70.670889395000003</v>
      </c>
      <c r="L231" s="76">
        <v>0.01</v>
      </c>
      <c r="M231" s="76">
        <v>0.06</v>
      </c>
      <c r="N231" s="76">
        <v>0.01</v>
      </c>
    </row>
    <row r="232" spans="2:14">
      <c r="B232" t="s">
        <v>2084</v>
      </c>
      <c r="C232" t="s">
        <v>2085</v>
      </c>
      <c r="D232" t="s">
        <v>2044</v>
      </c>
      <c r="E232" t="s">
        <v>1284</v>
      </c>
      <c r="F232" s="15"/>
      <c r="G232" t="s">
        <v>126</v>
      </c>
      <c r="H232" t="s">
        <v>109</v>
      </c>
      <c r="I232" s="76">
        <v>13617.11</v>
      </c>
      <c r="J232" s="76">
        <v>1150</v>
      </c>
      <c r="K232" s="76">
        <v>552.62998368499996</v>
      </c>
      <c r="L232" s="76">
        <v>0.06</v>
      </c>
      <c r="M232" s="76">
        <v>0.45</v>
      </c>
      <c r="N232" s="76">
        <v>0.09</v>
      </c>
    </row>
    <row r="233" spans="2:14">
      <c r="B233" t="s">
        <v>2086</v>
      </c>
      <c r="C233" t="s">
        <v>2087</v>
      </c>
      <c r="D233" t="s">
        <v>2044</v>
      </c>
      <c r="E233" t="s">
        <v>1284</v>
      </c>
      <c r="F233" t="s">
        <v>1558</v>
      </c>
      <c r="G233" t="s">
        <v>126</v>
      </c>
      <c r="H233" t="s">
        <v>109</v>
      </c>
      <c r="I233" s="76">
        <v>14331.24</v>
      </c>
      <c r="J233" s="76">
        <v>3086</v>
      </c>
      <c r="K233" s="76">
        <v>1560.7428323255999</v>
      </c>
      <c r="L233" s="76">
        <v>0</v>
      </c>
      <c r="M233" s="76">
        <v>1.27</v>
      </c>
      <c r="N233" s="76">
        <v>0.25</v>
      </c>
    </row>
    <row r="234" spans="2:14">
      <c r="B234" t="s">
        <v>2088</v>
      </c>
      <c r="C234" t="s">
        <v>2089</v>
      </c>
      <c r="D234" t="s">
        <v>2044</v>
      </c>
      <c r="E234" t="s">
        <v>1284</v>
      </c>
      <c r="F234" t="s">
        <v>2090</v>
      </c>
      <c r="G234" t="s">
        <v>126</v>
      </c>
      <c r="H234" t="s">
        <v>109</v>
      </c>
      <c r="I234" s="76">
        <v>7774.93</v>
      </c>
      <c r="J234" s="76">
        <v>2985</v>
      </c>
      <c r="K234" s="76">
        <v>819.01617990449995</v>
      </c>
      <c r="L234" s="76">
        <v>0.02</v>
      </c>
      <c r="M234" s="76">
        <v>0.67</v>
      </c>
      <c r="N234" s="76">
        <v>0.13</v>
      </c>
    </row>
    <row r="235" spans="2:14">
      <c r="B235" t="s">
        <v>2091</v>
      </c>
      <c r="C235" t="s">
        <v>2092</v>
      </c>
      <c r="D235" t="s">
        <v>2044</v>
      </c>
      <c r="E235" t="s">
        <v>1284</v>
      </c>
      <c r="F235" t="s">
        <v>2093</v>
      </c>
      <c r="G235" t="s">
        <v>126</v>
      </c>
      <c r="H235" t="s">
        <v>109</v>
      </c>
      <c r="I235" s="76">
        <v>7248.75</v>
      </c>
      <c r="J235" s="76">
        <v>4204</v>
      </c>
      <c r="K235" s="76">
        <v>1075.4184610499999</v>
      </c>
      <c r="L235" s="76">
        <v>0.02</v>
      </c>
      <c r="M235" s="76">
        <v>0.88</v>
      </c>
      <c r="N235" s="76">
        <v>0.17</v>
      </c>
    </row>
    <row r="236" spans="2:14">
      <c r="B236" t="s">
        <v>2094</v>
      </c>
      <c r="C236" t="s">
        <v>2095</v>
      </c>
      <c r="D236" t="s">
        <v>2044</v>
      </c>
      <c r="E236" t="s">
        <v>1284</v>
      </c>
      <c r="F236" t="s">
        <v>1603</v>
      </c>
      <c r="G236" t="s">
        <v>126</v>
      </c>
      <c r="H236" t="s">
        <v>109</v>
      </c>
      <c r="I236" s="76">
        <v>11057.17</v>
      </c>
      <c r="J236" s="76">
        <v>3077</v>
      </c>
      <c r="K236" s="76">
        <v>1200.6685676561001</v>
      </c>
      <c r="L236" s="76">
        <v>0.01</v>
      </c>
      <c r="M236" s="76">
        <v>0.98</v>
      </c>
      <c r="N236" s="76">
        <v>0.2</v>
      </c>
    </row>
    <row r="237" spans="2:14">
      <c r="B237" t="s">
        <v>2096</v>
      </c>
      <c r="C237" t="s">
        <v>2097</v>
      </c>
      <c r="D237" t="s">
        <v>1358</v>
      </c>
      <c r="E237" t="s">
        <v>1284</v>
      </c>
      <c r="F237" t="s">
        <v>1595</v>
      </c>
      <c r="G237" t="s">
        <v>126</v>
      </c>
      <c r="H237" t="s">
        <v>109</v>
      </c>
      <c r="I237" s="76">
        <v>259.68</v>
      </c>
      <c r="J237" s="76">
        <v>34000</v>
      </c>
      <c r="K237" s="76">
        <v>311.57964479999998</v>
      </c>
      <c r="L237" s="76">
        <v>0.01</v>
      </c>
      <c r="M237" s="76">
        <v>0.25</v>
      </c>
      <c r="N237" s="76">
        <v>0.05</v>
      </c>
    </row>
    <row r="238" spans="2:14">
      <c r="B238" t="s">
        <v>2098</v>
      </c>
      <c r="C238" t="s">
        <v>2099</v>
      </c>
      <c r="D238" t="s">
        <v>1358</v>
      </c>
      <c r="E238" t="s">
        <v>1284</v>
      </c>
      <c r="F238" t="s">
        <v>1595</v>
      </c>
      <c r="G238" t="s">
        <v>126</v>
      </c>
      <c r="H238" t="s">
        <v>109</v>
      </c>
      <c r="I238" s="76">
        <v>13393.79</v>
      </c>
      <c r="J238" s="76">
        <v>1716</v>
      </c>
      <c r="K238" s="76">
        <v>811.09631305560004</v>
      </c>
      <c r="L238" s="76">
        <v>0</v>
      </c>
      <c r="M238" s="76">
        <v>0.66</v>
      </c>
      <c r="N238" s="76">
        <v>0.13</v>
      </c>
    </row>
    <row r="239" spans="2:14">
      <c r="B239" t="s">
        <v>2100</v>
      </c>
      <c r="C239" t="s">
        <v>2101</v>
      </c>
      <c r="D239" t="s">
        <v>2044</v>
      </c>
      <c r="E239" t="s">
        <v>1284</v>
      </c>
      <c r="F239" t="s">
        <v>1991</v>
      </c>
      <c r="G239" t="s">
        <v>126</v>
      </c>
      <c r="H239" t="s">
        <v>109</v>
      </c>
      <c r="I239" s="76">
        <v>400.53</v>
      </c>
      <c r="J239" s="76">
        <v>1650</v>
      </c>
      <c r="K239" s="76">
        <v>23.322261104999999</v>
      </c>
      <c r="L239" s="76">
        <v>0.01</v>
      </c>
      <c r="M239" s="76">
        <v>0.02</v>
      </c>
      <c r="N239" s="76">
        <v>0</v>
      </c>
    </row>
    <row r="240" spans="2:14">
      <c r="B240" t="s">
        <v>2102</v>
      </c>
      <c r="C240" t="s">
        <v>2103</v>
      </c>
      <c r="D240" t="s">
        <v>1358</v>
      </c>
      <c r="E240" t="s">
        <v>1284</v>
      </c>
      <c r="F240" t="s">
        <v>1600</v>
      </c>
      <c r="G240" t="s">
        <v>126</v>
      </c>
      <c r="H240" t="s">
        <v>109</v>
      </c>
      <c r="I240" s="76">
        <v>331.24</v>
      </c>
      <c r="J240" s="76">
        <v>8320</v>
      </c>
      <c r="K240" s="76">
        <v>97.256303872000004</v>
      </c>
      <c r="L240" s="76">
        <v>0</v>
      </c>
      <c r="M240" s="76">
        <v>0.08</v>
      </c>
      <c r="N240" s="76">
        <v>0.02</v>
      </c>
    </row>
    <row r="241" spans="2:14">
      <c r="B241" t="s">
        <v>2104</v>
      </c>
      <c r="C241" t="s">
        <v>2105</v>
      </c>
      <c r="D241" t="s">
        <v>2044</v>
      </c>
      <c r="E241" t="s">
        <v>1284</v>
      </c>
      <c r="F241" t="s">
        <v>1689</v>
      </c>
      <c r="G241" t="s">
        <v>126</v>
      </c>
      <c r="H241" t="s">
        <v>109</v>
      </c>
      <c r="I241" s="76">
        <v>4067.25</v>
      </c>
      <c r="J241" s="76">
        <v>480</v>
      </c>
      <c r="K241" s="76">
        <v>68.895961200000002</v>
      </c>
      <c r="L241" s="76">
        <v>0.01</v>
      </c>
      <c r="M241" s="76">
        <v>0.06</v>
      </c>
      <c r="N241" s="76">
        <v>0.01</v>
      </c>
    </row>
    <row r="242" spans="2:14">
      <c r="B242" t="s">
        <v>2106</v>
      </c>
      <c r="C242" t="s">
        <v>2107</v>
      </c>
      <c r="D242" t="s">
        <v>2044</v>
      </c>
      <c r="E242" t="s">
        <v>1284</v>
      </c>
      <c r="F242" t="s">
        <v>1858</v>
      </c>
      <c r="G242" t="s">
        <v>126</v>
      </c>
      <c r="H242" t="s">
        <v>109</v>
      </c>
      <c r="I242" s="76">
        <v>2161.62</v>
      </c>
      <c r="J242" s="76">
        <v>520</v>
      </c>
      <c r="K242" s="76">
        <v>39.667456295999997</v>
      </c>
      <c r="L242" s="76">
        <v>0.01</v>
      </c>
      <c r="M242" s="76">
        <v>0.03</v>
      </c>
      <c r="N242" s="76">
        <v>0.01</v>
      </c>
    </row>
    <row r="243" spans="2:14">
      <c r="B243" s="77" t="s">
        <v>417</v>
      </c>
      <c r="E243" s="15"/>
      <c r="F243" s="15"/>
      <c r="G243" s="15"/>
      <c r="I243" s="78">
        <v>659195.63</v>
      </c>
      <c r="K243" s="78">
        <v>35234.294411050352</v>
      </c>
      <c r="M243" s="78">
        <v>28.75</v>
      </c>
      <c r="N243" s="78">
        <v>5.72</v>
      </c>
    </row>
    <row r="244" spans="2:14">
      <c r="B244" t="s">
        <v>2108</v>
      </c>
      <c r="C244" t="s">
        <v>2032</v>
      </c>
      <c r="D244" t="s">
        <v>126</v>
      </c>
      <c r="E244" t="s">
        <v>1284</v>
      </c>
      <c r="F244" s="15"/>
      <c r="G244" t="s">
        <v>1301</v>
      </c>
      <c r="H244" t="s">
        <v>113</v>
      </c>
      <c r="I244" s="76">
        <v>726.51</v>
      </c>
      <c r="J244" s="76">
        <v>4105</v>
      </c>
      <c r="K244" s="76">
        <v>123.97220764994999</v>
      </c>
      <c r="L244" s="76">
        <v>0</v>
      </c>
      <c r="M244" s="76">
        <v>0.1</v>
      </c>
      <c r="N244" s="76">
        <v>0.02</v>
      </c>
    </row>
    <row r="245" spans="2:14">
      <c r="B245" t="s">
        <v>2109</v>
      </c>
      <c r="C245" t="s">
        <v>2110</v>
      </c>
      <c r="D245" t="s">
        <v>126</v>
      </c>
      <c r="E245" t="s">
        <v>1284</v>
      </c>
      <c r="F245" s="15"/>
      <c r="G245" t="s">
        <v>1301</v>
      </c>
      <c r="H245" t="s">
        <v>113</v>
      </c>
      <c r="I245" s="76">
        <v>2518.11</v>
      </c>
      <c r="J245" s="76">
        <v>3940.5</v>
      </c>
      <c r="K245" s="76">
        <v>412.47307714189498</v>
      </c>
      <c r="L245" s="76">
        <v>0</v>
      </c>
      <c r="M245" s="76">
        <v>0.34</v>
      </c>
      <c r="N245" s="76">
        <v>7.0000000000000007E-2</v>
      </c>
    </row>
    <row r="246" spans="2:14">
      <c r="B246" t="s">
        <v>2111</v>
      </c>
      <c r="C246" t="s">
        <v>2112</v>
      </c>
      <c r="D246" t="s">
        <v>2044</v>
      </c>
      <c r="E246" t="s">
        <v>1284</v>
      </c>
      <c r="F246" s="15"/>
      <c r="G246" t="s">
        <v>1301</v>
      </c>
      <c r="H246" t="s">
        <v>109</v>
      </c>
      <c r="I246" s="76">
        <v>3082.62</v>
      </c>
      <c r="J246" s="76">
        <v>1737</v>
      </c>
      <c r="K246" s="76">
        <v>188.96069107260001</v>
      </c>
      <c r="L246" s="76">
        <v>0.01</v>
      </c>
      <c r="M246" s="76">
        <v>0.15</v>
      </c>
      <c r="N246" s="76">
        <v>0.03</v>
      </c>
    </row>
    <row r="247" spans="2:14">
      <c r="B247" t="s">
        <v>2113</v>
      </c>
      <c r="C247" t="s">
        <v>2114</v>
      </c>
      <c r="D247" t="s">
        <v>126</v>
      </c>
      <c r="E247" t="s">
        <v>1284</v>
      </c>
      <c r="F247" s="15"/>
      <c r="G247" t="s">
        <v>1301</v>
      </c>
      <c r="H247" t="s">
        <v>109</v>
      </c>
      <c r="I247" s="76">
        <v>0.87</v>
      </c>
      <c r="J247" s="76">
        <v>5.5</v>
      </c>
      <c r="K247" s="76">
        <v>1.6886264999999999E-4</v>
      </c>
      <c r="L247" s="76">
        <v>0</v>
      </c>
      <c r="M247" s="76">
        <v>0</v>
      </c>
      <c r="N247" s="76">
        <v>0</v>
      </c>
    </row>
    <row r="248" spans="2:14">
      <c r="B248" t="s">
        <v>2115</v>
      </c>
      <c r="C248" t="s">
        <v>2116</v>
      </c>
      <c r="D248" t="s">
        <v>126</v>
      </c>
      <c r="E248" t="s">
        <v>1284</v>
      </c>
      <c r="F248" s="15"/>
      <c r="G248" t="s">
        <v>1301</v>
      </c>
      <c r="H248" t="s">
        <v>113</v>
      </c>
      <c r="I248" s="76">
        <v>10772.23</v>
      </c>
      <c r="J248" s="76">
        <v>666</v>
      </c>
      <c r="K248" s="76">
        <v>298.22869202741998</v>
      </c>
      <c r="L248" s="76">
        <v>0</v>
      </c>
      <c r="M248" s="76">
        <v>0.24</v>
      </c>
      <c r="N248" s="76">
        <v>0.05</v>
      </c>
    </row>
    <row r="249" spans="2:14">
      <c r="B249" t="s">
        <v>2117</v>
      </c>
      <c r="C249" t="s">
        <v>2118</v>
      </c>
      <c r="D249" t="s">
        <v>1358</v>
      </c>
      <c r="E249" t="s">
        <v>1284</v>
      </c>
      <c r="F249" s="15"/>
      <c r="G249" t="s">
        <v>1301</v>
      </c>
      <c r="H249" t="s">
        <v>109</v>
      </c>
      <c r="I249" s="76">
        <v>1736.63</v>
      </c>
      <c r="J249" s="76">
        <v>3039</v>
      </c>
      <c r="K249" s="76">
        <v>186.24715933530001</v>
      </c>
      <c r="L249" s="76">
        <v>0</v>
      </c>
      <c r="M249" s="76">
        <v>0.15</v>
      </c>
      <c r="N249" s="76">
        <v>0.03</v>
      </c>
    </row>
    <row r="250" spans="2:14">
      <c r="B250" t="s">
        <v>2119</v>
      </c>
      <c r="C250" t="s">
        <v>2120</v>
      </c>
      <c r="D250" t="s">
        <v>1358</v>
      </c>
      <c r="E250" t="s">
        <v>1284</v>
      </c>
      <c r="F250" s="15"/>
      <c r="G250" t="s">
        <v>1301</v>
      </c>
      <c r="H250" t="s">
        <v>109</v>
      </c>
      <c r="I250" s="76">
        <v>2604.94</v>
      </c>
      <c r="J250" s="76">
        <v>2545</v>
      </c>
      <c r="K250" s="76">
        <v>233.95760646700001</v>
      </c>
      <c r="L250" s="76">
        <v>0</v>
      </c>
      <c r="M250" s="76">
        <v>0.19</v>
      </c>
      <c r="N250" s="76">
        <v>0.04</v>
      </c>
    </row>
    <row r="251" spans="2:14">
      <c r="B251" t="s">
        <v>2121</v>
      </c>
      <c r="C251" t="s">
        <v>2122</v>
      </c>
      <c r="D251" t="s">
        <v>1331</v>
      </c>
      <c r="E251" t="s">
        <v>1284</v>
      </c>
      <c r="F251" s="15"/>
      <c r="G251" t="s">
        <v>1301</v>
      </c>
      <c r="H251" t="s">
        <v>113</v>
      </c>
      <c r="I251" s="76">
        <v>12691.86</v>
      </c>
      <c r="J251" s="76">
        <v>685</v>
      </c>
      <c r="K251" s="76">
        <v>361.39773091289999</v>
      </c>
      <c r="L251" s="76">
        <v>0</v>
      </c>
      <c r="M251" s="76">
        <v>0.28999999999999998</v>
      </c>
      <c r="N251" s="76">
        <v>0.06</v>
      </c>
    </row>
    <row r="252" spans="2:14">
      <c r="B252" t="s">
        <v>2123</v>
      </c>
      <c r="C252" t="s">
        <v>2124</v>
      </c>
      <c r="D252" t="s">
        <v>126</v>
      </c>
      <c r="E252" t="s">
        <v>1284</v>
      </c>
      <c r="F252" s="15"/>
      <c r="G252" t="s">
        <v>1301</v>
      </c>
      <c r="H252" t="s">
        <v>113</v>
      </c>
      <c r="I252" s="76">
        <v>12459.42</v>
      </c>
      <c r="J252" s="76">
        <v>421.9</v>
      </c>
      <c r="K252" s="76">
        <v>218.512823288562</v>
      </c>
      <c r="L252" s="76">
        <v>0</v>
      </c>
      <c r="M252" s="76">
        <v>0.18</v>
      </c>
      <c r="N252" s="76">
        <v>0.04</v>
      </c>
    </row>
    <row r="253" spans="2:14">
      <c r="B253" t="s">
        <v>2125</v>
      </c>
      <c r="C253" t="s">
        <v>2126</v>
      </c>
      <c r="D253" t="s">
        <v>2044</v>
      </c>
      <c r="E253" t="s">
        <v>1284</v>
      </c>
      <c r="F253" s="15"/>
      <c r="G253" t="s">
        <v>1301</v>
      </c>
      <c r="H253" t="s">
        <v>109</v>
      </c>
      <c r="I253" s="76">
        <v>3473.26</v>
      </c>
      <c r="J253" s="76">
        <v>2340</v>
      </c>
      <c r="K253" s="76">
        <v>286.81694823599997</v>
      </c>
      <c r="L253" s="76">
        <v>0</v>
      </c>
      <c r="M253" s="76">
        <v>0.23</v>
      </c>
      <c r="N253" s="76">
        <v>0.05</v>
      </c>
    </row>
    <row r="254" spans="2:14">
      <c r="B254" t="s">
        <v>2127</v>
      </c>
      <c r="C254" t="s">
        <v>2128</v>
      </c>
      <c r="D254" t="s">
        <v>1358</v>
      </c>
      <c r="E254" t="s">
        <v>1284</v>
      </c>
      <c r="F254" s="15"/>
      <c r="G254" t="s">
        <v>1301</v>
      </c>
      <c r="H254" t="s">
        <v>109</v>
      </c>
      <c r="I254" s="76">
        <v>1897.27</v>
      </c>
      <c r="J254" s="76">
        <v>7265</v>
      </c>
      <c r="K254" s="76">
        <v>486.42559254949998</v>
      </c>
      <c r="L254" s="76">
        <v>0</v>
      </c>
      <c r="M254" s="76">
        <v>0.4</v>
      </c>
      <c r="N254" s="76">
        <v>0.08</v>
      </c>
    </row>
    <row r="255" spans="2:14">
      <c r="B255" t="s">
        <v>2129</v>
      </c>
      <c r="C255" t="s">
        <v>2130</v>
      </c>
      <c r="D255" t="s">
        <v>126</v>
      </c>
      <c r="E255" t="s">
        <v>1284</v>
      </c>
      <c r="F255" s="15"/>
      <c r="G255" t="s">
        <v>1301</v>
      </c>
      <c r="H255" t="s">
        <v>113</v>
      </c>
      <c r="I255" s="76">
        <v>-1586.36</v>
      </c>
      <c r="J255" s="76">
        <v>1969.5</v>
      </c>
      <c r="K255" s="76">
        <v>-129.87552401537999</v>
      </c>
      <c r="L255" s="76">
        <v>0</v>
      </c>
      <c r="M255" s="76">
        <v>-0.11</v>
      </c>
      <c r="N255" s="76">
        <v>-0.02</v>
      </c>
    </row>
    <row r="256" spans="2:14">
      <c r="B256" t="s">
        <v>2131</v>
      </c>
      <c r="C256" t="s">
        <v>2132</v>
      </c>
      <c r="D256" t="s">
        <v>126</v>
      </c>
      <c r="E256" t="s">
        <v>1284</v>
      </c>
      <c r="F256" s="15"/>
      <c r="G256" t="s">
        <v>1301</v>
      </c>
      <c r="H256" t="s">
        <v>113</v>
      </c>
      <c r="I256" s="76">
        <v>6084.04</v>
      </c>
      <c r="J256" s="76">
        <v>926</v>
      </c>
      <c r="K256" s="76">
        <v>234.19230681176001</v>
      </c>
      <c r="L256" s="76">
        <v>0</v>
      </c>
      <c r="M256" s="76">
        <v>0.19</v>
      </c>
      <c r="N256" s="76">
        <v>0.04</v>
      </c>
    </row>
    <row r="257" spans="2:14">
      <c r="B257" t="s">
        <v>2133</v>
      </c>
      <c r="C257" t="s">
        <v>2134</v>
      </c>
      <c r="D257" t="s">
        <v>1308</v>
      </c>
      <c r="E257" t="s">
        <v>1284</v>
      </c>
      <c r="F257" s="15"/>
      <c r="G257" t="s">
        <v>1301</v>
      </c>
      <c r="H257" t="s">
        <v>116</v>
      </c>
      <c r="I257" s="76">
        <v>16652.439999999999</v>
      </c>
      <c r="J257" s="76">
        <v>108</v>
      </c>
      <c r="K257" s="76">
        <v>85.169836916639994</v>
      </c>
      <c r="L257" s="76">
        <v>0.01</v>
      </c>
      <c r="M257" s="76">
        <v>7.0000000000000007E-2</v>
      </c>
      <c r="N257" s="76">
        <v>0.01</v>
      </c>
    </row>
    <row r="258" spans="2:14">
      <c r="B258" t="s">
        <v>2135</v>
      </c>
      <c r="C258" t="s">
        <v>2136</v>
      </c>
      <c r="D258" t="s">
        <v>1319</v>
      </c>
      <c r="E258" t="s">
        <v>1284</v>
      </c>
      <c r="F258" s="15"/>
      <c r="G258" t="s">
        <v>1301</v>
      </c>
      <c r="H258" t="s">
        <v>202</v>
      </c>
      <c r="I258" s="76">
        <v>6793.17</v>
      </c>
      <c r="J258" s="76">
        <v>1525</v>
      </c>
      <c r="K258" s="76">
        <v>375.77319950024997</v>
      </c>
      <c r="L258" s="76">
        <v>0</v>
      </c>
      <c r="M258" s="76">
        <v>0.31</v>
      </c>
      <c r="N258" s="76">
        <v>0.06</v>
      </c>
    </row>
    <row r="259" spans="2:14">
      <c r="B259" t="s">
        <v>2137</v>
      </c>
      <c r="C259" t="s">
        <v>2138</v>
      </c>
      <c r="D259" t="s">
        <v>1358</v>
      </c>
      <c r="E259" t="s">
        <v>1284</v>
      </c>
      <c r="F259" s="15"/>
      <c r="G259" t="s">
        <v>1301</v>
      </c>
      <c r="H259" t="s">
        <v>109</v>
      </c>
      <c r="I259" s="76">
        <v>833.58</v>
      </c>
      <c r="J259" s="76">
        <v>6436</v>
      </c>
      <c r="K259" s="76">
        <v>189.3280578552</v>
      </c>
      <c r="L259" s="76">
        <v>0</v>
      </c>
      <c r="M259" s="76">
        <v>0.15</v>
      </c>
      <c r="N259" s="76">
        <v>0.03</v>
      </c>
    </row>
    <row r="260" spans="2:14">
      <c r="B260" t="s">
        <v>2139</v>
      </c>
      <c r="C260" t="s">
        <v>2140</v>
      </c>
      <c r="D260" t="s">
        <v>124</v>
      </c>
      <c r="E260" t="s">
        <v>1284</v>
      </c>
      <c r="F260" s="15"/>
      <c r="G260" t="s">
        <v>1301</v>
      </c>
      <c r="H260" t="s">
        <v>119</v>
      </c>
      <c r="I260" s="76">
        <v>163.07</v>
      </c>
      <c r="J260" s="76">
        <v>63318</v>
      </c>
      <c r="K260" s="76">
        <v>292.07080669662002</v>
      </c>
      <c r="L260" s="76">
        <v>0</v>
      </c>
      <c r="M260" s="76">
        <v>0.24</v>
      </c>
      <c r="N260" s="76">
        <v>0.05</v>
      </c>
    </row>
    <row r="261" spans="2:14">
      <c r="B261" t="s">
        <v>2141</v>
      </c>
      <c r="C261" t="s">
        <v>2142</v>
      </c>
      <c r="D261" t="s">
        <v>126</v>
      </c>
      <c r="E261" t="s">
        <v>1284</v>
      </c>
      <c r="F261" s="15"/>
      <c r="G261" t="s">
        <v>1301</v>
      </c>
      <c r="H261" t="s">
        <v>113</v>
      </c>
      <c r="I261" s="76">
        <v>4740.04</v>
      </c>
      <c r="J261" s="76">
        <v>2248</v>
      </c>
      <c r="K261" s="76">
        <v>442.94304876448001</v>
      </c>
      <c r="L261" s="76">
        <v>0.01</v>
      </c>
      <c r="M261" s="76">
        <v>0.36</v>
      </c>
      <c r="N261" s="76">
        <v>7.0000000000000007E-2</v>
      </c>
    </row>
    <row r="262" spans="2:14">
      <c r="B262" t="s">
        <v>2143</v>
      </c>
      <c r="C262" t="s">
        <v>2144</v>
      </c>
      <c r="D262" t="s">
        <v>1358</v>
      </c>
      <c r="E262" t="s">
        <v>1284</v>
      </c>
      <c r="F262" s="15"/>
      <c r="G262" t="s">
        <v>1301</v>
      </c>
      <c r="H262" t="s">
        <v>109</v>
      </c>
      <c r="I262" s="76">
        <v>434.16</v>
      </c>
      <c r="J262" s="76">
        <v>9538</v>
      </c>
      <c r="K262" s="76">
        <v>146.1365280432</v>
      </c>
      <c r="L262" s="76">
        <v>0</v>
      </c>
      <c r="M262" s="76">
        <v>0.12</v>
      </c>
      <c r="N262" s="76">
        <v>0.02</v>
      </c>
    </row>
    <row r="263" spans="2:14">
      <c r="B263" t="s">
        <v>2145</v>
      </c>
      <c r="C263" t="s">
        <v>2146</v>
      </c>
      <c r="D263" t="s">
        <v>1358</v>
      </c>
      <c r="E263" t="s">
        <v>1284</v>
      </c>
      <c r="F263" s="15"/>
      <c r="G263" t="s">
        <v>1301</v>
      </c>
      <c r="H263" t="s">
        <v>109</v>
      </c>
      <c r="I263" s="76">
        <v>2604.94</v>
      </c>
      <c r="J263" s="76">
        <v>1999</v>
      </c>
      <c r="K263" s="76">
        <v>183.76473686739999</v>
      </c>
      <c r="L263" s="76">
        <v>0</v>
      </c>
      <c r="M263" s="76">
        <v>0.15</v>
      </c>
      <c r="N263" s="76">
        <v>0.03</v>
      </c>
    </row>
    <row r="264" spans="2:14">
      <c r="B264" t="s">
        <v>2147</v>
      </c>
      <c r="C264" t="s">
        <v>2148</v>
      </c>
      <c r="D264" t="s">
        <v>126</v>
      </c>
      <c r="E264" t="s">
        <v>1284</v>
      </c>
      <c r="F264" s="15"/>
      <c r="G264" t="s">
        <v>1301</v>
      </c>
      <c r="H264" t="s">
        <v>109</v>
      </c>
      <c r="I264" s="76">
        <v>530.45000000000005</v>
      </c>
      <c r="J264" s="76">
        <v>14020</v>
      </c>
      <c r="K264" s="76">
        <v>262.44851861000001</v>
      </c>
      <c r="L264" s="76">
        <v>0</v>
      </c>
      <c r="M264" s="76">
        <v>0.21</v>
      </c>
      <c r="N264" s="76">
        <v>0.04</v>
      </c>
    </row>
    <row r="265" spans="2:14">
      <c r="B265" t="s">
        <v>2149</v>
      </c>
      <c r="C265" t="s">
        <v>2150</v>
      </c>
      <c r="D265" t="s">
        <v>1358</v>
      </c>
      <c r="E265" t="s">
        <v>1284</v>
      </c>
      <c r="F265" s="15"/>
      <c r="G265" t="s">
        <v>1301</v>
      </c>
      <c r="H265" t="s">
        <v>109</v>
      </c>
      <c r="I265" s="76">
        <v>5522.48</v>
      </c>
      <c r="J265" s="76">
        <v>887</v>
      </c>
      <c r="K265" s="76">
        <v>172.86593913039999</v>
      </c>
      <c r="L265" s="76">
        <v>0</v>
      </c>
      <c r="M265" s="76">
        <v>0.14000000000000001</v>
      </c>
      <c r="N265" s="76">
        <v>0.03</v>
      </c>
    </row>
    <row r="266" spans="2:14">
      <c r="B266" t="s">
        <v>2151</v>
      </c>
      <c r="C266" t="s">
        <v>2152</v>
      </c>
      <c r="D266" t="s">
        <v>1358</v>
      </c>
      <c r="E266" t="s">
        <v>1284</v>
      </c>
      <c r="F266" s="15"/>
      <c r="G266" t="s">
        <v>1301</v>
      </c>
      <c r="H266" t="s">
        <v>109</v>
      </c>
      <c r="I266" s="76">
        <v>3994.25</v>
      </c>
      <c r="J266" s="76">
        <v>1287</v>
      </c>
      <c r="K266" s="76">
        <v>181.4117651775</v>
      </c>
      <c r="L266" s="76">
        <v>0</v>
      </c>
      <c r="M266" s="76">
        <v>0.15</v>
      </c>
      <c r="N266" s="76">
        <v>0.03</v>
      </c>
    </row>
    <row r="267" spans="2:14">
      <c r="B267" t="s">
        <v>2153</v>
      </c>
      <c r="C267" t="s">
        <v>2154</v>
      </c>
      <c r="D267" t="s">
        <v>1358</v>
      </c>
      <c r="E267" t="s">
        <v>1284</v>
      </c>
      <c r="F267" s="15"/>
      <c r="G267" t="s">
        <v>1301</v>
      </c>
      <c r="H267" t="s">
        <v>109</v>
      </c>
      <c r="I267" s="76">
        <v>3443.41</v>
      </c>
      <c r="J267" s="76">
        <v>1565</v>
      </c>
      <c r="K267" s="76">
        <v>190.17557437849999</v>
      </c>
      <c r="L267" s="76">
        <v>0</v>
      </c>
      <c r="M267" s="76">
        <v>0.16</v>
      </c>
      <c r="N267" s="76">
        <v>0.03</v>
      </c>
    </row>
    <row r="268" spans="2:14">
      <c r="B268" t="s">
        <v>2155</v>
      </c>
      <c r="C268" t="s">
        <v>2156</v>
      </c>
      <c r="D268" t="s">
        <v>1319</v>
      </c>
      <c r="E268" t="s">
        <v>1284</v>
      </c>
      <c r="F268" s="15"/>
      <c r="G268" t="s">
        <v>1301</v>
      </c>
      <c r="H268" t="s">
        <v>202</v>
      </c>
      <c r="I268" s="76">
        <v>3386.43</v>
      </c>
      <c r="J268" s="76">
        <v>1645</v>
      </c>
      <c r="K268" s="76">
        <v>202.06517951654999</v>
      </c>
      <c r="L268" s="76">
        <v>0</v>
      </c>
      <c r="M268" s="76">
        <v>0.16</v>
      </c>
      <c r="N268" s="76">
        <v>0.03</v>
      </c>
    </row>
    <row r="269" spans="2:14">
      <c r="B269" t="s">
        <v>2157</v>
      </c>
      <c r="C269" t="s">
        <v>2158</v>
      </c>
      <c r="D269" t="s">
        <v>126</v>
      </c>
      <c r="E269" t="s">
        <v>1284</v>
      </c>
      <c r="F269" s="15"/>
      <c r="G269" t="s">
        <v>1301</v>
      </c>
      <c r="H269" t="s">
        <v>113</v>
      </c>
      <c r="I269" s="76">
        <v>13302.58</v>
      </c>
      <c r="J269" s="76">
        <v>1801</v>
      </c>
      <c r="K269" s="76">
        <v>995.90788138402002</v>
      </c>
      <c r="L269" s="76">
        <v>0</v>
      </c>
      <c r="M269" s="76">
        <v>0.81</v>
      </c>
      <c r="N269" s="76">
        <v>0.16</v>
      </c>
    </row>
    <row r="270" spans="2:14">
      <c r="B270" t="s">
        <v>2159</v>
      </c>
      <c r="C270" t="s">
        <v>2160</v>
      </c>
      <c r="D270" t="s">
        <v>1308</v>
      </c>
      <c r="E270" t="s">
        <v>1284</v>
      </c>
      <c r="F270" s="15"/>
      <c r="G270" t="s">
        <v>1301</v>
      </c>
      <c r="H270" t="s">
        <v>116</v>
      </c>
      <c r="I270" s="76">
        <v>74.36</v>
      </c>
      <c r="J270" s="76">
        <v>284</v>
      </c>
      <c r="K270" s="76">
        <v>1.0000964916799999</v>
      </c>
      <c r="L270" s="76">
        <v>0</v>
      </c>
      <c r="M270" s="76">
        <v>0</v>
      </c>
      <c r="N270" s="76">
        <v>0</v>
      </c>
    </row>
    <row r="271" spans="2:14">
      <c r="B271" t="s">
        <v>2161</v>
      </c>
      <c r="C271" t="s">
        <v>2162</v>
      </c>
      <c r="D271" t="s">
        <v>2044</v>
      </c>
      <c r="E271" t="s">
        <v>1284</v>
      </c>
      <c r="F271" s="15"/>
      <c r="G271" t="s">
        <v>1301</v>
      </c>
      <c r="H271" t="s">
        <v>109</v>
      </c>
      <c r="I271" s="76">
        <v>4927.25</v>
      </c>
      <c r="J271" s="76">
        <v>1615</v>
      </c>
      <c r="K271" s="76">
        <v>280.8204837875</v>
      </c>
      <c r="L271" s="76">
        <v>0.01</v>
      </c>
      <c r="M271" s="76">
        <v>0.23</v>
      </c>
      <c r="N271" s="76">
        <v>0.05</v>
      </c>
    </row>
    <row r="272" spans="2:14">
      <c r="B272" t="s">
        <v>2163</v>
      </c>
      <c r="C272" t="s">
        <v>2164</v>
      </c>
      <c r="D272" t="s">
        <v>126</v>
      </c>
      <c r="E272" t="s">
        <v>1284</v>
      </c>
      <c r="F272" s="15"/>
      <c r="G272" t="s">
        <v>1301</v>
      </c>
      <c r="H272" t="s">
        <v>109</v>
      </c>
      <c r="I272" s="76">
        <v>806.75</v>
      </c>
      <c r="J272" s="76">
        <v>10458</v>
      </c>
      <c r="K272" s="76">
        <v>297.74143003500001</v>
      </c>
      <c r="L272" s="76">
        <v>0</v>
      </c>
      <c r="M272" s="76">
        <v>0.24</v>
      </c>
      <c r="N272" s="76">
        <v>0.05</v>
      </c>
    </row>
    <row r="273" spans="2:14">
      <c r="B273" t="s">
        <v>2165</v>
      </c>
      <c r="C273" t="s">
        <v>2166</v>
      </c>
      <c r="D273" t="s">
        <v>1358</v>
      </c>
      <c r="E273" t="s">
        <v>1284</v>
      </c>
      <c r="F273" s="15"/>
      <c r="G273" t="s">
        <v>1286</v>
      </c>
      <c r="H273" t="s">
        <v>109</v>
      </c>
      <c r="I273" s="76">
        <v>899.37</v>
      </c>
      <c r="J273" s="76">
        <v>1162</v>
      </c>
      <c r="K273" s="76">
        <v>36.8804476026</v>
      </c>
      <c r="L273" s="76">
        <v>0</v>
      </c>
      <c r="M273" s="76">
        <v>0.03</v>
      </c>
      <c r="N273" s="76">
        <v>0.01</v>
      </c>
    </row>
    <row r="274" spans="2:14">
      <c r="B274" t="s">
        <v>2167</v>
      </c>
      <c r="C274" t="s">
        <v>2168</v>
      </c>
      <c r="D274" t="s">
        <v>126</v>
      </c>
      <c r="E274" t="s">
        <v>1284</v>
      </c>
      <c r="F274" s="15"/>
      <c r="G274" t="s">
        <v>1286</v>
      </c>
      <c r="H274" t="s">
        <v>109</v>
      </c>
      <c r="I274" s="76">
        <v>2526.8000000000002</v>
      </c>
      <c r="J274" s="76">
        <v>4888</v>
      </c>
      <c r="K274" s="76">
        <v>435.86673353600003</v>
      </c>
      <c r="L274" s="76">
        <v>0</v>
      </c>
      <c r="M274" s="76">
        <v>0.36</v>
      </c>
      <c r="N274" s="76">
        <v>7.0000000000000007E-2</v>
      </c>
    </row>
    <row r="275" spans="2:14">
      <c r="B275" t="s">
        <v>2169</v>
      </c>
      <c r="C275" t="s">
        <v>2170</v>
      </c>
      <c r="D275" t="s">
        <v>1358</v>
      </c>
      <c r="E275" t="s">
        <v>1284</v>
      </c>
      <c r="F275" s="15"/>
      <c r="G275" t="s">
        <v>1286</v>
      </c>
      <c r="H275" t="s">
        <v>109</v>
      </c>
      <c r="I275" s="76">
        <v>5221.3</v>
      </c>
      <c r="J275" s="76">
        <v>3842</v>
      </c>
      <c r="K275" s="76">
        <v>707.92567903400004</v>
      </c>
      <c r="L275" s="76">
        <v>0</v>
      </c>
      <c r="M275" s="76">
        <v>0.57999999999999996</v>
      </c>
      <c r="N275" s="76">
        <v>0.11</v>
      </c>
    </row>
    <row r="276" spans="2:14">
      <c r="B276" t="s">
        <v>2171</v>
      </c>
      <c r="C276" t="s">
        <v>2170</v>
      </c>
      <c r="D276" t="s">
        <v>1358</v>
      </c>
      <c r="E276" t="s">
        <v>1284</v>
      </c>
      <c r="F276" s="15"/>
      <c r="G276" t="s">
        <v>1286</v>
      </c>
      <c r="H276" t="s">
        <v>109</v>
      </c>
      <c r="I276" s="76">
        <v>3054.08</v>
      </c>
      <c r="J276" s="76">
        <v>100</v>
      </c>
      <c r="K276" s="76">
        <v>10.77784832</v>
      </c>
      <c r="L276" s="76">
        <v>0</v>
      </c>
      <c r="M276" s="76">
        <v>0.01</v>
      </c>
      <c r="N276" s="76">
        <v>0</v>
      </c>
    </row>
    <row r="277" spans="2:14">
      <c r="B277" t="s">
        <v>2172</v>
      </c>
      <c r="C277" t="s">
        <v>2173</v>
      </c>
      <c r="D277" t="s">
        <v>126</v>
      </c>
      <c r="E277" t="s">
        <v>1284</v>
      </c>
      <c r="F277" s="15"/>
      <c r="G277" t="s">
        <v>1286</v>
      </c>
      <c r="H277" t="s">
        <v>109</v>
      </c>
      <c r="I277" s="76">
        <v>2.66</v>
      </c>
      <c r="J277" s="76">
        <v>1061</v>
      </c>
      <c r="K277" s="76">
        <v>9.9597555399999996E-2</v>
      </c>
      <c r="L277" s="76">
        <v>0</v>
      </c>
      <c r="M277" s="76">
        <v>0</v>
      </c>
      <c r="N277" s="76">
        <v>0</v>
      </c>
    </row>
    <row r="278" spans="2:14">
      <c r="B278" t="s">
        <v>2174</v>
      </c>
      <c r="C278" t="s">
        <v>2175</v>
      </c>
      <c r="D278" t="s">
        <v>1358</v>
      </c>
      <c r="E278" t="s">
        <v>1284</v>
      </c>
      <c r="F278" t="s">
        <v>2176</v>
      </c>
      <c r="G278" t="s">
        <v>1286</v>
      </c>
      <c r="H278" t="s">
        <v>109</v>
      </c>
      <c r="I278" s="76">
        <v>1830.74</v>
      </c>
      <c r="J278" s="76">
        <v>2645</v>
      </c>
      <c r="K278" s="76">
        <v>170.885024617</v>
      </c>
      <c r="L278" s="76">
        <v>0</v>
      </c>
      <c r="M278" s="76">
        <v>0.14000000000000001</v>
      </c>
      <c r="N278" s="76">
        <v>0.03</v>
      </c>
    </row>
    <row r="279" spans="2:14">
      <c r="B279" t="s">
        <v>2177</v>
      </c>
      <c r="C279" t="s">
        <v>2178</v>
      </c>
      <c r="D279" t="s">
        <v>126</v>
      </c>
      <c r="E279" t="s">
        <v>1284</v>
      </c>
      <c r="F279" s="15"/>
      <c r="G279" t="s">
        <v>1286</v>
      </c>
      <c r="H279" t="s">
        <v>113</v>
      </c>
      <c r="I279" s="76">
        <v>10966.82</v>
      </c>
      <c r="J279" s="76">
        <v>1395</v>
      </c>
      <c r="K279" s="76">
        <v>635.95223810909999</v>
      </c>
      <c r="L279" s="76">
        <v>0</v>
      </c>
      <c r="M279" s="76">
        <v>0.52</v>
      </c>
      <c r="N279" s="76">
        <v>0.1</v>
      </c>
    </row>
    <row r="280" spans="2:14">
      <c r="B280" t="s">
        <v>2179</v>
      </c>
      <c r="C280" t="s">
        <v>2180</v>
      </c>
      <c r="D280" t="s">
        <v>1358</v>
      </c>
      <c r="E280" t="s">
        <v>1284</v>
      </c>
      <c r="F280" s="15"/>
      <c r="G280" t="s">
        <v>1286</v>
      </c>
      <c r="H280" t="s">
        <v>109</v>
      </c>
      <c r="I280" s="76">
        <v>1497.84</v>
      </c>
      <c r="J280" s="76">
        <v>4583</v>
      </c>
      <c r="K280" s="76">
        <v>242.25175940880001</v>
      </c>
      <c r="L280" s="76">
        <v>0</v>
      </c>
      <c r="M280" s="76">
        <v>0.2</v>
      </c>
      <c r="N280" s="76">
        <v>0.04</v>
      </c>
    </row>
    <row r="281" spans="2:14">
      <c r="B281" t="s">
        <v>2181</v>
      </c>
      <c r="C281" t="s">
        <v>2182</v>
      </c>
      <c r="D281" t="s">
        <v>1308</v>
      </c>
      <c r="E281" t="s">
        <v>1284</v>
      </c>
      <c r="F281" s="15"/>
      <c r="G281" t="s">
        <v>1286</v>
      </c>
      <c r="H281" t="s">
        <v>109</v>
      </c>
      <c r="I281" s="76">
        <v>1594.3</v>
      </c>
      <c r="J281" s="76">
        <v>5290</v>
      </c>
      <c r="K281" s="76">
        <v>297.63046063000002</v>
      </c>
      <c r="L281" s="76">
        <v>0</v>
      </c>
      <c r="M281" s="76">
        <v>0.24</v>
      </c>
      <c r="N281" s="76">
        <v>0.05</v>
      </c>
    </row>
    <row r="282" spans="2:14">
      <c r="B282" t="s">
        <v>2183</v>
      </c>
      <c r="C282" t="s">
        <v>2184</v>
      </c>
      <c r="D282" t="s">
        <v>1358</v>
      </c>
      <c r="E282" t="s">
        <v>1284</v>
      </c>
      <c r="F282" t="s">
        <v>1374</v>
      </c>
      <c r="G282" t="s">
        <v>1286</v>
      </c>
      <c r="H282" t="s">
        <v>109</v>
      </c>
      <c r="I282" s="76">
        <v>7271.32</v>
      </c>
      <c r="J282" s="76">
        <v>2831</v>
      </c>
      <c r="K282" s="76">
        <v>726.44842320680004</v>
      </c>
      <c r="L282" s="76">
        <v>0</v>
      </c>
      <c r="M282" s="76">
        <v>0.59</v>
      </c>
      <c r="N282" s="76">
        <v>0.12</v>
      </c>
    </row>
    <row r="283" spans="2:14">
      <c r="B283" t="s">
        <v>2185</v>
      </c>
      <c r="C283" t="s">
        <v>2186</v>
      </c>
      <c r="D283" t="s">
        <v>126</v>
      </c>
      <c r="E283" t="s">
        <v>1284</v>
      </c>
      <c r="F283" s="15"/>
      <c r="G283" t="s">
        <v>1286</v>
      </c>
      <c r="H283" t="s">
        <v>126</v>
      </c>
      <c r="I283" s="76">
        <v>642.54999999999995</v>
      </c>
      <c r="J283" s="76">
        <v>1955</v>
      </c>
      <c r="K283" s="76">
        <v>5.5736939542500004</v>
      </c>
      <c r="L283" s="76">
        <v>0</v>
      </c>
      <c r="M283" s="76">
        <v>0</v>
      </c>
      <c r="N283" s="76">
        <v>0</v>
      </c>
    </row>
    <row r="284" spans="2:14">
      <c r="B284" t="s">
        <v>2187</v>
      </c>
      <c r="C284" t="s">
        <v>2188</v>
      </c>
      <c r="D284" t="s">
        <v>1358</v>
      </c>
      <c r="E284" t="s">
        <v>1284</v>
      </c>
      <c r="F284" s="15"/>
      <c r="G284" t="s">
        <v>1286</v>
      </c>
      <c r="H284" t="s">
        <v>109</v>
      </c>
      <c r="I284" s="76">
        <v>82.49</v>
      </c>
      <c r="J284" s="76">
        <v>14755</v>
      </c>
      <c r="K284" s="76">
        <v>42.952868835499999</v>
      </c>
      <c r="L284" s="76">
        <v>0</v>
      </c>
      <c r="M284" s="76">
        <v>0.04</v>
      </c>
      <c r="N284" s="76">
        <v>0.01</v>
      </c>
    </row>
    <row r="285" spans="2:14">
      <c r="B285" t="s">
        <v>2189</v>
      </c>
      <c r="C285" t="s">
        <v>2190</v>
      </c>
      <c r="D285" t="s">
        <v>1358</v>
      </c>
      <c r="E285" t="s">
        <v>1284</v>
      </c>
      <c r="F285" s="15"/>
      <c r="G285" t="s">
        <v>1286</v>
      </c>
      <c r="H285" t="s">
        <v>109</v>
      </c>
      <c r="I285" s="76">
        <v>28.3</v>
      </c>
      <c r="J285" s="76">
        <v>6037</v>
      </c>
      <c r="K285" s="76">
        <v>6.0291941590000002</v>
      </c>
      <c r="L285" s="76">
        <v>0</v>
      </c>
      <c r="M285" s="76">
        <v>0</v>
      </c>
      <c r="N285" s="76">
        <v>0</v>
      </c>
    </row>
    <row r="286" spans="2:14">
      <c r="B286" t="s">
        <v>2191</v>
      </c>
      <c r="C286" t="s">
        <v>2192</v>
      </c>
      <c r="D286" t="s">
        <v>1358</v>
      </c>
      <c r="E286" t="s">
        <v>1284</v>
      </c>
      <c r="F286" s="15"/>
      <c r="G286" t="s">
        <v>1286</v>
      </c>
      <c r="H286" t="s">
        <v>109</v>
      </c>
      <c r="I286" s="76">
        <v>824.9</v>
      </c>
      <c r="J286" s="76">
        <v>6246</v>
      </c>
      <c r="K286" s="76">
        <v>181.82556336600001</v>
      </c>
      <c r="L286" s="76">
        <v>0</v>
      </c>
      <c r="M286" s="76">
        <v>0.15</v>
      </c>
      <c r="N286" s="76">
        <v>0.03</v>
      </c>
    </row>
    <row r="287" spans="2:14">
      <c r="B287" t="s">
        <v>2193</v>
      </c>
      <c r="C287" t="s">
        <v>2194</v>
      </c>
      <c r="D287" t="s">
        <v>1308</v>
      </c>
      <c r="E287" t="s">
        <v>1284</v>
      </c>
      <c r="F287" s="15"/>
      <c r="G287" t="s">
        <v>1286</v>
      </c>
      <c r="H287" t="s">
        <v>116</v>
      </c>
      <c r="I287" s="76">
        <v>495.11</v>
      </c>
      <c r="J287" s="76">
        <v>2242</v>
      </c>
      <c r="K287" s="76">
        <v>52.568004213339997</v>
      </c>
      <c r="L287" s="76">
        <v>0</v>
      </c>
      <c r="M287" s="76">
        <v>0.04</v>
      </c>
      <c r="N287" s="76">
        <v>0.01</v>
      </c>
    </row>
    <row r="288" spans="2:14">
      <c r="B288" t="s">
        <v>2195</v>
      </c>
      <c r="C288" t="s">
        <v>2196</v>
      </c>
      <c r="D288" t="s">
        <v>1308</v>
      </c>
      <c r="E288" t="s">
        <v>1284</v>
      </c>
      <c r="F288" s="15"/>
      <c r="G288" t="s">
        <v>1286</v>
      </c>
      <c r="H288" t="s">
        <v>116</v>
      </c>
      <c r="I288" s="76">
        <v>5602.32</v>
      </c>
      <c r="J288" s="76">
        <v>2286</v>
      </c>
      <c r="K288" s="76">
        <v>606.49652999663999</v>
      </c>
      <c r="L288" s="76">
        <v>0</v>
      </c>
      <c r="M288" s="76">
        <v>0.49</v>
      </c>
      <c r="N288" s="76">
        <v>0.1</v>
      </c>
    </row>
    <row r="289" spans="2:14">
      <c r="B289" t="s">
        <v>2197</v>
      </c>
      <c r="C289" t="s">
        <v>2198</v>
      </c>
      <c r="D289" t="s">
        <v>126</v>
      </c>
      <c r="E289" t="s">
        <v>1284</v>
      </c>
      <c r="F289" s="15"/>
      <c r="G289" t="s">
        <v>1286</v>
      </c>
      <c r="H289" t="s">
        <v>113</v>
      </c>
      <c r="I289" s="76">
        <v>-116.09</v>
      </c>
      <c r="J289" s="76">
        <v>1201</v>
      </c>
      <c r="K289" s="76">
        <v>-5.79571999721</v>
      </c>
      <c r="L289" s="76">
        <v>0</v>
      </c>
      <c r="M289" s="76">
        <v>0</v>
      </c>
      <c r="N289" s="76">
        <v>0</v>
      </c>
    </row>
    <row r="290" spans="2:14">
      <c r="B290" t="s">
        <v>2199</v>
      </c>
      <c r="C290" t="s">
        <v>2200</v>
      </c>
      <c r="D290" t="s">
        <v>126</v>
      </c>
      <c r="E290" t="s">
        <v>1284</v>
      </c>
      <c r="F290" s="15"/>
      <c r="G290" t="s">
        <v>1286</v>
      </c>
      <c r="H290" t="s">
        <v>113</v>
      </c>
      <c r="I290" s="76">
        <v>1912.57</v>
      </c>
      <c r="J290" s="76">
        <v>4521.5</v>
      </c>
      <c r="K290" s="76">
        <v>359.47562836509502</v>
      </c>
      <c r="L290" s="76">
        <v>0</v>
      </c>
      <c r="M290" s="76">
        <v>0.28999999999999998</v>
      </c>
      <c r="N290" s="76">
        <v>0.06</v>
      </c>
    </row>
    <row r="291" spans="2:14">
      <c r="B291" t="s">
        <v>2201</v>
      </c>
      <c r="C291" t="s">
        <v>2202</v>
      </c>
      <c r="D291" t="s">
        <v>126</v>
      </c>
      <c r="E291" t="s">
        <v>1284</v>
      </c>
      <c r="F291" s="15"/>
      <c r="G291" t="s">
        <v>1347</v>
      </c>
      <c r="H291" t="s">
        <v>109</v>
      </c>
      <c r="I291" s="76">
        <v>2397.4</v>
      </c>
      <c r="J291" s="76">
        <v>3395</v>
      </c>
      <c r="K291" s="76">
        <v>287.23141516999999</v>
      </c>
      <c r="L291" s="76">
        <v>0</v>
      </c>
      <c r="M291" s="76">
        <v>0.23</v>
      </c>
      <c r="N291" s="76">
        <v>0.05</v>
      </c>
    </row>
    <row r="292" spans="2:14">
      <c r="B292" t="s">
        <v>2203</v>
      </c>
      <c r="C292" t="s">
        <v>2204</v>
      </c>
      <c r="D292" t="s">
        <v>126</v>
      </c>
      <c r="E292" t="s">
        <v>1284</v>
      </c>
      <c r="F292" s="15"/>
      <c r="G292" t="s">
        <v>1347</v>
      </c>
      <c r="H292" t="s">
        <v>113</v>
      </c>
      <c r="I292" s="76">
        <v>1286.96</v>
      </c>
      <c r="J292" s="76">
        <v>6580</v>
      </c>
      <c r="K292" s="76">
        <v>352.01447277919999</v>
      </c>
      <c r="L292" s="76">
        <v>0</v>
      </c>
      <c r="M292" s="76">
        <v>0.28999999999999998</v>
      </c>
      <c r="N292" s="76">
        <v>0.06</v>
      </c>
    </row>
    <row r="293" spans="2:14">
      <c r="B293" t="s">
        <v>2205</v>
      </c>
      <c r="C293" t="s">
        <v>2206</v>
      </c>
      <c r="D293" t="s">
        <v>1358</v>
      </c>
      <c r="E293" t="s">
        <v>1284</v>
      </c>
      <c r="F293" s="15"/>
      <c r="G293" t="s">
        <v>1347</v>
      </c>
      <c r="H293" t="s">
        <v>109</v>
      </c>
      <c r="I293" s="76">
        <v>1048.3399999999999</v>
      </c>
      <c r="J293" s="76">
        <v>4071</v>
      </c>
      <c r="K293" s="76">
        <v>150.6103846206</v>
      </c>
      <c r="L293" s="76">
        <v>0</v>
      </c>
      <c r="M293" s="76">
        <v>0.12</v>
      </c>
      <c r="N293" s="76">
        <v>0.02</v>
      </c>
    </row>
    <row r="294" spans="2:14">
      <c r="B294" t="s">
        <v>2207</v>
      </c>
      <c r="C294" t="s">
        <v>2208</v>
      </c>
      <c r="D294" t="s">
        <v>126</v>
      </c>
      <c r="E294" t="s">
        <v>1284</v>
      </c>
      <c r="F294" s="15"/>
      <c r="G294" t="s">
        <v>1347</v>
      </c>
      <c r="H294" t="s">
        <v>113</v>
      </c>
      <c r="I294" s="76">
        <v>731.56</v>
      </c>
      <c r="J294" s="76">
        <v>11437.4</v>
      </c>
      <c r="K294" s="76">
        <v>347.81382323573598</v>
      </c>
      <c r="L294" s="76">
        <v>0</v>
      </c>
      <c r="M294" s="76">
        <v>0.28000000000000003</v>
      </c>
      <c r="N294" s="76">
        <v>0.06</v>
      </c>
    </row>
    <row r="295" spans="2:14">
      <c r="B295" t="s">
        <v>2209</v>
      </c>
      <c r="C295" t="s">
        <v>2210</v>
      </c>
      <c r="D295" t="s">
        <v>126</v>
      </c>
      <c r="E295" t="s">
        <v>1284</v>
      </c>
      <c r="F295" s="15"/>
      <c r="G295" t="s">
        <v>1347</v>
      </c>
      <c r="H295" t="s">
        <v>116</v>
      </c>
      <c r="I295" s="76">
        <v>2003.66</v>
      </c>
      <c r="J295" s="76">
        <v>3172</v>
      </c>
      <c r="K295" s="76">
        <v>300.98260003863999</v>
      </c>
      <c r="L295" s="76">
        <v>0</v>
      </c>
      <c r="M295" s="76">
        <v>0.25</v>
      </c>
      <c r="N295" s="76">
        <v>0.05</v>
      </c>
    </row>
    <row r="296" spans="2:14">
      <c r="B296" t="s">
        <v>2211</v>
      </c>
      <c r="C296" t="s">
        <v>2212</v>
      </c>
      <c r="D296" t="s">
        <v>126</v>
      </c>
      <c r="E296" t="s">
        <v>1284</v>
      </c>
      <c r="F296" s="15"/>
      <c r="G296" t="s">
        <v>1347</v>
      </c>
      <c r="H296" t="s">
        <v>113</v>
      </c>
      <c r="I296" s="76">
        <v>4701.93</v>
      </c>
      <c r="J296" s="76">
        <v>1571.5</v>
      </c>
      <c r="K296" s="76">
        <v>307.15679101915498</v>
      </c>
      <c r="L296" s="76">
        <v>0</v>
      </c>
      <c r="M296" s="76">
        <v>0.25</v>
      </c>
      <c r="N296" s="76">
        <v>0.05</v>
      </c>
    </row>
    <row r="297" spans="2:14">
      <c r="B297" t="s">
        <v>2213</v>
      </c>
      <c r="C297" t="s">
        <v>2214</v>
      </c>
      <c r="D297" t="s">
        <v>1358</v>
      </c>
      <c r="E297" t="s">
        <v>1284</v>
      </c>
      <c r="F297" s="15"/>
      <c r="G297" t="s">
        <v>1347</v>
      </c>
      <c r="H297" t="s">
        <v>109</v>
      </c>
      <c r="I297" s="76">
        <v>2888.6</v>
      </c>
      <c r="J297" s="76">
        <v>2026</v>
      </c>
      <c r="K297" s="76">
        <v>206.52779404399999</v>
      </c>
      <c r="L297" s="76">
        <v>0</v>
      </c>
      <c r="M297" s="76">
        <v>0.17</v>
      </c>
      <c r="N297" s="76">
        <v>0.03</v>
      </c>
    </row>
    <row r="298" spans="2:14">
      <c r="B298" t="s">
        <v>2215</v>
      </c>
      <c r="C298" t="s">
        <v>2216</v>
      </c>
      <c r="D298" t="s">
        <v>1358</v>
      </c>
      <c r="E298" t="s">
        <v>1284</v>
      </c>
      <c r="F298" s="15"/>
      <c r="G298" t="s">
        <v>1347</v>
      </c>
      <c r="H298" t="s">
        <v>109</v>
      </c>
      <c r="I298" s="76">
        <v>118.13</v>
      </c>
      <c r="J298" s="76">
        <v>4658</v>
      </c>
      <c r="K298" s="76">
        <v>19.418306266599998</v>
      </c>
      <c r="L298" s="76">
        <v>0</v>
      </c>
      <c r="M298" s="76">
        <v>0.02</v>
      </c>
      <c r="N298" s="76">
        <v>0</v>
      </c>
    </row>
    <row r="299" spans="2:14">
      <c r="B299" t="s">
        <v>2215</v>
      </c>
      <c r="C299" t="s">
        <v>2216</v>
      </c>
      <c r="D299" t="s">
        <v>1358</v>
      </c>
      <c r="E299" t="s">
        <v>1284</v>
      </c>
      <c r="F299" s="15"/>
      <c r="G299" t="s">
        <v>1347</v>
      </c>
      <c r="H299" t="s">
        <v>109</v>
      </c>
      <c r="I299" s="76">
        <v>673.84</v>
      </c>
      <c r="J299" s="76">
        <v>4658</v>
      </c>
      <c r="K299" s="76">
        <v>110.7663717488</v>
      </c>
      <c r="L299" s="76">
        <v>0</v>
      </c>
      <c r="M299" s="76">
        <v>0.09</v>
      </c>
      <c r="N299" s="76">
        <v>0.02</v>
      </c>
    </row>
    <row r="300" spans="2:14">
      <c r="B300" t="s">
        <v>2217</v>
      </c>
      <c r="C300" t="s">
        <v>2218</v>
      </c>
      <c r="D300" t="s">
        <v>1358</v>
      </c>
      <c r="E300" t="s">
        <v>1284</v>
      </c>
      <c r="F300" s="15"/>
      <c r="G300" t="s">
        <v>1347</v>
      </c>
      <c r="H300" t="s">
        <v>109</v>
      </c>
      <c r="I300" s="76">
        <v>1048.92</v>
      </c>
      <c r="J300" s="76">
        <v>8135</v>
      </c>
      <c r="K300" s="76">
        <v>301.12830661800001</v>
      </c>
      <c r="L300" s="76">
        <v>0</v>
      </c>
      <c r="M300" s="76">
        <v>0.25</v>
      </c>
      <c r="N300" s="76">
        <v>0.05</v>
      </c>
    </row>
    <row r="301" spans="2:14">
      <c r="B301" t="s">
        <v>2219</v>
      </c>
      <c r="C301" t="s">
        <v>2220</v>
      </c>
      <c r="D301" t="s">
        <v>1358</v>
      </c>
      <c r="E301" t="s">
        <v>1284</v>
      </c>
      <c r="F301" s="15"/>
      <c r="G301" t="s">
        <v>1297</v>
      </c>
      <c r="H301" t="s">
        <v>109</v>
      </c>
      <c r="I301" s="76">
        <v>1465.28</v>
      </c>
      <c r="J301" s="76">
        <v>7218</v>
      </c>
      <c r="K301" s="76">
        <v>373.24083980159998</v>
      </c>
      <c r="L301" s="76">
        <v>0.01</v>
      </c>
      <c r="M301" s="76">
        <v>0.3</v>
      </c>
      <c r="N301" s="76">
        <v>0.06</v>
      </c>
    </row>
    <row r="302" spans="2:14">
      <c r="B302" t="s">
        <v>2221</v>
      </c>
      <c r="C302" t="s">
        <v>2222</v>
      </c>
      <c r="D302" t="s">
        <v>1358</v>
      </c>
      <c r="E302" t="s">
        <v>1284</v>
      </c>
      <c r="F302" s="15"/>
      <c r="G302" t="s">
        <v>1297</v>
      </c>
      <c r="H302" t="s">
        <v>109</v>
      </c>
      <c r="I302" s="76">
        <v>1814.08</v>
      </c>
      <c r="J302" s="76">
        <v>4049</v>
      </c>
      <c r="K302" s="76">
        <v>259.21245807679998</v>
      </c>
      <c r="L302" s="76">
        <v>0</v>
      </c>
      <c r="M302" s="76">
        <v>0.21</v>
      </c>
      <c r="N302" s="76">
        <v>0.04</v>
      </c>
    </row>
    <row r="303" spans="2:14">
      <c r="B303" t="s">
        <v>2223</v>
      </c>
      <c r="C303" t="s">
        <v>2224</v>
      </c>
      <c r="D303" t="s">
        <v>1308</v>
      </c>
      <c r="E303" t="s">
        <v>1284</v>
      </c>
      <c r="F303" s="15"/>
      <c r="G303" t="s">
        <v>1297</v>
      </c>
      <c r="H303" t="s">
        <v>116</v>
      </c>
      <c r="I303" s="76">
        <v>16932.14</v>
      </c>
      <c r="J303" s="76">
        <v>338.9</v>
      </c>
      <c r="K303" s="76">
        <v>271.74877946382202</v>
      </c>
      <c r="L303" s="76">
        <v>0</v>
      </c>
      <c r="M303" s="76">
        <v>0.22</v>
      </c>
      <c r="N303" s="76">
        <v>0.04</v>
      </c>
    </row>
    <row r="304" spans="2:14">
      <c r="B304" t="s">
        <v>2225</v>
      </c>
      <c r="C304" t="s">
        <v>2226</v>
      </c>
      <c r="D304" t="s">
        <v>1358</v>
      </c>
      <c r="E304" t="s">
        <v>1284</v>
      </c>
      <c r="F304" s="15"/>
      <c r="G304" t="s">
        <v>1297</v>
      </c>
      <c r="H304" t="s">
        <v>109</v>
      </c>
      <c r="I304" s="76">
        <v>303.91000000000003</v>
      </c>
      <c r="J304" s="76">
        <v>11966</v>
      </c>
      <c r="K304" s="76">
        <v>128.33515734740001</v>
      </c>
      <c r="L304" s="76">
        <v>0</v>
      </c>
      <c r="M304" s="76">
        <v>0.1</v>
      </c>
      <c r="N304" s="76">
        <v>0.02</v>
      </c>
    </row>
    <row r="305" spans="2:14">
      <c r="B305" t="s">
        <v>2227</v>
      </c>
      <c r="C305" t="s">
        <v>2228</v>
      </c>
      <c r="D305" t="s">
        <v>1358</v>
      </c>
      <c r="E305" t="s">
        <v>1284</v>
      </c>
      <c r="F305" s="15"/>
      <c r="G305" t="s">
        <v>1297</v>
      </c>
      <c r="H305" t="s">
        <v>109</v>
      </c>
      <c r="I305" s="76">
        <v>2754.29</v>
      </c>
      <c r="J305" s="76">
        <v>2330</v>
      </c>
      <c r="K305" s="76">
        <v>226.47342325299999</v>
      </c>
      <c r="L305" s="76">
        <v>0.01</v>
      </c>
      <c r="M305" s="76">
        <v>0.18</v>
      </c>
      <c r="N305" s="76">
        <v>0.04</v>
      </c>
    </row>
    <row r="306" spans="2:14">
      <c r="B306" t="s">
        <v>2229</v>
      </c>
      <c r="C306" t="s">
        <v>2230</v>
      </c>
      <c r="D306" t="s">
        <v>126</v>
      </c>
      <c r="E306" t="s">
        <v>1284</v>
      </c>
      <c r="F306" s="15"/>
      <c r="G306" t="s">
        <v>2033</v>
      </c>
      <c r="H306" t="s">
        <v>205</v>
      </c>
      <c r="I306" s="76">
        <v>5793.82</v>
      </c>
      <c r="J306" s="76">
        <v>1835</v>
      </c>
      <c r="K306" s="76">
        <v>117.39478640740001</v>
      </c>
      <c r="L306" s="76">
        <v>0</v>
      </c>
      <c r="M306" s="76">
        <v>0.1</v>
      </c>
      <c r="N306" s="76">
        <v>0.02</v>
      </c>
    </row>
    <row r="307" spans="2:14">
      <c r="B307" t="s">
        <v>2231</v>
      </c>
      <c r="C307" t="s">
        <v>2232</v>
      </c>
      <c r="D307" t="s">
        <v>126</v>
      </c>
      <c r="E307" t="s">
        <v>1284</v>
      </c>
      <c r="F307" s="15"/>
      <c r="G307" t="s">
        <v>2033</v>
      </c>
      <c r="H307" t="s">
        <v>113</v>
      </c>
      <c r="I307" s="76">
        <v>30340.94</v>
      </c>
      <c r="J307" s="76">
        <v>596</v>
      </c>
      <c r="K307" s="76">
        <v>751.70055077656002</v>
      </c>
      <c r="L307" s="76">
        <v>0</v>
      </c>
      <c r="M307" s="76">
        <v>0.61</v>
      </c>
      <c r="N307" s="76">
        <v>0.12</v>
      </c>
    </row>
    <row r="308" spans="2:14">
      <c r="B308" t="s">
        <v>2233</v>
      </c>
      <c r="C308" t="s">
        <v>2234</v>
      </c>
      <c r="D308" t="s">
        <v>126</v>
      </c>
      <c r="E308" t="s">
        <v>1284</v>
      </c>
      <c r="F308" s="15"/>
      <c r="G308" t="s">
        <v>2033</v>
      </c>
      <c r="H308" t="s">
        <v>113</v>
      </c>
      <c r="I308" s="76">
        <v>1736.63</v>
      </c>
      <c r="J308" s="76">
        <v>784.5</v>
      </c>
      <c r="K308" s="76">
        <v>56.633033402715</v>
      </c>
      <c r="L308" s="76">
        <v>0</v>
      </c>
      <c r="M308" s="76">
        <v>0.05</v>
      </c>
      <c r="N308" s="76">
        <v>0.01</v>
      </c>
    </row>
    <row r="309" spans="2:14">
      <c r="B309" t="s">
        <v>2235</v>
      </c>
      <c r="C309" t="s">
        <v>2236</v>
      </c>
      <c r="D309" t="s">
        <v>126</v>
      </c>
      <c r="E309" t="s">
        <v>1284</v>
      </c>
      <c r="F309" s="15"/>
      <c r="G309" t="s">
        <v>2033</v>
      </c>
      <c r="H309" t="s">
        <v>113</v>
      </c>
      <c r="I309" s="76">
        <v>7324.67</v>
      </c>
      <c r="J309" s="76">
        <v>1776.5</v>
      </c>
      <c r="K309" s="76">
        <v>540.90731164409499</v>
      </c>
      <c r="L309" s="76">
        <v>0</v>
      </c>
      <c r="M309" s="76">
        <v>0.44</v>
      </c>
      <c r="N309" s="76">
        <v>0.09</v>
      </c>
    </row>
    <row r="310" spans="2:14">
      <c r="B310" t="s">
        <v>2237</v>
      </c>
      <c r="C310" t="s">
        <v>2238</v>
      </c>
      <c r="D310" t="s">
        <v>126</v>
      </c>
      <c r="E310" t="s">
        <v>1284</v>
      </c>
      <c r="F310" s="15"/>
      <c r="G310" t="s">
        <v>2033</v>
      </c>
      <c r="H310" t="s">
        <v>113</v>
      </c>
      <c r="I310" s="76">
        <v>21828.04</v>
      </c>
      <c r="J310" s="76">
        <v>87.35</v>
      </c>
      <c r="K310" s="76">
        <v>79.258751572286002</v>
      </c>
      <c r="L310" s="76">
        <v>0</v>
      </c>
      <c r="M310" s="76">
        <v>0.06</v>
      </c>
      <c r="N310" s="76">
        <v>0.01</v>
      </c>
    </row>
    <row r="311" spans="2:14">
      <c r="B311" t="s">
        <v>2239</v>
      </c>
      <c r="C311" t="s">
        <v>2240</v>
      </c>
      <c r="D311" t="s">
        <v>126</v>
      </c>
      <c r="E311" t="s">
        <v>1284</v>
      </c>
      <c r="F311" s="15"/>
      <c r="G311" t="s">
        <v>2033</v>
      </c>
      <c r="H311" t="s">
        <v>113</v>
      </c>
      <c r="I311" s="76">
        <v>-344.72</v>
      </c>
      <c r="J311" s="76">
        <v>5106</v>
      </c>
      <c r="K311" s="76">
        <v>-73.167272962080006</v>
      </c>
      <c r="L311" s="76">
        <v>0</v>
      </c>
      <c r="M311" s="76">
        <v>-0.06</v>
      </c>
      <c r="N311" s="76">
        <v>-0.01</v>
      </c>
    </row>
    <row r="312" spans="2:14">
      <c r="B312" t="s">
        <v>2241</v>
      </c>
      <c r="C312" t="s">
        <v>2242</v>
      </c>
      <c r="D312" t="s">
        <v>126</v>
      </c>
      <c r="E312" t="s">
        <v>1284</v>
      </c>
      <c r="F312" s="15"/>
      <c r="G312" t="s">
        <v>2033</v>
      </c>
      <c r="H312" t="s">
        <v>113</v>
      </c>
      <c r="I312" s="76">
        <v>7373.53</v>
      </c>
      <c r="J312" s="76">
        <v>3310</v>
      </c>
      <c r="K312" s="76">
        <v>1014.5489889667</v>
      </c>
      <c r="L312" s="76">
        <v>0.04</v>
      </c>
      <c r="M312" s="76">
        <v>0.83</v>
      </c>
      <c r="N312" s="76">
        <v>0.16</v>
      </c>
    </row>
    <row r="313" spans="2:14">
      <c r="B313" t="s">
        <v>2243</v>
      </c>
      <c r="C313" t="s">
        <v>2244</v>
      </c>
      <c r="D313" t="s">
        <v>126</v>
      </c>
      <c r="E313" t="s">
        <v>1284</v>
      </c>
      <c r="F313" s="15"/>
      <c r="G313" t="s">
        <v>2033</v>
      </c>
      <c r="H313" t="s">
        <v>113</v>
      </c>
      <c r="I313" s="76">
        <v>6239.73</v>
      </c>
      <c r="J313" s="76">
        <v>394</v>
      </c>
      <c r="K313" s="76">
        <v>102.19545852978</v>
      </c>
      <c r="L313" s="76">
        <v>0</v>
      </c>
      <c r="M313" s="76">
        <v>0.08</v>
      </c>
      <c r="N313" s="76">
        <v>0.02</v>
      </c>
    </row>
    <row r="314" spans="2:14">
      <c r="B314" t="s">
        <v>2245</v>
      </c>
      <c r="C314" t="s">
        <v>2246</v>
      </c>
      <c r="D314" t="s">
        <v>2044</v>
      </c>
      <c r="E314" t="s">
        <v>1284</v>
      </c>
      <c r="F314" s="15"/>
      <c r="G314" t="s">
        <v>1355</v>
      </c>
      <c r="H314" t="s">
        <v>109</v>
      </c>
      <c r="I314" s="76">
        <v>40.03</v>
      </c>
      <c r="J314" s="76">
        <v>94950</v>
      </c>
      <c r="K314" s="76">
        <v>134.131943565</v>
      </c>
      <c r="L314" s="76">
        <v>0</v>
      </c>
      <c r="M314" s="76">
        <v>0.11</v>
      </c>
      <c r="N314" s="76">
        <v>0.02</v>
      </c>
    </row>
    <row r="315" spans="2:14">
      <c r="B315" t="s">
        <v>2245</v>
      </c>
      <c r="C315" t="s">
        <v>2246</v>
      </c>
      <c r="D315" t="s">
        <v>2044</v>
      </c>
      <c r="E315" t="s">
        <v>1284</v>
      </c>
      <c r="F315" s="15"/>
      <c r="G315" t="s">
        <v>1355</v>
      </c>
      <c r="H315" t="s">
        <v>109</v>
      </c>
      <c r="I315" s="76">
        <v>151.38</v>
      </c>
      <c r="J315" s="76">
        <v>94950</v>
      </c>
      <c r="K315" s="76">
        <v>507.24190899000001</v>
      </c>
      <c r="L315" s="76">
        <v>0</v>
      </c>
      <c r="M315" s="76">
        <v>0.41</v>
      </c>
      <c r="N315" s="76">
        <v>0.08</v>
      </c>
    </row>
    <row r="316" spans="2:14">
      <c r="B316" t="s">
        <v>2247</v>
      </c>
      <c r="C316" t="s">
        <v>2248</v>
      </c>
      <c r="D316" t="s">
        <v>2044</v>
      </c>
      <c r="E316" t="s">
        <v>1284</v>
      </c>
      <c r="F316" s="15"/>
      <c r="G316" t="s">
        <v>1355</v>
      </c>
      <c r="H316" t="s">
        <v>109</v>
      </c>
      <c r="I316" s="76">
        <v>32.130000000000003</v>
      </c>
      <c r="J316" s="76">
        <v>96481</v>
      </c>
      <c r="K316" s="76">
        <v>109.39668956369999</v>
      </c>
      <c r="L316" s="76">
        <v>0</v>
      </c>
      <c r="M316" s="76">
        <v>0.09</v>
      </c>
      <c r="N316" s="76">
        <v>0.02</v>
      </c>
    </row>
    <row r="317" spans="2:14">
      <c r="B317" t="s">
        <v>2249</v>
      </c>
      <c r="C317" t="s">
        <v>2250</v>
      </c>
      <c r="D317" t="s">
        <v>2044</v>
      </c>
      <c r="E317" t="s">
        <v>1284</v>
      </c>
      <c r="F317" s="15"/>
      <c r="G317" t="s">
        <v>1355</v>
      </c>
      <c r="H317" t="s">
        <v>109</v>
      </c>
      <c r="I317" s="76">
        <v>1290.32</v>
      </c>
      <c r="J317" s="76">
        <v>3335</v>
      </c>
      <c r="K317" s="76">
        <v>151.86053498800001</v>
      </c>
      <c r="L317" s="76">
        <v>0</v>
      </c>
      <c r="M317" s="76">
        <v>0.12</v>
      </c>
      <c r="N317" s="76">
        <v>0.02</v>
      </c>
    </row>
    <row r="318" spans="2:14">
      <c r="B318" t="s">
        <v>2251</v>
      </c>
      <c r="C318" t="s">
        <v>2252</v>
      </c>
      <c r="D318" t="s">
        <v>2044</v>
      </c>
      <c r="E318" t="s">
        <v>1284</v>
      </c>
      <c r="F318" s="15"/>
      <c r="G318" t="s">
        <v>1355</v>
      </c>
      <c r="H318" t="s">
        <v>109</v>
      </c>
      <c r="I318" s="76">
        <v>1298.96</v>
      </c>
      <c r="J318" s="76">
        <v>4150</v>
      </c>
      <c r="K318" s="76">
        <v>190.23723835999999</v>
      </c>
      <c r="L318" s="76">
        <v>0</v>
      </c>
      <c r="M318" s="76">
        <v>0.16</v>
      </c>
      <c r="N318" s="76">
        <v>0.03</v>
      </c>
    </row>
    <row r="319" spans="2:14">
      <c r="B319" t="s">
        <v>2253</v>
      </c>
      <c r="C319" t="s">
        <v>2254</v>
      </c>
      <c r="D319" t="s">
        <v>126</v>
      </c>
      <c r="E319" t="s">
        <v>1284</v>
      </c>
      <c r="F319" s="15"/>
      <c r="G319" t="s">
        <v>1355</v>
      </c>
      <c r="H319" t="s">
        <v>116</v>
      </c>
      <c r="I319" s="76">
        <v>4133</v>
      </c>
      <c r="J319" s="76">
        <v>7.25</v>
      </c>
      <c r="K319" s="76">
        <v>1.41901698725</v>
      </c>
      <c r="L319" s="76">
        <v>0</v>
      </c>
      <c r="M319" s="76">
        <v>0</v>
      </c>
      <c r="N319" s="76">
        <v>0</v>
      </c>
    </row>
    <row r="320" spans="2:14">
      <c r="B320" t="s">
        <v>2255</v>
      </c>
      <c r="C320" t="s">
        <v>2256</v>
      </c>
      <c r="D320" t="s">
        <v>126</v>
      </c>
      <c r="E320" t="s">
        <v>1284</v>
      </c>
      <c r="F320" s="15"/>
      <c r="G320" t="s">
        <v>1355</v>
      </c>
      <c r="H320" t="s">
        <v>109</v>
      </c>
      <c r="I320" s="76">
        <v>627.53</v>
      </c>
      <c r="J320" s="76">
        <v>16873</v>
      </c>
      <c r="K320" s="76">
        <v>373.66159012010002</v>
      </c>
      <c r="L320" s="76">
        <v>0</v>
      </c>
      <c r="M320" s="76">
        <v>0.3</v>
      </c>
      <c r="N320" s="76">
        <v>0.06</v>
      </c>
    </row>
    <row r="321" spans="2:14">
      <c r="B321" t="s">
        <v>2255</v>
      </c>
      <c r="C321" t="s">
        <v>2256</v>
      </c>
      <c r="D321" t="s">
        <v>126</v>
      </c>
      <c r="E321" t="s">
        <v>1284</v>
      </c>
      <c r="F321" s="15"/>
      <c r="G321" t="s">
        <v>1355</v>
      </c>
      <c r="H321" t="s">
        <v>109</v>
      </c>
      <c r="I321" s="76">
        <v>390.74</v>
      </c>
      <c r="J321" s="76">
        <v>16873</v>
      </c>
      <c r="K321" s="76">
        <v>232.66541794579999</v>
      </c>
      <c r="L321" s="76">
        <v>0</v>
      </c>
      <c r="M321" s="76">
        <v>0.19</v>
      </c>
      <c r="N321" s="76">
        <v>0.04</v>
      </c>
    </row>
    <row r="322" spans="2:14">
      <c r="B322" t="s">
        <v>2257</v>
      </c>
      <c r="C322" t="s">
        <v>2258</v>
      </c>
      <c r="D322" t="s">
        <v>2044</v>
      </c>
      <c r="E322" t="s">
        <v>1284</v>
      </c>
      <c r="F322" s="15"/>
      <c r="G322" t="s">
        <v>1355</v>
      </c>
      <c r="H322" t="s">
        <v>109</v>
      </c>
      <c r="I322" s="76">
        <v>846.61</v>
      </c>
      <c r="J322" s="76">
        <v>3591</v>
      </c>
      <c r="K322" s="76">
        <v>107.2878290379</v>
      </c>
      <c r="L322" s="76">
        <v>0</v>
      </c>
      <c r="M322" s="76">
        <v>0.09</v>
      </c>
      <c r="N322" s="76">
        <v>0.02</v>
      </c>
    </row>
    <row r="323" spans="2:14">
      <c r="B323" t="s">
        <v>2259</v>
      </c>
      <c r="C323" t="s">
        <v>2260</v>
      </c>
      <c r="D323" t="s">
        <v>1308</v>
      </c>
      <c r="E323" t="s">
        <v>1284</v>
      </c>
      <c r="F323" s="15"/>
      <c r="G323" t="s">
        <v>1355</v>
      </c>
      <c r="H323" t="s">
        <v>116</v>
      </c>
      <c r="I323" s="76">
        <v>34661.1</v>
      </c>
      <c r="J323" s="76">
        <v>255</v>
      </c>
      <c r="K323" s="76">
        <v>418.56865673850001</v>
      </c>
      <c r="L323" s="76">
        <v>0.01</v>
      </c>
      <c r="M323" s="76">
        <v>0.34</v>
      </c>
      <c r="N323" s="76">
        <v>7.0000000000000007E-2</v>
      </c>
    </row>
    <row r="324" spans="2:14">
      <c r="B324" t="s">
        <v>2261</v>
      </c>
      <c r="C324" t="s">
        <v>2262</v>
      </c>
      <c r="D324" t="s">
        <v>2044</v>
      </c>
      <c r="E324" t="s">
        <v>1284</v>
      </c>
      <c r="F324" s="15"/>
      <c r="G324" t="s">
        <v>1355</v>
      </c>
      <c r="H324" t="s">
        <v>109</v>
      </c>
      <c r="I324" s="76">
        <v>-19.809999999999999</v>
      </c>
      <c r="J324" s="76">
        <v>26199</v>
      </c>
      <c r="K324" s="76">
        <v>-18.315587285100001</v>
      </c>
      <c r="L324" s="76">
        <v>0</v>
      </c>
      <c r="M324" s="76">
        <v>-0.01</v>
      </c>
      <c r="N324" s="76">
        <v>0</v>
      </c>
    </row>
    <row r="325" spans="2:14">
      <c r="B325" t="s">
        <v>2263</v>
      </c>
      <c r="C325" t="s">
        <v>2264</v>
      </c>
      <c r="D325" t="s">
        <v>2044</v>
      </c>
      <c r="E325" t="s">
        <v>1284</v>
      </c>
      <c r="F325" s="15"/>
      <c r="G325" t="s">
        <v>1355</v>
      </c>
      <c r="H325" t="s">
        <v>109</v>
      </c>
      <c r="I325" s="76">
        <v>3353.57</v>
      </c>
      <c r="J325" s="76">
        <v>3796</v>
      </c>
      <c r="K325" s="76">
        <v>449.24705419880002</v>
      </c>
      <c r="L325" s="76">
        <v>0</v>
      </c>
      <c r="M325" s="76">
        <v>0.37</v>
      </c>
      <c r="N325" s="76">
        <v>7.0000000000000007E-2</v>
      </c>
    </row>
    <row r="326" spans="2:14">
      <c r="B326" t="s">
        <v>2265</v>
      </c>
      <c r="C326" t="s">
        <v>2266</v>
      </c>
      <c r="D326" t="s">
        <v>1358</v>
      </c>
      <c r="E326" t="s">
        <v>1284</v>
      </c>
      <c r="F326" s="15"/>
      <c r="G326" t="s">
        <v>1355</v>
      </c>
      <c r="H326" t="s">
        <v>109</v>
      </c>
      <c r="I326" s="76">
        <v>13800.61</v>
      </c>
      <c r="J326" s="76">
        <v>475</v>
      </c>
      <c r="K326" s="76">
        <v>231.33617527749999</v>
      </c>
      <c r="L326" s="76">
        <v>0.02</v>
      </c>
      <c r="M326" s="76">
        <v>0.19</v>
      </c>
      <c r="N326" s="76">
        <v>0.04</v>
      </c>
    </row>
    <row r="327" spans="2:14">
      <c r="B327" t="s">
        <v>2267</v>
      </c>
      <c r="C327" t="s">
        <v>2268</v>
      </c>
      <c r="D327" t="s">
        <v>1358</v>
      </c>
      <c r="E327" t="s">
        <v>1284</v>
      </c>
      <c r="F327" s="15"/>
      <c r="G327" t="s">
        <v>1355</v>
      </c>
      <c r="H327" t="s">
        <v>109</v>
      </c>
      <c r="I327" s="76">
        <v>173.66</v>
      </c>
      <c r="J327" s="76">
        <v>4808</v>
      </c>
      <c r="K327" s="76">
        <v>29.465642411200001</v>
      </c>
      <c r="L327" s="76">
        <v>0</v>
      </c>
      <c r="M327" s="76">
        <v>0.02</v>
      </c>
      <c r="N327" s="76">
        <v>0</v>
      </c>
    </row>
    <row r="328" spans="2:14">
      <c r="B328" t="s">
        <v>2269</v>
      </c>
      <c r="C328" t="s">
        <v>2270</v>
      </c>
      <c r="D328" t="s">
        <v>1308</v>
      </c>
      <c r="E328" t="s">
        <v>1284</v>
      </c>
      <c r="F328" s="15"/>
      <c r="G328" t="s">
        <v>1355</v>
      </c>
      <c r="H328" t="s">
        <v>116</v>
      </c>
      <c r="I328" s="76">
        <v>21657.360000000001</v>
      </c>
      <c r="J328" s="76">
        <v>179.75</v>
      </c>
      <c r="K328" s="76">
        <v>184.35656065422</v>
      </c>
      <c r="L328" s="76">
        <v>0.02</v>
      </c>
      <c r="M328" s="76">
        <v>0.15</v>
      </c>
      <c r="N328" s="76">
        <v>0.03</v>
      </c>
    </row>
    <row r="329" spans="2:14">
      <c r="B329" t="s">
        <v>2271</v>
      </c>
      <c r="C329" t="s">
        <v>2270</v>
      </c>
      <c r="D329" t="s">
        <v>1308</v>
      </c>
      <c r="E329" t="s">
        <v>1284</v>
      </c>
      <c r="F329" s="15"/>
      <c r="G329" t="s">
        <v>1355</v>
      </c>
      <c r="H329" t="s">
        <v>116</v>
      </c>
      <c r="I329" s="76">
        <v>2170.79</v>
      </c>
      <c r="J329" s="76">
        <v>179.75</v>
      </c>
      <c r="K329" s="76">
        <v>18.478677839892502</v>
      </c>
      <c r="L329" s="76">
        <v>0</v>
      </c>
      <c r="M329" s="76">
        <v>0.02</v>
      </c>
      <c r="N329" s="76">
        <v>0</v>
      </c>
    </row>
    <row r="330" spans="2:14">
      <c r="B330" t="s">
        <v>2272</v>
      </c>
      <c r="C330" t="s">
        <v>2273</v>
      </c>
      <c r="D330" t="s">
        <v>2044</v>
      </c>
      <c r="E330" t="s">
        <v>1284</v>
      </c>
      <c r="F330" t="s">
        <v>2274</v>
      </c>
      <c r="G330" t="s">
        <v>1355</v>
      </c>
      <c r="H330" t="s">
        <v>109</v>
      </c>
      <c r="I330" s="76">
        <v>482.68</v>
      </c>
      <c r="J330" s="76">
        <v>11237</v>
      </c>
      <c r="K330" s="76">
        <v>191.40855439640001</v>
      </c>
      <c r="L330" s="76">
        <v>0</v>
      </c>
      <c r="M330" s="76">
        <v>0.16</v>
      </c>
      <c r="N330" s="76">
        <v>0.03</v>
      </c>
    </row>
    <row r="331" spans="2:14">
      <c r="B331" t="s">
        <v>2272</v>
      </c>
      <c r="C331" t="s">
        <v>2273</v>
      </c>
      <c r="D331" t="s">
        <v>2044</v>
      </c>
      <c r="E331" t="s">
        <v>1284</v>
      </c>
      <c r="F331" t="s">
        <v>2274</v>
      </c>
      <c r="G331" t="s">
        <v>1355</v>
      </c>
      <c r="H331" t="s">
        <v>109</v>
      </c>
      <c r="I331" s="76">
        <v>664.26</v>
      </c>
      <c r="J331" s="76">
        <v>11237</v>
      </c>
      <c r="K331" s="76">
        <v>263.41478068980001</v>
      </c>
      <c r="L331" s="76">
        <v>0</v>
      </c>
      <c r="M331" s="76">
        <v>0.21</v>
      </c>
      <c r="N331" s="76">
        <v>0.04</v>
      </c>
    </row>
    <row r="332" spans="2:14">
      <c r="B332" t="s">
        <v>2275</v>
      </c>
      <c r="C332" t="s">
        <v>2276</v>
      </c>
      <c r="D332" t="s">
        <v>126</v>
      </c>
      <c r="E332" t="s">
        <v>1284</v>
      </c>
      <c r="F332" s="15"/>
      <c r="G332" t="s">
        <v>1338</v>
      </c>
      <c r="H332" t="s">
        <v>113</v>
      </c>
      <c r="I332" s="76">
        <v>3148.17</v>
      </c>
      <c r="J332" s="76">
        <v>2166</v>
      </c>
      <c r="K332" s="76">
        <v>283.45635972918001</v>
      </c>
      <c r="L332" s="76">
        <v>0</v>
      </c>
      <c r="M332" s="76">
        <v>0.23</v>
      </c>
      <c r="N332" s="76">
        <v>0.05</v>
      </c>
    </row>
    <row r="333" spans="2:14">
      <c r="B333" t="s">
        <v>2277</v>
      </c>
      <c r="C333" t="s">
        <v>2278</v>
      </c>
      <c r="D333" t="s">
        <v>126</v>
      </c>
      <c r="E333" t="s">
        <v>1284</v>
      </c>
      <c r="F333" s="15"/>
      <c r="G333" t="s">
        <v>1338</v>
      </c>
      <c r="H333" t="s">
        <v>113</v>
      </c>
      <c r="I333" s="76">
        <v>38.020000000000003</v>
      </c>
      <c r="J333" s="76">
        <v>136885</v>
      </c>
      <c r="K333" s="76">
        <v>216.3403609213</v>
      </c>
      <c r="L333" s="76">
        <v>0</v>
      </c>
      <c r="M333" s="76">
        <v>0.18</v>
      </c>
      <c r="N333" s="76">
        <v>0.04</v>
      </c>
    </row>
    <row r="334" spans="2:14">
      <c r="B334" t="s">
        <v>2279</v>
      </c>
      <c r="C334" t="s">
        <v>2280</v>
      </c>
      <c r="D334" t="s">
        <v>126</v>
      </c>
      <c r="E334" t="s">
        <v>1284</v>
      </c>
      <c r="F334" s="15"/>
      <c r="G334" t="s">
        <v>1338</v>
      </c>
      <c r="H334" t="s">
        <v>109</v>
      </c>
      <c r="I334" s="76">
        <v>2667.03</v>
      </c>
      <c r="J334" s="76">
        <v>4831</v>
      </c>
      <c r="K334" s="76">
        <v>454.69124990969999</v>
      </c>
      <c r="L334" s="76">
        <v>0</v>
      </c>
      <c r="M334" s="76">
        <v>0.37</v>
      </c>
      <c r="N334" s="76">
        <v>7.0000000000000007E-2</v>
      </c>
    </row>
    <row r="335" spans="2:14">
      <c r="B335" t="s">
        <v>2281</v>
      </c>
      <c r="C335" t="s">
        <v>2282</v>
      </c>
      <c r="D335" t="s">
        <v>126</v>
      </c>
      <c r="E335" t="s">
        <v>1284</v>
      </c>
      <c r="F335" s="15"/>
      <c r="G335" t="s">
        <v>1338</v>
      </c>
      <c r="H335" t="s">
        <v>113</v>
      </c>
      <c r="I335" s="76">
        <v>1215.97</v>
      </c>
      <c r="J335" s="76">
        <v>2232.5</v>
      </c>
      <c r="K335" s="76">
        <v>112.84541159622501</v>
      </c>
      <c r="L335" s="76">
        <v>0</v>
      </c>
      <c r="M335" s="76">
        <v>0.09</v>
      </c>
      <c r="N335" s="76">
        <v>0.02</v>
      </c>
    </row>
    <row r="336" spans="2:14">
      <c r="B336" t="s">
        <v>2283</v>
      </c>
      <c r="C336" t="s">
        <v>2282</v>
      </c>
      <c r="D336" t="s">
        <v>126</v>
      </c>
      <c r="E336" t="s">
        <v>1284</v>
      </c>
      <c r="F336" s="15"/>
      <c r="G336" t="s">
        <v>1338</v>
      </c>
      <c r="H336" t="s">
        <v>113</v>
      </c>
      <c r="I336" s="76">
        <v>3037.3</v>
      </c>
      <c r="J336" s="76">
        <v>2233.5</v>
      </c>
      <c r="K336" s="76">
        <v>281.99617918395001</v>
      </c>
      <c r="L336" s="76">
        <v>0</v>
      </c>
      <c r="M336" s="76">
        <v>0.23</v>
      </c>
      <c r="N336" s="76">
        <v>0.05</v>
      </c>
    </row>
    <row r="337" spans="2:14">
      <c r="B337" t="s">
        <v>2284</v>
      </c>
      <c r="C337" t="s">
        <v>2285</v>
      </c>
      <c r="D337" t="s">
        <v>1358</v>
      </c>
      <c r="E337" t="s">
        <v>1284</v>
      </c>
      <c r="F337" s="15"/>
      <c r="G337" t="s">
        <v>1338</v>
      </c>
      <c r="H337" t="s">
        <v>109</v>
      </c>
      <c r="I337" s="76">
        <v>395.26</v>
      </c>
      <c r="J337" s="76">
        <v>22426</v>
      </c>
      <c r="K337" s="76">
        <v>312.81411582039999</v>
      </c>
      <c r="L337" s="76">
        <v>0</v>
      </c>
      <c r="M337" s="76">
        <v>0.26</v>
      </c>
      <c r="N337" s="76">
        <v>0.05</v>
      </c>
    </row>
    <row r="338" spans="2:14">
      <c r="B338" t="s">
        <v>2286</v>
      </c>
      <c r="C338" t="s">
        <v>2287</v>
      </c>
      <c r="D338" t="s">
        <v>1358</v>
      </c>
      <c r="E338" t="s">
        <v>1284</v>
      </c>
      <c r="F338" s="15"/>
      <c r="G338" t="s">
        <v>1338</v>
      </c>
      <c r="H338" t="s">
        <v>109</v>
      </c>
      <c r="I338" s="76">
        <v>3748.3</v>
      </c>
      <c r="J338" s="76">
        <v>2424</v>
      </c>
      <c r="K338" s="76">
        <v>320.64067696799998</v>
      </c>
      <c r="L338" s="76">
        <v>0</v>
      </c>
      <c r="M338" s="76">
        <v>0.26</v>
      </c>
      <c r="N338" s="76">
        <v>0.05</v>
      </c>
    </row>
    <row r="339" spans="2:14">
      <c r="B339" t="s">
        <v>2288</v>
      </c>
      <c r="C339" t="s">
        <v>2289</v>
      </c>
      <c r="D339" t="s">
        <v>1358</v>
      </c>
      <c r="E339" t="s">
        <v>1284</v>
      </c>
      <c r="F339" s="15"/>
      <c r="G339" t="s">
        <v>1338</v>
      </c>
      <c r="H339" t="s">
        <v>109</v>
      </c>
      <c r="I339" s="76">
        <v>1125.3399999999999</v>
      </c>
      <c r="J339" s="76">
        <v>2359</v>
      </c>
      <c r="K339" s="76">
        <v>93.683553447400001</v>
      </c>
      <c r="L339" s="76">
        <v>0</v>
      </c>
      <c r="M339" s="76">
        <v>0.08</v>
      </c>
      <c r="N339" s="76">
        <v>0.02</v>
      </c>
    </row>
    <row r="340" spans="2:14">
      <c r="B340" t="s">
        <v>2288</v>
      </c>
      <c r="C340" t="s">
        <v>2289</v>
      </c>
      <c r="D340" t="s">
        <v>1358</v>
      </c>
      <c r="E340" t="s">
        <v>1284</v>
      </c>
      <c r="G340" t="s">
        <v>1338</v>
      </c>
      <c r="H340" t="s">
        <v>109</v>
      </c>
      <c r="I340" s="76">
        <v>434.16</v>
      </c>
      <c r="J340" s="76">
        <v>2359</v>
      </c>
      <c r="K340" s="76">
        <v>36.143433597600001</v>
      </c>
      <c r="L340" s="76">
        <v>0</v>
      </c>
      <c r="M340" s="76">
        <v>0.03</v>
      </c>
      <c r="N340" s="76">
        <v>0.01</v>
      </c>
    </row>
    <row r="341" spans="2:14">
      <c r="B341" t="s">
        <v>2290</v>
      </c>
      <c r="C341" t="s">
        <v>2291</v>
      </c>
      <c r="D341" t="s">
        <v>126</v>
      </c>
      <c r="E341" t="s">
        <v>1284</v>
      </c>
      <c r="G341" t="s">
        <v>1338</v>
      </c>
      <c r="H341" t="s">
        <v>109</v>
      </c>
      <c r="I341" s="76">
        <v>329.96</v>
      </c>
      <c r="J341" s="76">
        <v>14058</v>
      </c>
      <c r="K341" s="76">
        <v>163.6954063272</v>
      </c>
      <c r="L341" s="76">
        <v>0</v>
      </c>
      <c r="M341" s="76">
        <v>0.13</v>
      </c>
      <c r="N341" s="76">
        <v>0.03</v>
      </c>
    </row>
    <row r="342" spans="2:14">
      <c r="B342" t="s">
        <v>2292</v>
      </c>
      <c r="C342" t="s">
        <v>2293</v>
      </c>
      <c r="D342" t="s">
        <v>2044</v>
      </c>
      <c r="E342" t="s">
        <v>1284</v>
      </c>
      <c r="G342" t="s">
        <v>1338</v>
      </c>
      <c r="H342" t="s">
        <v>109</v>
      </c>
      <c r="I342" s="76">
        <v>3924.25</v>
      </c>
      <c r="J342" s="76">
        <v>1851</v>
      </c>
      <c r="K342" s="76">
        <v>256.33903440749998</v>
      </c>
      <c r="L342" s="76">
        <v>0</v>
      </c>
      <c r="M342" s="76">
        <v>0.21</v>
      </c>
      <c r="N342" s="76">
        <v>0.04</v>
      </c>
    </row>
    <row r="343" spans="2:14">
      <c r="B343" t="s">
        <v>2294</v>
      </c>
      <c r="C343" t="s">
        <v>2295</v>
      </c>
      <c r="D343" t="s">
        <v>2044</v>
      </c>
      <c r="E343" t="s">
        <v>1284</v>
      </c>
      <c r="G343" t="s">
        <v>1338</v>
      </c>
      <c r="H343" t="s">
        <v>109</v>
      </c>
      <c r="I343" s="76">
        <v>1488.94</v>
      </c>
      <c r="J343" s="76">
        <v>3353</v>
      </c>
      <c r="K343" s="76">
        <v>176.1823542878</v>
      </c>
      <c r="L343" s="76">
        <v>0</v>
      </c>
      <c r="M343" s="76">
        <v>0.14000000000000001</v>
      </c>
      <c r="N343" s="76">
        <v>0.03</v>
      </c>
    </row>
    <row r="344" spans="2:14">
      <c r="B344" t="s">
        <v>2296</v>
      </c>
      <c r="C344" t="s">
        <v>2297</v>
      </c>
      <c r="D344" t="s">
        <v>1358</v>
      </c>
      <c r="E344" t="s">
        <v>1284</v>
      </c>
      <c r="G344" t="s">
        <v>1338</v>
      </c>
      <c r="H344" t="s">
        <v>109</v>
      </c>
      <c r="I344" s="76">
        <v>3043.88</v>
      </c>
      <c r="J344" s="76">
        <v>2459</v>
      </c>
      <c r="K344" s="76">
        <v>264.14215346679998</v>
      </c>
      <c r="L344" s="76">
        <v>0</v>
      </c>
      <c r="M344" s="76">
        <v>0.22</v>
      </c>
      <c r="N344" s="76">
        <v>0.04</v>
      </c>
    </row>
    <row r="345" spans="2:14">
      <c r="B345" t="s">
        <v>2298</v>
      </c>
      <c r="C345" t="s">
        <v>2299</v>
      </c>
      <c r="D345" t="s">
        <v>1358</v>
      </c>
      <c r="E345" t="s">
        <v>1284</v>
      </c>
      <c r="G345" t="s">
        <v>1338</v>
      </c>
      <c r="H345" t="s">
        <v>109</v>
      </c>
      <c r="I345" s="76">
        <v>8609.49</v>
      </c>
      <c r="J345" s="76">
        <v>349</v>
      </c>
      <c r="K345" s="76">
        <v>106.0362868329</v>
      </c>
      <c r="L345" s="76">
        <v>0</v>
      </c>
      <c r="M345" s="76">
        <v>0.09</v>
      </c>
      <c r="N345" s="76">
        <v>0.02</v>
      </c>
    </row>
    <row r="346" spans="2:14">
      <c r="B346" t="s">
        <v>2300</v>
      </c>
      <c r="C346" t="s">
        <v>2301</v>
      </c>
      <c r="D346" t="s">
        <v>1358</v>
      </c>
      <c r="E346" t="s">
        <v>1284</v>
      </c>
      <c r="G346" t="s">
        <v>1338</v>
      </c>
      <c r="H346" t="s">
        <v>109</v>
      </c>
      <c r="I346" s="76">
        <v>1424.1</v>
      </c>
      <c r="J346" s="76">
        <v>6116</v>
      </c>
      <c r="K346" s="76">
        <v>307.36868672399999</v>
      </c>
      <c r="L346" s="76">
        <v>0</v>
      </c>
      <c r="M346" s="76">
        <v>0.25</v>
      </c>
      <c r="N346" s="76">
        <v>0.05</v>
      </c>
    </row>
    <row r="347" spans="2:14">
      <c r="B347" t="s">
        <v>2302</v>
      </c>
      <c r="C347" t="s">
        <v>2303</v>
      </c>
      <c r="D347" t="s">
        <v>126</v>
      </c>
      <c r="E347" t="s">
        <v>1284</v>
      </c>
      <c r="G347" t="s">
        <v>1342</v>
      </c>
      <c r="H347" t="s">
        <v>113</v>
      </c>
      <c r="I347" s="76">
        <v>1411.01</v>
      </c>
      <c r="J347" s="76">
        <v>4019.5</v>
      </c>
      <c r="K347" s="76">
        <v>235.76085711645501</v>
      </c>
      <c r="L347" s="76">
        <v>0</v>
      </c>
      <c r="M347" s="76">
        <v>0.19</v>
      </c>
      <c r="N347" s="76">
        <v>0.04</v>
      </c>
    </row>
    <row r="348" spans="2:14">
      <c r="B348" t="s">
        <v>2304</v>
      </c>
      <c r="C348" t="s">
        <v>2305</v>
      </c>
      <c r="D348" t="s">
        <v>126</v>
      </c>
      <c r="E348" t="s">
        <v>1284</v>
      </c>
      <c r="G348" t="s">
        <v>1342</v>
      </c>
      <c r="H348" t="s">
        <v>113</v>
      </c>
      <c r="I348" s="76">
        <v>2170.79</v>
      </c>
      <c r="J348" s="76">
        <v>1567.7</v>
      </c>
      <c r="K348" s="76">
        <v>141.465437720827</v>
      </c>
      <c r="L348" s="76">
        <v>0</v>
      </c>
      <c r="M348" s="76">
        <v>0.12</v>
      </c>
      <c r="N348" s="76">
        <v>0.02</v>
      </c>
    </row>
    <row r="349" spans="2:14">
      <c r="B349" t="s">
        <v>2306</v>
      </c>
      <c r="C349" t="s">
        <v>2307</v>
      </c>
      <c r="D349" t="s">
        <v>1308</v>
      </c>
      <c r="E349" t="s">
        <v>1284</v>
      </c>
      <c r="G349" t="s">
        <v>1342</v>
      </c>
      <c r="H349" t="s">
        <v>116</v>
      </c>
      <c r="I349" s="76">
        <v>71.67</v>
      </c>
      <c r="J349" s="76">
        <v>638</v>
      </c>
      <c r="K349" s="76">
        <v>2.1654206092199999</v>
      </c>
      <c r="L349" s="76">
        <v>0</v>
      </c>
      <c r="M349" s="76">
        <v>0</v>
      </c>
      <c r="N349" s="76">
        <v>0</v>
      </c>
    </row>
    <row r="350" spans="2:14">
      <c r="B350" t="s">
        <v>2308</v>
      </c>
      <c r="C350" t="s">
        <v>2309</v>
      </c>
      <c r="D350" t="s">
        <v>126</v>
      </c>
      <c r="E350" t="s">
        <v>1284</v>
      </c>
      <c r="G350" t="s">
        <v>1342</v>
      </c>
      <c r="H350" t="s">
        <v>113</v>
      </c>
      <c r="I350" s="76">
        <v>5583.26</v>
      </c>
      <c r="J350" s="76">
        <v>1382</v>
      </c>
      <c r="K350" s="76">
        <v>320.74911928708002</v>
      </c>
      <c r="L350" s="76">
        <v>0</v>
      </c>
      <c r="M350" s="76">
        <v>0.26</v>
      </c>
      <c r="N350" s="76">
        <v>0.05</v>
      </c>
    </row>
    <row r="351" spans="2:14">
      <c r="B351" t="s">
        <v>2310</v>
      </c>
      <c r="C351" t="s">
        <v>2311</v>
      </c>
      <c r="D351" t="s">
        <v>126</v>
      </c>
      <c r="E351" t="s">
        <v>1284</v>
      </c>
      <c r="G351" t="s">
        <v>1342</v>
      </c>
      <c r="H351" t="s">
        <v>113</v>
      </c>
      <c r="I351" s="76">
        <v>103459.72</v>
      </c>
      <c r="J351" s="76">
        <v>79.8</v>
      </c>
      <c r="K351" s="76">
        <v>343.19722463426399</v>
      </c>
      <c r="L351" s="76">
        <v>0</v>
      </c>
      <c r="M351" s="76">
        <v>0.28000000000000003</v>
      </c>
      <c r="N351" s="76">
        <v>0.06</v>
      </c>
    </row>
    <row r="352" spans="2:14">
      <c r="B352" t="s">
        <v>2312</v>
      </c>
      <c r="C352" t="s">
        <v>2313</v>
      </c>
      <c r="D352" t="s">
        <v>126</v>
      </c>
      <c r="E352" t="s">
        <v>1284</v>
      </c>
      <c r="G352" t="s">
        <v>1342</v>
      </c>
      <c r="H352" t="s">
        <v>113</v>
      </c>
      <c r="I352" s="76">
        <v>48747.14</v>
      </c>
      <c r="J352" s="76">
        <v>64.2</v>
      </c>
      <c r="K352" s="76">
        <v>130.09294518277201</v>
      </c>
      <c r="L352" s="76">
        <v>0</v>
      </c>
      <c r="M352" s="76">
        <v>0.11</v>
      </c>
      <c r="N352" s="76">
        <v>0.02</v>
      </c>
    </row>
    <row r="353" spans="2:14">
      <c r="B353" t="s">
        <v>2314</v>
      </c>
      <c r="C353" t="s">
        <v>2315</v>
      </c>
      <c r="D353" t="s">
        <v>1308</v>
      </c>
      <c r="E353" t="s">
        <v>1284</v>
      </c>
      <c r="G353" t="s">
        <v>1342</v>
      </c>
      <c r="H353" t="s">
        <v>116</v>
      </c>
      <c r="I353" s="76">
        <v>22837.48</v>
      </c>
      <c r="J353" s="76">
        <v>205.25</v>
      </c>
      <c r="K353" s="76">
        <v>221.98085940889001</v>
      </c>
      <c r="L353" s="76">
        <v>0</v>
      </c>
      <c r="M353" s="76">
        <v>0.18</v>
      </c>
      <c r="N353" s="76">
        <v>0.04</v>
      </c>
    </row>
    <row r="354" spans="2:14">
      <c r="B354" t="s">
        <v>2316</v>
      </c>
      <c r="C354" t="s">
        <v>2317</v>
      </c>
      <c r="D354" t="s">
        <v>2044</v>
      </c>
      <c r="E354" t="s">
        <v>1284</v>
      </c>
      <c r="G354" t="s">
        <v>1342</v>
      </c>
      <c r="H354" t="s">
        <v>109</v>
      </c>
      <c r="I354" s="76">
        <v>1050.6600000000001</v>
      </c>
      <c r="J354" s="76">
        <v>2806</v>
      </c>
      <c r="K354" s="76">
        <v>104.0402826684</v>
      </c>
      <c r="L354" s="76">
        <v>0</v>
      </c>
      <c r="M354" s="76">
        <v>0.08</v>
      </c>
      <c r="N354" s="76">
        <v>0.02</v>
      </c>
    </row>
    <row r="355" spans="2:14">
      <c r="B355" t="s">
        <v>2318</v>
      </c>
      <c r="C355" t="s">
        <v>2319</v>
      </c>
      <c r="D355" t="s">
        <v>126</v>
      </c>
      <c r="E355" t="s">
        <v>1284</v>
      </c>
      <c r="G355" t="s">
        <v>1352</v>
      </c>
      <c r="H355" t="s">
        <v>113</v>
      </c>
      <c r="I355" s="76">
        <v>1280.76</v>
      </c>
      <c r="J355" s="76">
        <v>2662</v>
      </c>
      <c r="K355" s="76">
        <v>141.72464691528</v>
      </c>
      <c r="L355" s="76">
        <v>0</v>
      </c>
      <c r="M355" s="76">
        <v>0.12</v>
      </c>
      <c r="N355" s="76">
        <v>0.02</v>
      </c>
    </row>
    <row r="356" spans="2:14">
      <c r="B356" t="s">
        <v>2320</v>
      </c>
      <c r="C356" t="s">
        <v>2321</v>
      </c>
      <c r="D356" t="s">
        <v>126</v>
      </c>
      <c r="E356" t="s">
        <v>1284</v>
      </c>
      <c r="G356" t="s">
        <v>1352</v>
      </c>
      <c r="H356" t="s">
        <v>113</v>
      </c>
      <c r="I356" s="76">
        <v>17613.77</v>
      </c>
      <c r="J356" s="76">
        <v>504</v>
      </c>
      <c r="K356" s="76">
        <v>369.02214978552001</v>
      </c>
      <c r="L356" s="76">
        <v>0</v>
      </c>
      <c r="M356" s="76">
        <v>0.3</v>
      </c>
      <c r="N356" s="76">
        <v>0.06</v>
      </c>
    </row>
    <row r="357" spans="2:14">
      <c r="B357" t="s">
        <v>2322</v>
      </c>
      <c r="C357" t="s">
        <v>2323</v>
      </c>
      <c r="D357" t="s">
        <v>126</v>
      </c>
      <c r="E357" t="s">
        <v>1284</v>
      </c>
      <c r="G357" t="s">
        <v>1352</v>
      </c>
      <c r="H357" t="s">
        <v>113</v>
      </c>
      <c r="I357" s="76">
        <v>5383.55</v>
      </c>
      <c r="J357" s="76">
        <v>1021.5</v>
      </c>
      <c r="K357" s="76">
        <v>228.600248933925</v>
      </c>
      <c r="L357" s="76">
        <v>0</v>
      </c>
      <c r="M357" s="76">
        <v>0.19</v>
      </c>
      <c r="N357" s="76">
        <v>0.04</v>
      </c>
    </row>
    <row r="358" spans="2:14">
      <c r="B358" t="s">
        <v>2324</v>
      </c>
      <c r="C358" t="s">
        <v>2325</v>
      </c>
      <c r="D358" t="s">
        <v>2044</v>
      </c>
      <c r="E358" t="s">
        <v>1284</v>
      </c>
      <c r="G358" t="s">
        <v>1352</v>
      </c>
      <c r="H358" t="s">
        <v>109</v>
      </c>
      <c r="I358" s="76">
        <v>7115.77</v>
      </c>
      <c r="J358" s="76">
        <v>2880</v>
      </c>
      <c r="K358" s="76">
        <v>723.21270710399995</v>
      </c>
      <c r="L358" s="76">
        <v>0.02</v>
      </c>
      <c r="M358" s="76">
        <v>0.59</v>
      </c>
      <c r="N358" s="76">
        <v>0.12</v>
      </c>
    </row>
    <row r="359" spans="2:14">
      <c r="B359" t="s">
        <v>2326</v>
      </c>
      <c r="C359" t="s">
        <v>2327</v>
      </c>
      <c r="D359" t="s">
        <v>126</v>
      </c>
      <c r="E359" t="s">
        <v>1284</v>
      </c>
      <c r="G359" t="s">
        <v>126</v>
      </c>
      <c r="H359" t="s">
        <v>109</v>
      </c>
      <c r="I359" s="76">
        <v>260.49</v>
      </c>
      <c r="J359" s="76">
        <v>15730</v>
      </c>
      <c r="K359" s="76">
        <v>144.601046733</v>
      </c>
      <c r="L359" s="76">
        <v>0</v>
      </c>
      <c r="M359" s="76">
        <v>0.12</v>
      </c>
      <c r="N359" s="76">
        <v>0.02</v>
      </c>
    </row>
    <row r="360" spans="2:14">
      <c r="B360" t="s">
        <v>2328</v>
      </c>
      <c r="C360" t="s">
        <v>2329</v>
      </c>
      <c r="D360" t="s">
        <v>2044</v>
      </c>
      <c r="E360" t="s">
        <v>1284</v>
      </c>
      <c r="G360" t="s">
        <v>126</v>
      </c>
      <c r="H360" t="s">
        <v>109</v>
      </c>
      <c r="I360" s="76">
        <v>471.74</v>
      </c>
      <c r="J360" s="76">
        <v>13834</v>
      </c>
      <c r="K360" s="76">
        <v>230.30434543640001</v>
      </c>
      <c r="L360" s="76">
        <v>0</v>
      </c>
      <c r="M360" s="76">
        <v>0.19</v>
      </c>
      <c r="N360" s="76">
        <v>0.04</v>
      </c>
    </row>
    <row r="361" spans="2:14">
      <c r="B361" t="s">
        <v>2330</v>
      </c>
      <c r="C361" t="s">
        <v>2331</v>
      </c>
      <c r="D361" t="s">
        <v>1358</v>
      </c>
      <c r="E361" t="s">
        <v>1284</v>
      </c>
      <c r="G361" t="s">
        <v>126</v>
      </c>
      <c r="H361" t="s">
        <v>109</v>
      </c>
      <c r="I361" s="76">
        <v>528.6</v>
      </c>
      <c r="J361" s="76">
        <v>20408</v>
      </c>
      <c r="K361" s="76">
        <v>380.69683195200003</v>
      </c>
      <c r="L361" s="76">
        <v>0</v>
      </c>
      <c r="M361" s="76">
        <v>0.31</v>
      </c>
      <c r="N361" s="76">
        <v>0.06</v>
      </c>
    </row>
    <row r="362" spans="2:14">
      <c r="B362" t="s">
        <v>2332</v>
      </c>
      <c r="C362" t="s">
        <v>2333</v>
      </c>
      <c r="D362" t="s">
        <v>2044</v>
      </c>
      <c r="E362" t="s">
        <v>1284</v>
      </c>
      <c r="G362" t="s">
        <v>126</v>
      </c>
      <c r="H362" t="s">
        <v>109</v>
      </c>
      <c r="I362" s="76">
        <v>335.4</v>
      </c>
      <c r="J362" s="76">
        <v>31000</v>
      </c>
      <c r="K362" s="76">
        <v>366.92424599999998</v>
      </c>
      <c r="L362" s="76">
        <v>0</v>
      </c>
      <c r="M362" s="76">
        <v>0.3</v>
      </c>
      <c r="N362" s="76">
        <v>0.06</v>
      </c>
    </row>
    <row r="363" spans="2:14">
      <c r="B363" t="s">
        <v>2334</v>
      </c>
      <c r="C363" t="s">
        <v>2335</v>
      </c>
      <c r="D363" t="s">
        <v>126</v>
      </c>
      <c r="E363" t="s">
        <v>1284</v>
      </c>
      <c r="G363" t="s">
        <v>126</v>
      </c>
      <c r="H363" t="s">
        <v>113</v>
      </c>
      <c r="I363" s="76">
        <v>591.04</v>
      </c>
      <c r="J363" s="76">
        <v>8441.7999999999993</v>
      </c>
      <c r="K363" s="76">
        <v>207.406092549568</v>
      </c>
      <c r="L363" s="76">
        <v>0</v>
      </c>
      <c r="M363" s="76">
        <v>0.17</v>
      </c>
      <c r="N363" s="76">
        <v>0.03</v>
      </c>
    </row>
    <row r="364" spans="2:14">
      <c r="B364" t="s">
        <v>2336</v>
      </c>
      <c r="C364" t="s">
        <v>2337</v>
      </c>
      <c r="D364" t="s">
        <v>1358</v>
      </c>
      <c r="E364" t="s">
        <v>1284</v>
      </c>
      <c r="G364" t="s">
        <v>126</v>
      </c>
      <c r="H364" t="s">
        <v>109</v>
      </c>
      <c r="I364" s="76">
        <v>648.11</v>
      </c>
      <c r="J364" s="76">
        <v>6301</v>
      </c>
      <c r="K364" s="76">
        <v>144.11522377189999</v>
      </c>
      <c r="L364" s="76">
        <v>0</v>
      </c>
      <c r="M364" s="76">
        <v>0.12</v>
      </c>
      <c r="N364" s="76">
        <v>0.02</v>
      </c>
    </row>
    <row r="365" spans="2:14">
      <c r="B365" t="s">
        <v>2338</v>
      </c>
      <c r="C365" t="s">
        <v>2339</v>
      </c>
      <c r="D365" t="s">
        <v>1358</v>
      </c>
      <c r="E365" t="s">
        <v>1284</v>
      </c>
      <c r="G365" t="s">
        <v>126</v>
      </c>
      <c r="H365" t="s">
        <v>109</v>
      </c>
      <c r="I365" s="76">
        <v>2086.38</v>
      </c>
      <c r="J365" s="76">
        <v>3621</v>
      </c>
      <c r="K365" s="76">
        <v>266.60825607420003</v>
      </c>
      <c r="L365" s="76">
        <v>0</v>
      </c>
      <c r="M365" s="76">
        <v>0.22</v>
      </c>
      <c r="N365" s="76">
        <v>0.04</v>
      </c>
    </row>
    <row r="366" spans="2:14">
      <c r="B366" t="s">
        <v>2340</v>
      </c>
      <c r="C366" t="s">
        <v>2341</v>
      </c>
      <c r="D366" t="s">
        <v>1358</v>
      </c>
      <c r="E366" t="s">
        <v>1284</v>
      </c>
      <c r="G366" t="s">
        <v>126</v>
      </c>
      <c r="H366" t="s">
        <v>109</v>
      </c>
      <c r="I366" s="76">
        <v>796.57</v>
      </c>
      <c r="J366" s="76">
        <v>9813</v>
      </c>
      <c r="K366" s="76">
        <v>275.85280435890002</v>
      </c>
      <c r="L366" s="76">
        <v>0</v>
      </c>
      <c r="M366" s="76">
        <v>0.23</v>
      </c>
      <c r="N366" s="76">
        <v>0.04</v>
      </c>
    </row>
    <row r="367" spans="2:14">
      <c r="B367" t="s">
        <v>2342</v>
      </c>
      <c r="C367" t="s">
        <v>2343</v>
      </c>
      <c r="D367" t="s">
        <v>126</v>
      </c>
      <c r="E367" t="s">
        <v>1284</v>
      </c>
      <c r="G367" t="s">
        <v>126</v>
      </c>
      <c r="H367" t="s">
        <v>109</v>
      </c>
      <c r="I367" s="76">
        <v>656.37</v>
      </c>
      <c r="J367" s="76">
        <v>14276</v>
      </c>
      <c r="K367" s="76">
        <v>330.67923225480001</v>
      </c>
      <c r="L367" s="76">
        <v>0</v>
      </c>
      <c r="M367" s="76">
        <v>0.27</v>
      </c>
      <c r="N367" s="76">
        <v>0.05</v>
      </c>
    </row>
    <row r="368" spans="2:14">
      <c r="B368" t="s">
        <v>2344</v>
      </c>
      <c r="C368" t="s">
        <v>2345</v>
      </c>
      <c r="D368" t="s">
        <v>2044</v>
      </c>
      <c r="E368" t="s">
        <v>1284</v>
      </c>
      <c r="G368" t="s">
        <v>126</v>
      </c>
      <c r="H368" t="s">
        <v>109</v>
      </c>
      <c r="I368" s="76">
        <v>263.97000000000003</v>
      </c>
      <c r="J368" s="76">
        <v>8011</v>
      </c>
      <c r="K368" s="76">
        <v>74.626480914300004</v>
      </c>
      <c r="L368" s="76">
        <v>0</v>
      </c>
      <c r="M368" s="76">
        <v>0.06</v>
      </c>
      <c r="N368" s="76">
        <v>0.01</v>
      </c>
    </row>
    <row r="369" spans="2:14">
      <c r="B369" t="s">
        <v>2346</v>
      </c>
      <c r="C369" t="s">
        <v>2347</v>
      </c>
      <c r="D369" t="s">
        <v>126</v>
      </c>
      <c r="E369" t="s">
        <v>1284</v>
      </c>
      <c r="G369" t="s">
        <v>126</v>
      </c>
      <c r="H369" t="s">
        <v>113</v>
      </c>
      <c r="I369" s="76">
        <v>156.72999999999999</v>
      </c>
      <c r="J369" s="76">
        <v>21370</v>
      </c>
      <c r="K369" s="76">
        <v>139.22788723689999</v>
      </c>
      <c r="L369" s="76">
        <v>0</v>
      </c>
      <c r="M369" s="76">
        <v>0.11</v>
      </c>
      <c r="N369" s="76">
        <v>0.02</v>
      </c>
    </row>
    <row r="370" spans="2:14">
      <c r="B370" t="s">
        <v>2348</v>
      </c>
      <c r="C370" t="s">
        <v>2349</v>
      </c>
      <c r="D370" t="s">
        <v>1358</v>
      </c>
      <c r="E370" t="s">
        <v>1284</v>
      </c>
      <c r="G370" t="s">
        <v>126</v>
      </c>
      <c r="H370" t="s">
        <v>109</v>
      </c>
      <c r="I370" s="76">
        <v>1115.68</v>
      </c>
      <c r="J370" s="76">
        <v>8002</v>
      </c>
      <c r="K370" s="76">
        <v>315.05752229439997</v>
      </c>
      <c r="L370" s="76">
        <v>0</v>
      </c>
      <c r="M370" s="76">
        <v>0.26</v>
      </c>
      <c r="N370" s="76">
        <v>0.05</v>
      </c>
    </row>
    <row r="371" spans="2:14">
      <c r="B371" t="s">
        <v>2350</v>
      </c>
      <c r="C371" t="s">
        <v>2351</v>
      </c>
      <c r="D371" t="s">
        <v>126</v>
      </c>
      <c r="E371" t="s">
        <v>1284</v>
      </c>
      <c r="G371" t="s">
        <v>126</v>
      </c>
      <c r="H371" t="s">
        <v>113</v>
      </c>
      <c r="I371" s="76">
        <v>464.94</v>
      </c>
      <c r="J371" s="76">
        <v>2309</v>
      </c>
      <c r="K371" s="76">
        <v>44.626252795740001</v>
      </c>
      <c r="L371" s="76">
        <v>0</v>
      </c>
      <c r="M371" s="76">
        <v>0.04</v>
      </c>
      <c r="N371" s="76">
        <v>0.01</v>
      </c>
    </row>
    <row r="372" spans="2:14">
      <c r="B372" t="s">
        <v>2352</v>
      </c>
      <c r="C372" t="s">
        <v>2353</v>
      </c>
      <c r="D372" t="s">
        <v>1358</v>
      </c>
      <c r="E372" t="s">
        <v>1284</v>
      </c>
      <c r="G372" t="s">
        <v>126</v>
      </c>
      <c r="H372" t="s">
        <v>109</v>
      </c>
      <c r="I372" s="76">
        <v>2549.36</v>
      </c>
      <c r="J372" s="76">
        <v>3486</v>
      </c>
      <c r="K372" s="76">
        <v>313.62466359839999</v>
      </c>
      <c r="L372" s="76">
        <v>0</v>
      </c>
      <c r="M372" s="76">
        <v>0.26</v>
      </c>
      <c r="N372" s="76">
        <v>0.05</v>
      </c>
    </row>
    <row r="373" spans="2:14">
      <c r="B373" t="s">
        <v>2354</v>
      </c>
      <c r="C373" t="s">
        <v>2355</v>
      </c>
      <c r="D373" t="s">
        <v>1358</v>
      </c>
      <c r="E373" t="s">
        <v>1284</v>
      </c>
      <c r="G373" t="s">
        <v>126</v>
      </c>
      <c r="H373" t="s">
        <v>109</v>
      </c>
      <c r="I373" s="76">
        <v>3069.49</v>
      </c>
      <c r="J373" s="76">
        <v>4058</v>
      </c>
      <c r="K373" s="76">
        <v>439.57190192180002</v>
      </c>
      <c r="L373" s="76">
        <v>0</v>
      </c>
      <c r="M373" s="76">
        <v>0.36</v>
      </c>
      <c r="N373" s="76">
        <v>7.0000000000000007E-2</v>
      </c>
    </row>
    <row r="374" spans="2:14">
      <c r="B374" t="s">
        <v>2356</v>
      </c>
      <c r="C374" t="s">
        <v>2357</v>
      </c>
      <c r="D374" t="s">
        <v>2044</v>
      </c>
      <c r="E374" t="s">
        <v>1284</v>
      </c>
      <c r="G374" t="s">
        <v>126</v>
      </c>
      <c r="H374" t="s">
        <v>109</v>
      </c>
      <c r="I374" s="76">
        <v>1002.9</v>
      </c>
      <c r="J374" s="76">
        <v>8091</v>
      </c>
      <c r="K374" s="76">
        <v>286.35943103099999</v>
      </c>
      <c r="L374" s="76">
        <v>0</v>
      </c>
      <c r="M374" s="76">
        <v>0.23</v>
      </c>
      <c r="N374" s="76">
        <v>0.05</v>
      </c>
    </row>
    <row r="375" spans="2:14">
      <c r="B375" t="s">
        <v>2358</v>
      </c>
      <c r="C375" t="s">
        <v>2359</v>
      </c>
      <c r="D375" t="s">
        <v>2044</v>
      </c>
      <c r="E375" t="s">
        <v>1284</v>
      </c>
      <c r="G375" t="s">
        <v>126</v>
      </c>
      <c r="H375" t="s">
        <v>109</v>
      </c>
      <c r="I375" s="76">
        <v>860.8</v>
      </c>
      <c r="J375" s="76">
        <v>6027</v>
      </c>
      <c r="K375" s="76">
        <v>183.08598806399999</v>
      </c>
      <c r="L375" s="76">
        <v>0</v>
      </c>
      <c r="M375" s="76">
        <v>0.15</v>
      </c>
      <c r="N375" s="76">
        <v>0.03</v>
      </c>
    </row>
    <row r="376" spans="2:14">
      <c r="B376" t="s">
        <v>2360</v>
      </c>
      <c r="C376" t="s">
        <v>2361</v>
      </c>
      <c r="D376" t="s">
        <v>1358</v>
      </c>
      <c r="E376" t="s">
        <v>1284</v>
      </c>
      <c r="G376" t="s">
        <v>126</v>
      </c>
      <c r="H376" t="s">
        <v>109</v>
      </c>
      <c r="I376" s="76">
        <v>2397.8000000000002</v>
      </c>
      <c r="J376" s="76">
        <v>2202</v>
      </c>
      <c r="K376" s="76">
        <v>186.329633124</v>
      </c>
      <c r="L376" s="76">
        <v>0</v>
      </c>
      <c r="M376" s="76">
        <v>0.15</v>
      </c>
      <c r="N376" s="76">
        <v>0.03</v>
      </c>
    </row>
    <row r="377" spans="2:14">
      <c r="B377" t="s">
        <v>2362</v>
      </c>
      <c r="C377" t="s">
        <v>2363</v>
      </c>
      <c r="D377" t="s">
        <v>1358</v>
      </c>
      <c r="E377" t="s">
        <v>1284</v>
      </c>
      <c r="G377" t="s">
        <v>126</v>
      </c>
      <c r="H377" t="s">
        <v>109</v>
      </c>
      <c r="I377" s="76">
        <v>881.45</v>
      </c>
      <c r="J377" s="76">
        <v>7771</v>
      </c>
      <c r="K377" s="76">
        <v>241.72760515549999</v>
      </c>
      <c r="L377" s="76">
        <v>0</v>
      </c>
      <c r="M377" s="76">
        <v>0.2</v>
      </c>
      <c r="N377" s="76">
        <v>0.04</v>
      </c>
    </row>
    <row r="378" spans="2:14">
      <c r="B378" t="s">
        <v>2364</v>
      </c>
      <c r="C378" t="s">
        <v>2365</v>
      </c>
      <c r="D378" t="s">
        <v>1358</v>
      </c>
      <c r="E378" t="s">
        <v>1284</v>
      </c>
      <c r="G378" t="s">
        <v>126</v>
      </c>
      <c r="H378" t="s">
        <v>109</v>
      </c>
      <c r="I378" s="76">
        <v>1157.03</v>
      </c>
      <c r="J378" s="76">
        <v>6429</v>
      </c>
      <c r="K378" s="76">
        <v>262.50628375230002</v>
      </c>
      <c r="L378" s="76">
        <v>0</v>
      </c>
      <c r="M378" s="76">
        <v>0.21</v>
      </c>
      <c r="N378" s="76">
        <v>0.04</v>
      </c>
    </row>
    <row r="379" spans="2:14">
      <c r="B379" t="s">
        <v>2366</v>
      </c>
      <c r="C379" t="s">
        <v>2367</v>
      </c>
      <c r="D379" t="s">
        <v>1358</v>
      </c>
      <c r="E379" t="s">
        <v>1284</v>
      </c>
      <c r="G379" t="s">
        <v>126</v>
      </c>
      <c r="H379" t="s">
        <v>109</v>
      </c>
      <c r="I379" s="76">
        <v>1754</v>
      </c>
      <c r="J379" s="76">
        <v>4771</v>
      </c>
      <c r="K379" s="76">
        <v>295.31850686000001</v>
      </c>
      <c r="L379" s="76">
        <v>0</v>
      </c>
      <c r="M379" s="76">
        <v>0.24</v>
      </c>
      <c r="N379" s="76">
        <v>0.05</v>
      </c>
    </row>
    <row r="380" spans="2:14">
      <c r="B380" t="s">
        <v>2368</v>
      </c>
      <c r="C380" t="s">
        <v>2369</v>
      </c>
      <c r="D380" t="s">
        <v>126</v>
      </c>
      <c r="E380" t="s">
        <v>1284</v>
      </c>
      <c r="G380" t="s">
        <v>126</v>
      </c>
      <c r="H380" t="s">
        <v>202</v>
      </c>
      <c r="I380" s="76">
        <v>607.82000000000005</v>
      </c>
      <c r="J380" s="76">
        <v>8255</v>
      </c>
      <c r="K380" s="76">
        <v>182.0017398693</v>
      </c>
      <c r="L380" s="76">
        <v>0</v>
      </c>
      <c r="M380" s="76">
        <v>0.15</v>
      </c>
      <c r="N380" s="76">
        <v>0.03</v>
      </c>
    </row>
    <row r="381" spans="2:14">
      <c r="B381" t="s">
        <v>2370</v>
      </c>
      <c r="C381" t="s">
        <v>2371</v>
      </c>
      <c r="D381" t="s">
        <v>126</v>
      </c>
      <c r="E381" t="s">
        <v>1284</v>
      </c>
      <c r="G381" t="s">
        <v>126</v>
      </c>
      <c r="H381" t="s">
        <v>109</v>
      </c>
      <c r="I381" s="76">
        <v>526.63</v>
      </c>
      <c r="J381" s="76">
        <v>8475</v>
      </c>
      <c r="K381" s="76">
        <v>157.50594863250001</v>
      </c>
      <c r="L381" s="76">
        <v>0</v>
      </c>
      <c r="M381" s="76">
        <v>0.13</v>
      </c>
      <c r="N381" s="76">
        <v>0.03</v>
      </c>
    </row>
    <row r="382" spans="2:14">
      <c r="B382" t="s">
        <v>2372</v>
      </c>
      <c r="C382" t="s">
        <v>2373</v>
      </c>
      <c r="D382" t="s">
        <v>126</v>
      </c>
      <c r="E382" t="s">
        <v>1284</v>
      </c>
      <c r="G382" t="s">
        <v>126</v>
      </c>
      <c r="H382" t="s">
        <v>113</v>
      </c>
      <c r="I382" s="76">
        <v>113.98</v>
      </c>
      <c r="J382" s="76">
        <v>5387.5</v>
      </c>
      <c r="K382" s="76">
        <v>25.526161515249999</v>
      </c>
      <c r="L382" s="76">
        <v>0</v>
      </c>
      <c r="M382" s="76">
        <v>0.02</v>
      </c>
      <c r="N382" s="76">
        <v>0</v>
      </c>
    </row>
    <row r="383" spans="2:14">
      <c r="B383" t="s">
        <v>2374</v>
      </c>
      <c r="C383" t="s">
        <v>2373</v>
      </c>
      <c r="D383" t="s">
        <v>126</v>
      </c>
      <c r="E383" t="s">
        <v>1284</v>
      </c>
      <c r="G383" t="s">
        <v>126</v>
      </c>
      <c r="H383" t="s">
        <v>113</v>
      </c>
      <c r="I383" s="76">
        <v>1455.83</v>
      </c>
      <c r="J383" s="76">
        <v>5387.5</v>
      </c>
      <c r="K383" s="76">
        <v>326.037477792125</v>
      </c>
      <c r="L383" s="76">
        <v>0</v>
      </c>
      <c r="M383" s="76">
        <v>0.27</v>
      </c>
      <c r="N383" s="76">
        <v>0.05</v>
      </c>
    </row>
    <row r="384" spans="2:14">
      <c r="B384" t="s">
        <v>2375</v>
      </c>
      <c r="C384" t="s">
        <v>2376</v>
      </c>
      <c r="D384" t="s">
        <v>1319</v>
      </c>
      <c r="E384" t="s">
        <v>1284</v>
      </c>
      <c r="G384" t="s">
        <v>126</v>
      </c>
      <c r="H384" t="s">
        <v>202</v>
      </c>
      <c r="I384" s="76">
        <v>173.66</v>
      </c>
      <c r="J384" s="76">
        <v>24700</v>
      </c>
      <c r="K384" s="76">
        <v>155.589478746</v>
      </c>
      <c r="L384" s="76">
        <v>0</v>
      </c>
      <c r="M384" s="76">
        <v>0.13</v>
      </c>
      <c r="N384" s="76">
        <v>0.03</v>
      </c>
    </row>
    <row r="385" spans="2:14">
      <c r="B385" t="s">
        <v>2377</v>
      </c>
      <c r="C385" t="s">
        <v>2378</v>
      </c>
      <c r="D385" t="s">
        <v>2044</v>
      </c>
      <c r="E385" t="s">
        <v>1284</v>
      </c>
      <c r="G385" t="s">
        <v>126</v>
      </c>
      <c r="H385" t="s">
        <v>109</v>
      </c>
      <c r="I385" s="76">
        <v>502.74</v>
      </c>
      <c r="J385" s="76">
        <v>4715</v>
      </c>
      <c r="K385" s="76">
        <v>83.652090039000001</v>
      </c>
      <c r="L385" s="76">
        <v>0</v>
      </c>
      <c r="M385" s="76">
        <v>7.0000000000000007E-2</v>
      </c>
      <c r="N385" s="76">
        <v>0.01</v>
      </c>
    </row>
    <row r="386" spans="2:14">
      <c r="B386" t="s">
        <v>2379</v>
      </c>
      <c r="C386" t="s">
        <v>2380</v>
      </c>
      <c r="D386" t="s">
        <v>2044</v>
      </c>
      <c r="E386" t="s">
        <v>1284</v>
      </c>
      <c r="G386" t="s">
        <v>126</v>
      </c>
      <c r="H386" t="s">
        <v>109</v>
      </c>
      <c r="I386" s="76">
        <v>871.64</v>
      </c>
      <c r="J386" s="76">
        <v>15155</v>
      </c>
      <c r="K386" s="76">
        <v>466.17046121800001</v>
      </c>
      <c r="L386" s="76">
        <v>0</v>
      </c>
      <c r="M386" s="76">
        <v>0.38</v>
      </c>
      <c r="N386" s="76">
        <v>0.08</v>
      </c>
    </row>
    <row r="387" spans="2:14">
      <c r="B387" t="s">
        <v>2381</v>
      </c>
      <c r="C387" t="s">
        <v>2382</v>
      </c>
      <c r="D387" t="s">
        <v>1358</v>
      </c>
      <c r="E387" t="s">
        <v>1284</v>
      </c>
      <c r="G387" t="s">
        <v>126</v>
      </c>
      <c r="H387" t="s">
        <v>109</v>
      </c>
      <c r="I387" s="76">
        <v>2062.25</v>
      </c>
      <c r="J387" s="76">
        <v>3053</v>
      </c>
      <c r="K387" s="76">
        <v>222.1875780325</v>
      </c>
      <c r="L387" s="76">
        <v>0</v>
      </c>
      <c r="M387" s="76">
        <v>0.18</v>
      </c>
      <c r="N387" s="76">
        <v>0.04</v>
      </c>
    </row>
    <row r="388" spans="2:14">
      <c r="B388" t="s">
        <v>2383</v>
      </c>
      <c r="C388" t="s">
        <v>2384</v>
      </c>
      <c r="D388" t="s">
        <v>2044</v>
      </c>
      <c r="E388" t="s">
        <v>1284</v>
      </c>
      <c r="G388" t="s">
        <v>126</v>
      </c>
      <c r="H388" t="s">
        <v>109</v>
      </c>
      <c r="I388" s="76">
        <v>168.02</v>
      </c>
      <c r="J388" s="76">
        <v>12371</v>
      </c>
      <c r="K388" s="76">
        <v>73.352926571799998</v>
      </c>
      <c r="L388" s="76">
        <v>0</v>
      </c>
      <c r="M388" s="76">
        <v>0.06</v>
      </c>
      <c r="N388" s="76">
        <v>0.01</v>
      </c>
    </row>
    <row r="389" spans="2:14">
      <c r="B389" t="s">
        <v>2385</v>
      </c>
      <c r="C389" t="s">
        <v>2386</v>
      </c>
      <c r="D389" t="s">
        <v>2044</v>
      </c>
      <c r="E389" t="s">
        <v>1284</v>
      </c>
      <c r="G389" t="s">
        <v>126</v>
      </c>
      <c r="H389" t="s">
        <v>109</v>
      </c>
      <c r="I389" s="76">
        <v>522.42999999999995</v>
      </c>
      <c r="J389" s="76">
        <v>255</v>
      </c>
      <c r="K389" s="76">
        <v>4.7013214484999999</v>
      </c>
      <c r="L389" s="76">
        <v>0</v>
      </c>
      <c r="M389" s="76">
        <v>0</v>
      </c>
      <c r="N389" s="76">
        <v>0</v>
      </c>
    </row>
    <row r="390" spans="2:14">
      <c r="B390" t="s">
        <v>2387</v>
      </c>
      <c r="C390" t="s">
        <v>2388</v>
      </c>
      <c r="D390" t="s">
        <v>2044</v>
      </c>
      <c r="E390" t="s">
        <v>1284</v>
      </c>
      <c r="G390" t="s">
        <v>126</v>
      </c>
      <c r="H390" t="s">
        <v>109</v>
      </c>
      <c r="I390" s="76">
        <v>2805.86</v>
      </c>
      <c r="J390" s="76">
        <v>2785</v>
      </c>
      <c r="K390" s="76">
        <v>275.76735632899999</v>
      </c>
      <c r="L390" s="76">
        <v>0</v>
      </c>
      <c r="M390" s="76">
        <v>0.23</v>
      </c>
      <c r="N390" s="76">
        <v>0.04</v>
      </c>
    </row>
    <row r="391" spans="2:14">
      <c r="B391" t="s">
        <v>2389</v>
      </c>
      <c r="C391" t="s">
        <v>2390</v>
      </c>
      <c r="D391" t="s">
        <v>126</v>
      </c>
      <c r="E391" t="s">
        <v>1284</v>
      </c>
      <c r="G391" t="s">
        <v>126</v>
      </c>
      <c r="H391" t="s">
        <v>109</v>
      </c>
      <c r="I391" s="76">
        <v>755.43</v>
      </c>
      <c r="J391" s="76">
        <v>9805</v>
      </c>
      <c r="K391" s="76">
        <v>261.3927176835</v>
      </c>
      <c r="L391" s="76">
        <v>0</v>
      </c>
      <c r="M391" s="76">
        <v>0.21</v>
      </c>
      <c r="N391" s="76">
        <v>0.04</v>
      </c>
    </row>
    <row r="392" spans="2:14">
      <c r="B392" t="s">
        <v>304</v>
      </c>
    </row>
    <row r="393" spans="2:14">
      <c r="B393" t="s">
        <v>411</v>
      </c>
    </row>
    <row r="394" spans="2:14">
      <c r="B394" t="s">
        <v>412</v>
      </c>
    </row>
    <row r="395" spans="2:14">
      <c r="B395" t="s">
        <v>413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7" sqref="B7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5" t="s">
        <v>3409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8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316367.02</v>
      </c>
      <c r="I11" s="7"/>
      <c r="J11" s="75">
        <v>0</v>
      </c>
      <c r="K11" s="75">
        <v>3049.6923811911001</v>
      </c>
      <c r="L11" s="7"/>
      <c r="M11" s="75">
        <v>100</v>
      </c>
      <c r="N11" s="75">
        <v>0.5</v>
      </c>
      <c r="O11" s="34"/>
      <c r="BH11" s="15"/>
      <c r="BI11" s="18"/>
      <c r="BK11" s="15"/>
    </row>
    <row r="12" spans="2:63">
      <c r="B12" s="77" t="s">
        <v>209</v>
      </c>
      <c r="D12" s="15"/>
      <c r="E12" s="15"/>
      <c r="F12" s="15"/>
      <c r="G12" s="15"/>
      <c r="H12" s="78">
        <v>313573.90000000002</v>
      </c>
      <c r="J12" s="78">
        <v>0</v>
      </c>
      <c r="K12" s="78">
        <v>2658.8868455490001</v>
      </c>
      <c r="M12" s="78">
        <v>87.19</v>
      </c>
      <c r="N12" s="78">
        <v>0.43</v>
      </c>
    </row>
    <row r="13" spans="2:63">
      <c r="B13" s="77" t="s">
        <v>2391</v>
      </c>
      <c r="D13" s="15"/>
      <c r="E13" s="15"/>
      <c r="F13" s="15"/>
      <c r="G13" s="15"/>
      <c r="H13" s="78">
        <v>12578.37</v>
      </c>
      <c r="J13" s="78">
        <v>0</v>
      </c>
      <c r="K13" s="78">
        <v>744.74281368000004</v>
      </c>
      <c r="M13" s="78">
        <v>24.42</v>
      </c>
      <c r="N13" s="78">
        <v>0.12</v>
      </c>
    </row>
    <row r="14" spans="2:63">
      <c r="B14" t="s">
        <v>2392</v>
      </c>
      <c r="C14" t="s">
        <v>2393</v>
      </c>
      <c r="D14" t="s">
        <v>103</v>
      </c>
      <c r="E14" t="s">
        <v>2394</v>
      </c>
      <c r="F14" t="s">
        <v>529</v>
      </c>
      <c r="G14" t="s">
        <v>105</v>
      </c>
      <c r="H14" s="76">
        <v>1356.13</v>
      </c>
      <c r="I14" s="76">
        <v>17060</v>
      </c>
      <c r="J14" s="76">
        <v>0</v>
      </c>
      <c r="K14" s="76">
        <v>231.35577799999999</v>
      </c>
      <c r="L14" s="76">
        <v>0.02</v>
      </c>
      <c r="M14" s="76">
        <v>7.59</v>
      </c>
      <c r="N14" s="76">
        <v>0.04</v>
      </c>
    </row>
    <row r="15" spans="2:63">
      <c r="B15" t="s">
        <v>2395</v>
      </c>
      <c r="C15" t="s">
        <v>2396</v>
      </c>
      <c r="D15" t="s">
        <v>103</v>
      </c>
      <c r="E15" t="s">
        <v>2394</v>
      </c>
      <c r="F15" t="s">
        <v>421</v>
      </c>
      <c r="G15" t="s">
        <v>105</v>
      </c>
      <c r="H15" s="76">
        <v>2522.54</v>
      </c>
      <c r="I15" s="76">
        <v>16800</v>
      </c>
      <c r="J15" s="76">
        <v>0</v>
      </c>
      <c r="K15" s="76">
        <v>423.78672</v>
      </c>
      <c r="L15" s="76">
        <v>0.01</v>
      </c>
      <c r="M15" s="76">
        <v>13.9</v>
      </c>
      <c r="N15" s="76">
        <v>7.0000000000000007E-2</v>
      </c>
    </row>
    <row r="16" spans="2:63">
      <c r="B16" t="s">
        <v>2397</v>
      </c>
      <c r="C16" t="s">
        <v>2398</v>
      </c>
      <c r="D16" t="s">
        <v>103</v>
      </c>
      <c r="E16" t="s">
        <v>2399</v>
      </c>
      <c r="F16" t="s">
        <v>131</v>
      </c>
      <c r="G16" t="s">
        <v>105</v>
      </c>
      <c r="H16" s="76">
        <v>2454.62</v>
      </c>
      <c r="I16" s="76">
        <v>1635</v>
      </c>
      <c r="J16" s="76">
        <v>0</v>
      </c>
      <c r="K16" s="76">
        <v>40.133037000000002</v>
      </c>
      <c r="L16" s="76">
        <v>0.01</v>
      </c>
      <c r="M16" s="76">
        <v>1.32</v>
      </c>
      <c r="N16" s="76">
        <v>0.01</v>
      </c>
    </row>
    <row r="17" spans="2:14">
      <c r="B17" t="s">
        <v>2400</v>
      </c>
      <c r="C17" t="s">
        <v>2401</v>
      </c>
      <c r="D17" t="s">
        <v>103</v>
      </c>
      <c r="E17" t="s">
        <v>2399</v>
      </c>
      <c r="F17" t="s">
        <v>135</v>
      </c>
      <c r="G17" t="s">
        <v>105</v>
      </c>
      <c r="H17" s="76">
        <v>6245.08</v>
      </c>
      <c r="I17" s="76">
        <v>792.1</v>
      </c>
      <c r="J17" s="76">
        <v>0</v>
      </c>
      <c r="K17" s="76">
        <v>49.46727868</v>
      </c>
      <c r="L17" s="76">
        <v>0.02</v>
      </c>
      <c r="M17" s="76">
        <v>1.62</v>
      </c>
      <c r="N17" s="76">
        <v>0.01</v>
      </c>
    </row>
    <row r="18" spans="2:14">
      <c r="B18" s="77" t="s">
        <v>2402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214</v>
      </c>
      <c r="C19" t="s">
        <v>214</v>
      </c>
      <c r="D19" s="15"/>
      <c r="E19" s="15"/>
      <c r="F19" t="s">
        <v>214</v>
      </c>
      <c r="G19" t="s">
        <v>214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2403</v>
      </c>
      <c r="D20" s="15"/>
      <c r="E20" s="15"/>
      <c r="F20" s="15"/>
      <c r="G20" s="15"/>
      <c r="H20" s="78">
        <v>300995.53000000003</v>
      </c>
      <c r="J20" s="78">
        <v>0</v>
      </c>
      <c r="K20" s="78">
        <v>1914.1440318689999</v>
      </c>
      <c r="M20" s="78">
        <v>62.77</v>
      </c>
      <c r="N20" s="78">
        <v>0.31</v>
      </c>
    </row>
    <row r="21" spans="2:14">
      <c r="B21" t="s">
        <v>2404</v>
      </c>
      <c r="C21" t="s">
        <v>2405</v>
      </c>
      <c r="D21" t="s">
        <v>103</v>
      </c>
      <c r="E21" t="s">
        <v>2399</v>
      </c>
      <c r="F21" t="s">
        <v>2406</v>
      </c>
      <c r="G21" t="s">
        <v>105</v>
      </c>
      <c r="H21" s="76">
        <v>31706.86</v>
      </c>
      <c r="I21" s="76">
        <v>308.68</v>
      </c>
      <c r="J21" s="76">
        <v>0</v>
      </c>
      <c r="K21" s="76">
        <v>97.872735448</v>
      </c>
      <c r="L21" s="76">
        <v>0.02</v>
      </c>
      <c r="M21" s="76">
        <v>3.21</v>
      </c>
      <c r="N21" s="76">
        <v>0.02</v>
      </c>
    </row>
    <row r="22" spans="2:14">
      <c r="B22" t="s">
        <v>2407</v>
      </c>
      <c r="C22" t="s">
        <v>2408</v>
      </c>
      <c r="D22" t="s">
        <v>103</v>
      </c>
      <c r="E22" t="s">
        <v>2399</v>
      </c>
      <c r="F22" t="s">
        <v>2406</v>
      </c>
      <c r="G22" t="s">
        <v>105</v>
      </c>
      <c r="H22" s="76">
        <v>1986.01</v>
      </c>
      <c r="I22" s="76">
        <v>320.24</v>
      </c>
      <c r="J22" s="76">
        <v>0</v>
      </c>
      <c r="K22" s="76">
        <v>6.3599984239999996</v>
      </c>
      <c r="L22" s="76">
        <v>0</v>
      </c>
      <c r="M22" s="76">
        <v>0.21</v>
      </c>
      <c r="N22" s="76">
        <v>0</v>
      </c>
    </row>
    <row r="23" spans="2:14">
      <c r="B23" t="s">
        <v>2409</v>
      </c>
      <c r="C23" t="s">
        <v>2410</v>
      </c>
      <c r="D23" t="s">
        <v>103</v>
      </c>
      <c r="E23" t="s">
        <v>2399</v>
      </c>
      <c r="F23" t="s">
        <v>2406</v>
      </c>
      <c r="G23" t="s">
        <v>105</v>
      </c>
      <c r="H23" s="76">
        <v>9260.1299999999992</v>
      </c>
      <c r="I23" s="76">
        <v>364.49</v>
      </c>
      <c r="J23" s="76">
        <v>0</v>
      </c>
      <c r="K23" s="76">
        <v>33.752247836999999</v>
      </c>
      <c r="L23" s="76">
        <v>0.01</v>
      </c>
      <c r="M23" s="76">
        <v>1.1100000000000001</v>
      </c>
      <c r="N23" s="76">
        <v>0.01</v>
      </c>
    </row>
    <row r="24" spans="2:14">
      <c r="B24" t="s">
        <v>2411</v>
      </c>
      <c r="C24" t="s">
        <v>2412</v>
      </c>
      <c r="D24" t="s">
        <v>103</v>
      </c>
      <c r="E24" t="s">
        <v>2399</v>
      </c>
      <c r="F24" t="s">
        <v>2406</v>
      </c>
      <c r="G24" t="s">
        <v>105</v>
      </c>
      <c r="H24" s="76">
        <v>8557.32</v>
      </c>
      <c r="I24" s="76">
        <v>347.01</v>
      </c>
      <c r="J24" s="76">
        <v>0</v>
      </c>
      <c r="K24" s="76">
        <v>29.694756131999998</v>
      </c>
      <c r="L24" s="76">
        <v>0.01</v>
      </c>
      <c r="M24" s="76">
        <v>0.97</v>
      </c>
      <c r="N24" s="76">
        <v>0</v>
      </c>
    </row>
    <row r="25" spans="2:14">
      <c r="B25" t="s">
        <v>2413</v>
      </c>
      <c r="C25" t="s">
        <v>2414</v>
      </c>
      <c r="D25" t="s">
        <v>103</v>
      </c>
      <c r="E25" t="s">
        <v>2399</v>
      </c>
      <c r="F25" t="s">
        <v>2406</v>
      </c>
      <c r="G25" t="s">
        <v>105</v>
      </c>
      <c r="H25" s="76">
        <v>3168.7</v>
      </c>
      <c r="I25" s="76">
        <v>358.3</v>
      </c>
      <c r="J25" s="76">
        <v>0</v>
      </c>
      <c r="K25" s="76">
        <v>11.3534521</v>
      </c>
      <c r="L25" s="76">
        <v>0.01</v>
      </c>
      <c r="M25" s="76">
        <v>0.37</v>
      </c>
      <c r="N25" s="76">
        <v>0</v>
      </c>
    </row>
    <row r="26" spans="2:14">
      <c r="B26" t="s">
        <v>2415</v>
      </c>
      <c r="C26" t="s">
        <v>2416</v>
      </c>
      <c r="D26" t="s">
        <v>103</v>
      </c>
      <c r="E26" t="s">
        <v>665</v>
      </c>
      <c r="F26" t="s">
        <v>2406</v>
      </c>
      <c r="G26" t="s">
        <v>105</v>
      </c>
      <c r="H26" s="76">
        <v>100724.29</v>
      </c>
      <c r="I26" s="76">
        <v>310.3</v>
      </c>
      <c r="J26" s="76">
        <v>0</v>
      </c>
      <c r="K26" s="76">
        <v>312.54747186999998</v>
      </c>
      <c r="L26" s="76">
        <v>0.02</v>
      </c>
      <c r="M26" s="76">
        <v>10.25</v>
      </c>
      <c r="N26" s="76">
        <v>0.05</v>
      </c>
    </row>
    <row r="27" spans="2:14">
      <c r="B27" t="s">
        <v>2417</v>
      </c>
      <c r="C27" t="s">
        <v>2418</v>
      </c>
      <c r="D27" t="s">
        <v>103</v>
      </c>
      <c r="E27" t="s">
        <v>665</v>
      </c>
      <c r="F27" t="s">
        <v>2406</v>
      </c>
      <c r="G27" t="s">
        <v>105</v>
      </c>
      <c r="H27" s="76">
        <v>17416.439999999999</v>
      </c>
      <c r="I27" s="76">
        <v>361.9</v>
      </c>
      <c r="J27" s="76">
        <v>0</v>
      </c>
      <c r="K27" s="76">
        <v>63.030096360000002</v>
      </c>
      <c r="L27" s="76">
        <v>0.01</v>
      </c>
      <c r="M27" s="76">
        <v>2.0699999999999998</v>
      </c>
      <c r="N27" s="76">
        <v>0.01</v>
      </c>
    </row>
    <row r="28" spans="2:14">
      <c r="B28" t="s">
        <v>2419</v>
      </c>
      <c r="C28" t="s">
        <v>2420</v>
      </c>
      <c r="D28" t="s">
        <v>103</v>
      </c>
      <c r="E28" t="s">
        <v>2421</v>
      </c>
      <c r="F28" t="s">
        <v>2406</v>
      </c>
      <c r="G28" t="s">
        <v>105</v>
      </c>
      <c r="H28" s="76">
        <v>20957.259999999998</v>
      </c>
      <c r="I28" s="76">
        <v>327.64999999999998</v>
      </c>
      <c r="J28" s="76">
        <v>0</v>
      </c>
      <c r="K28" s="76">
        <v>68.666462390000007</v>
      </c>
      <c r="L28" s="76">
        <v>0</v>
      </c>
      <c r="M28" s="76">
        <v>2.25</v>
      </c>
      <c r="N28" s="76">
        <v>0.01</v>
      </c>
    </row>
    <row r="29" spans="2:14">
      <c r="B29" t="s">
        <v>2422</v>
      </c>
      <c r="C29" t="s">
        <v>2423</v>
      </c>
      <c r="D29" t="s">
        <v>103</v>
      </c>
      <c r="E29" t="s">
        <v>2421</v>
      </c>
      <c r="F29" t="s">
        <v>2406</v>
      </c>
      <c r="G29" t="s">
        <v>105</v>
      </c>
      <c r="H29" s="76">
        <v>6813.18</v>
      </c>
      <c r="I29" s="76">
        <v>3067.39</v>
      </c>
      <c r="J29" s="76">
        <v>0</v>
      </c>
      <c r="K29" s="76">
        <v>208.98680200199999</v>
      </c>
      <c r="L29" s="76">
        <v>0.02</v>
      </c>
      <c r="M29" s="76">
        <v>6.85</v>
      </c>
      <c r="N29" s="76">
        <v>0.03</v>
      </c>
    </row>
    <row r="30" spans="2:14">
      <c r="B30" t="s">
        <v>2424</v>
      </c>
      <c r="C30" t="s">
        <v>2425</v>
      </c>
      <c r="D30" t="s">
        <v>103</v>
      </c>
      <c r="E30" t="s">
        <v>2421</v>
      </c>
      <c r="F30" t="s">
        <v>2406</v>
      </c>
      <c r="G30" t="s">
        <v>105</v>
      </c>
      <c r="H30" s="76">
        <v>3440.86</v>
      </c>
      <c r="I30" s="76">
        <v>3315.16</v>
      </c>
      <c r="J30" s="76">
        <v>0</v>
      </c>
      <c r="K30" s="76">
        <v>114.070014376</v>
      </c>
      <c r="L30" s="76">
        <v>0.02</v>
      </c>
      <c r="M30" s="76">
        <v>3.74</v>
      </c>
      <c r="N30" s="76">
        <v>0.02</v>
      </c>
    </row>
    <row r="31" spans="2:14">
      <c r="B31" t="s">
        <v>2426</v>
      </c>
      <c r="C31" t="s">
        <v>2427</v>
      </c>
      <c r="D31" t="s">
        <v>103</v>
      </c>
      <c r="E31" t="s">
        <v>2421</v>
      </c>
      <c r="F31" t="s">
        <v>2406</v>
      </c>
      <c r="G31" t="s">
        <v>105</v>
      </c>
      <c r="H31" s="76">
        <v>27326.74</v>
      </c>
      <c r="I31" s="76">
        <v>362.79</v>
      </c>
      <c r="J31" s="76">
        <v>0</v>
      </c>
      <c r="K31" s="76">
        <v>99.138680046000005</v>
      </c>
      <c r="L31" s="76">
        <v>0.01</v>
      </c>
      <c r="M31" s="76">
        <v>3.25</v>
      </c>
      <c r="N31" s="76">
        <v>0.02</v>
      </c>
    </row>
    <row r="32" spans="2:14">
      <c r="B32" t="s">
        <v>2428</v>
      </c>
      <c r="C32" t="s">
        <v>2429</v>
      </c>
      <c r="D32" t="s">
        <v>103</v>
      </c>
      <c r="E32" t="s">
        <v>2421</v>
      </c>
      <c r="F32" t="s">
        <v>2406</v>
      </c>
      <c r="G32" t="s">
        <v>105</v>
      </c>
      <c r="H32" s="76">
        <v>876.34</v>
      </c>
      <c r="I32" s="76">
        <v>3479.8</v>
      </c>
      <c r="J32" s="76">
        <v>0</v>
      </c>
      <c r="K32" s="76">
        <v>30.494879319999999</v>
      </c>
      <c r="L32" s="76">
        <v>0</v>
      </c>
      <c r="M32" s="76">
        <v>1</v>
      </c>
      <c r="N32" s="76">
        <v>0</v>
      </c>
    </row>
    <row r="33" spans="2:14">
      <c r="B33" t="s">
        <v>2430</v>
      </c>
      <c r="C33" t="s">
        <v>2431</v>
      </c>
      <c r="D33" t="s">
        <v>103</v>
      </c>
      <c r="E33" t="s">
        <v>2394</v>
      </c>
      <c r="F33" t="s">
        <v>2406</v>
      </c>
      <c r="G33" t="s">
        <v>105</v>
      </c>
      <c r="H33" s="76">
        <v>4912.08</v>
      </c>
      <c r="I33" s="76">
        <v>3079.86</v>
      </c>
      <c r="J33" s="76">
        <v>0</v>
      </c>
      <c r="K33" s="76">
        <v>151.28518708799999</v>
      </c>
      <c r="L33" s="76">
        <v>0.01</v>
      </c>
      <c r="M33" s="76">
        <v>4.96</v>
      </c>
      <c r="N33" s="76">
        <v>0.02</v>
      </c>
    </row>
    <row r="34" spans="2:14">
      <c r="B34" t="s">
        <v>2432</v>
      </c>
      <c r="C34" t="s">
        <v>2433</v>
      </c>
      <c r="D34" t="s">
        <v>103</v>
      </c>
      <c r="E34" t="s">
        <v>2394</v>
      </c>
      <c r="F34" t="s">
        <v>2406</v>
      </c>
      <c r="G34" t="s">
        <v>105</v>
      </c>
      <c r="H34" s="76">
        <v>1098.0899999999999</v>
      </c>
      <c r="I34" s="76">
        <v>3637.06</v>
      </c>
      <c r="J34" s="76">
        <v>0</v>
      </c>
      <c r="K34" s="76">
        <v>39.938192153999999</v>
      </c>
      <c r="L34" s="76">
        <v>0</v>
      </c>
      <c r="M34" s="76">
        <v>1.31</v>
      </c>
      <c r="N34" s="76">
        <v>0.01</v>
      </c>
    </row>
    <row r="35" spans="2:14">
      <c r="B35" t="s">
        <v>2434</v>
      </c>
      <c r="C35" t="s">
        <v>2435</v>
      </c>
      <c r="D35" t="s">
        <v>103</v>
      </c>
      <c r="E35" t="s">
        <v>2394</v>
      </c>
      <c r="F35" t="s">
        <v>2406</v>
      </c>
      <c r="G35" t="s">
        <v>105</v>
      </c>
      <c r="H35" s="76">
        <v>2520.7600000000002</v>
      </c>
      <c r="I35" s="76">
        <v>3282.8</v>
      </c>
      <c r="J35" s="76">
        <v>0</v>
      </c>
      <c r="K35" s="76">
        <v>82.751509279999993</v>
      </c>
      <c r="L35" s="76">
        <v>0</v>
      </c>
      <c r="M35" s="76">
        <v>2.71</v>
      </c>
      <c r="N35" s="76">
        <v>0.01</v>
      </c>
    </row>
    <row r="36" spans="2:14">
      <c r="B36" t="s">
        <v>2436</v>
      </c>
      <c r="C36" t="s">
        <v>2437</v>
      </c>
      <c r="D36" t="s">
        <v>103</v>
      </c>
      <c r="E36" t="s">
        <v>2438</v>
      </c>
      <c r="F36" t="s">
        <v>2406</v>
      </c>
      <c r="G36" t="s">
        <v>105</v>
      </c>
      <c r="H36" s="76">
        <v>17501.12</v>
      </c>
      <c r="I36" s="76">
        <v>309.08</v>
      </c>
      <c r="J36" s="76">
        <v>0</v>
      </c>
      <c r="K36" s="76">
        <v>54.092461696000001</v>
      </c>
      <c r="L36" s="76">
        <v>0.01</v>
      </c>
      <c r="M36" s="76">
        <v>1.77</v>
      </c>
      <c r="N36" s="76">
        <v>0.01</v>
      </c>
    </row>
    <row r="37" spans="2:14">
      <c r="B37" t="s">
        <v>2439</v>
      </c>
      <c r="C37" t="s">
        <v>2440</v>
      </c>
      <c r="D37" t="s">
        <v>103</v>
      </c>
      <c r="E37" t="s">
        <v>2438</v>
      </c>
      <c r="F37" t="s">
        <v>2406</v>
      </c>
      <c r="G37" t="s">
        <v>105</v>
      </c>
      <c r="H37" s="76">
        <v>18028.830000000002</v>
      </c>
      <c r="I37" s="76">
        <v>365.19</v>
      </c>
      <c r="J37" s="76">
        <v>0</v>
      </c>
      <c r="K37" s="76">
        <v>65.839484276999997</v>
      </c>
      <c r="L37" s="76">
        <v>0</v>
      </c>
      <c r="M37" s="76">
        <v>2.16</v>
      </c>
      <c r="N37" s="76">
        <v>0.01</v>
      </c>
    </row>
    <row r="38" spans="2:14">
      <c r="B38" t="s">
        <v>2441</v>
      </c>
      <c r="C38" t="s">
        <v>2442</v>
      </c>
      <c r="D38" t="s">
        <v>103</v>
      </c>
      <c r="E38" t="s">
        <v>2438</v>
      </c>
      <c r="F38" t="s">
        <v>2406</v>
      </c>
      <c r="G38" t="s">
        <v>105</v>
      </c>
      <c r="H38" s="76">
        <v>1638.98</v>
      </c>
      <c r="I38" s="76">
        <v>328.51</v>
      </c>
      <c r="J38" s="76">
        <v>0</v>
      </c>
      <c r="K38" s="76">
        <v>5.3842131980000003</v>
      </c>
      <c r="L38" s="76">
        <v>0</v>
      </c>
      <c r="M38" s="76">
        <v>0.18</v>
      </c>
      <c r="N38" s="76">
        <v>0</v>
      </c>
    </row>
    <row r="39" spans="2:14">
      <c r="B39" t="s">
        <v>2443</v>
      </c>
      <c r="C39" t="s">
        <v>2444</v>
      </c>
      <c r="D39" t="s">
        <v>103</v>
      </c>
      <c r="E39" t="s">
        <v>2438</v>
      </c>
      <c r="F39" t="s">
        <v>2406</v>
      </c>
      <c r="G39" t="s">
        <v>105</v>
      </c>
      <c r="H39" s="76">
        <v>10252.39</v>
      </c>
      <c r="I39" s="76">
        <v>164.77</v>
      </c>
      <c r="J39" s="76">
        <v>0</v>
      </c>
      <c r="K39" s="76">
        <v>16.892863002999999</v>
      </c>
      <c r="L39" s="76">
        <v>0</v>
      </c>
      <c r="M39" s="76">
        <v>0.55000000000000004</v>
      </c>
      <c r="N39" s="76">
        <v>0</v>
      </c>
    </row>
    <row r="40" spans="2:14">
      <c r="B40" t="s">
        <v>2445</v>
      </c>
      <c r="C40" t="s">
        <v>2446</v>
      </c>
      <c r="D40" t="s">
        <v>103</v>
      </c>
      <c r="E40" t="s">
        <v>2438</v>
      </c>
      <c r="F40" t="s">
        <v>2406</v>
      </c>
      <c r="G40" t="s">
        <v>105</v>
      </c>
      <c r="H40" s="76">
        <v>4001.53</v>
      </c>
      <c r="I40" s="76">
        <v>3131.38</v>
      </c>
      <c r="J40" s="76">
        <v>0</v>
      </c>
      <c r="K40" s="76">
        <v>125.30311011400001</v>
      </c>
      <c r="L40" s="76">
        <v>0.01</v>
      </c>
      <c r="M40" s="76">
        <v>4.1100000000000003</v>
      </c>
      <c r="N40" s="76">
        <v>0.02</v>
      </c>
    </row>
    <row r="41" spans="2:14">
      <c r="B41" t="s">
        <v>2447</v>
      </c>
      <c r="C41" t="s">
        <v>2448</v>
      </c>
      <c r="D41" t="s">
        <v>103</v>
      </c>
      <c r="E41" t="s">
        <v>2438</v>
      </c>
      <c r="F41" t="s">
        <v>2406</v>
      </c>
      <c r="G41" t="s">
        <v>105</v>
      </c>
      <c r="H41" s="76">
        <v>4206.8500000000004</v>
      </c>
      <c r="I41" s="76">
        <v>3628.03</v>
      </c>
      <c r="J41" s="76">
        <v>0</v>
      </c>
      <c r="K41" s="76">
        <v>152.62578005500001</v>
      </c>
      <c r="L41" s="76">
        <v>0.01</v>
      </c>
      <c r="M41" s="76">
        <v>5</v>
      </c>
      <c r="N41" s="76">
        <v>0.02</v>
      </c>
    </row>
    <row r="42" spans="2:14">
      <c r="B42" t="s">
        <v>2449</v>
      </c>
      <c r="C42" t="s">
        <v>2450</v>
      </c>
      <c r="D42" t="s">
        <v>103</v>
      </c>
      <c r="E42" t="s">
        <v>2438</v>
      </c>
      <c r="F42" t="s">
        <v>2406</v>
      </c>
      <c r="G42" t="s">
        <v>105</v>
      </c>
      <c r="H42" s="76">
        <v>41.78</v>
      </c>
      <c r="I42" s="76">
        <v>3478.83</v>
      </c>
      <c r="J42" s="76">
        <v>0</v>
      </c>
      <c r="K42" s="76">
        <v>1.4534551739999999</v>
      </c>
      <c r="L42" s="76">
        <v>0</v>
      </c>
      <c r="M42" s="76">
        <v>0.05</v>
      </c>
      <c r="N42" s="76">
        <v>0</v>
      </c>
    </row>
    <row r="43" spans="2:14">
      <c r="B43" t="s">
        <v>2451</v>
      </c>
      <c r="C43" t="s">
        <v>2452</v>
      </c>
      <c r="D43" t="s">
        <v>103</v>
      </c>
      <c r="E43" t="s">
        <v>2421</v>
      </c>
      <c r="F43" t="s">
        <v>421</v>
      </c>
      <c r="G43" t="s">
        <v>105</v>
      </c>
      <c r="H43" s="76">
        <v>3486.46</v>
      </c>
      <c r="I43" s="76">
        <v>3129.61</v>
      </c>
      <c r="J43" s="76">
        <v>0</v>
      </c>
      <c r="K43" s="76">
        <v>109.112600806</v>
      </c>
      <c r="L43" s="76">
        <v>0.02</v>
      </c>
      <c r="M43" s="76">
        <v>3.58</v>
      </c>
      <c r="N43" s="76">
        <v>0.02</v>
      </c>
    </row>
    <row r="44" spans="2:14">
      <c r="B44" t="s">
        <v>2453</v>
      </c>
      <c r="C44" t="s">
        <v>2454</v>
      </c>
      <c r="D44" t="s">
        <v>103</v>
      </c>
      <c r="E44" t="s">
        <v>2394</v>
      </c>
      <c r="F44" t="s">
        <v>421</v>
      </c>
      <c r="G44" t="s">
        <v>105</v>
      </c>
      <c r="H44" s="76">
        <v>1072.53</v>
      </c>
      <c r="I44" s="76">
        <v>3123.23</v>
      </c>
      <c r="J44" s="76">
        <v>0</v>
      </c>
      <c r="K44" s="76">
        <v>33.497578719000003</v>
      </c>
      <c r="L44" s="76">
        <v>0.01</v>
      </c>
      <c r="M44" s="76">
        <v>1.1000000000000001</v>
      </c>
      <c r="N44" s="76">
        <v>0.01</v>
      </c>
    </row>
    <row r="45" spans="2:14">
      <c r="B45" s="77" t="s">
        <v>2455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214</v>
      </c>
      <c r="C46" t="s">
        <v>214</v>
      </c>
      <c r="D46" s="15"/>
      <c r="E46" s="15"/>
      <c r="F46" t="s">
        <v>214</v>
      </c>
      <c r="G46" t="s">
        <v>214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1281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214</v>
      </c>
      <c r="C48" t="s">
        <v>214</v>
      </c>
      <c r="D48" s="15"/>
      <c r="E48" s="15"/>
      <c r="F48" t="s">
        <v>214</v>
      </c>
      <c r="G48" t="s">
        <v>214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2456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214</v>
      </c>
      <c r="C50" t="s">
        <v>214</v>
      </c>
      <c r="D50" s="15"/>
      <c r="E50" s="15"/>
      <c r="F50" t="s">
        <v>214</v>
      </c>
      <c r="G50" t="s">
        <v>214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302</v>
      </c>
      <c r="D51" s="15"/>
      <c r="E51" s="15"/>
      <c r="F51" s="15"/>
      <c r="G51" s="15"/>
      <c r="H51" s="78">
        <v>2793.12</v>
      </c>
      <c r="J51" s="78">
        <v>0</v>
      </c>
      <c r="K51" s="78">
        <v>390.80553564209998</v>
      </c>
      <c r="M51" s="78">
        <v>12.81</v>
      </c>
      <c r="N51" s="78">
        <v>0.06</v>
      </c>
    </row>
    <row r="52" spans="2:14">
      <c r="B52" s="77" t="s">
        <v>2457</v>
      </c>
      <c r="D52" s="15"/>
      <c r="E52" s="15"/>
      <c r="F52" s="15"/>
      <c r="G52" s="15"/>
      <c r="H52" s="78">
        <v>2793.12</v>
      </c>
      <c r="J52" s="78">
        <v>0</v>
      </c>
      <c r="K52" s="78">
        <v>390.80553564209998</v>
      </c>
      <c r="M52" s="78">
        <v>12.81</v>
      </c>
      <c r="N52" s="78">
        <v>0.06</v>
      </c>
    </row>
    <row r="53" spans="2:14">
      <c r="B53" t="s">
        <v>2458</v>
      </c>
      <c r="C53" t="s">
        <v>2459</v>
      </c>
      <c r="D53" t="s">
        <v>126</v>
      </c>
      <c r="E53" s="15"/>
      <c r="F53" t="s">
        <v>126</v>
      </c>
      <c r="G53" t="s">
        <v>109</v>
      </c>
      <c r="H53" s="76">
        <v>2419.7399999999998</v>
      </c>
      <c r="I53" s="76">
        <v>2706</v>
      </c>
      <c r="J53" s="76">
        <v>0</v>
      </c>
      <c r="K53" s="76">
        <v>231.0724421676</v>
      </c>
      <c r="L53" s="76">
        <v>0.4</v>
      </c>
      <c r="M53" s="76">
        <v>7.58</v>
      </c>
      <c r="N53" s="76">
        <v>0.04</v>
      </c>
    </row>
    <row r="54" spans="2:14">
      <c r="B54" t="s">
        <v>2460</v>
      </c>
      <c r="C54" t="s">
        <v>2461</v>
      </c>
      <c r="D54" t="s">
        <v>1308</v>
      </c>
      <c r="E54" s="15"/>
      <c r="F54" t="s">
        <v>2462</v>
      </c>
      <c r="G54" t="s">
        <v>109</v>
      </c>
      <c r="H54" s="76">
        <v>373.38</v>
      </c>
      <c r="I54" s="76">
        <v>12122.5</v>
      </c>
      <c r="J54" s="76">
        <v>0</v>
      </c>
      <c r="K54" s="76">
        <v>159.73309347450001</v>
      </c>
      <c r="L54" s="76">
        <v>0.32</v>
      </c>
      <c r="M54" s="76">
        <v>5.24</v>
      </c>
      <c r="N54" s="76">
        <v>0.03</v>
      </c>
    </row>
    <row r="55" spans="2:14">
      <c r="B55" s="77" t="s">
        <v>2463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214</v>
      </c>
      <c r="C56" t="s">
        <v>214</v>
      </c>
      <c r="D56" s="15"/>
      <c r="E56" s="15"/>
      <c r="F56" t="s">
        <v>214</v>
      </c>
      <c r="G56" t="s">
        <v>214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1281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214</v>
      </c>
      <c r="C58" t="s">
        <v>214</v>
      </c>
      <c r="D58" s="15"/>
      <c r="E58" s="15"/>
      <c r="F58" t="s">
        <v>214</v>
      </c>
      <c r="G58" t="s">
        <v>214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2456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214</v>
      </c>
      <c r="C60" t="s">
        <v>214</v>
      </c>
      <c r="D60" s="15"/>
      <c r="E60" s="15"/>
      <c r="F60" t="s">
        <v>214</v>
      </c>
      <c r="G60" t="s">
        <v>214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304</v>
      </c>
      <c r="D61" s="15"/>
      <c r="E61" s="15"/>
      <c r="F61" s="15"/>
      <c r="G61" s="15"/>
    </row>
    <row r="62" spans="2:14">
      <c r="B62" t="s">
        <v>411</v>
      </c>
      <c r="D62" s="15"/>
      <c r="E62" s="15"/>
      <c r="F62" s="15"/>
      <c r="G62" s="15"/>
    </row>
    <row r="63" spans="2:14">
      <c r="B63" t="s">
        <v>412</v>
      </c>
      <c r="D63" s="15"/>
      <c r="E63" s="15"/>
      <c r="F63" s="15"/>
      <c r="G63" s="15"/>
    </row>
    <row r="64" spans="2:14">
      <c r="B64" t="s">
        <v>413</v>
      </c>
      <c r="D64" s="15"/>
      <c r="E64" s="15"/>
      <c r="F64" s="15"/>
      <c r="G64" s="15"/>
    </row>
    <row r="65" spans="2:7">
      <c r="B65" t="s">
        <v>1554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5" t="s">
        <v>3409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650882.43000000005</v>
      </c>
      <c r="K11" s="7"/>
      <c r="L11" s="75">
        <v>30691.279905872638</v>
      </c>
      <c r="M11" s="7"/>
      <c r="N11" s="75">
        <v>100</v>
      </c>
      <c r="O11" s="75">
        <v>4.9800000000000004</v>
      </c>
      <c r="P11" s="34"/>
      <c r="BG11" s="15"/>
      <c r="BH11" s="18"/>
      <c r="BI11" s="15"/>
      <c r="BM11" s="15"/>
    </row>
    <row r="12" spans="2:65">
      <c r="B12" s="77" t="s">
        <v>209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2464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214</v>
      </c>
      <c r="C14" t="s">
        <v>214</v>
      </c>
      <c r="D14" s="15"/>
      <c r="E14" s="15"/>
      <c r="F14" t="s">
        <v>214</v>
      </c>
      <c r="G14" t="s">
        <v>214</v>
      </c>
      <c r="I14" t="s">
        <v>214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302</v>
      </c>
      <c r="C15" s="15"/>
      <c r="D15" s="15"/>
      <c r="E15" s="15"/>
      <c r="J15" s="78">
        <v>650882.43000000005</v>
      </c>
      <c r="L15" s="78">
        <v>30691.279905872638</v>
      </c>
      <c r="N15" s="78">
        <v>100</v>
      </c>
      <c r="O15" s="78">
        <v>4.9800000000000004</v>
      </c>
    </row>
    <row r="16" spans="2:65">
      <c r="B16" s="77" t="s">
        <v>2465</v>
      </c>
      <c r="C16" s="15"/>
      <c r="D16" s="15"/>
      <c r="E16" s="15"/>
      <c r="J16" s="78">
        <v>650882.43000000005</v>
      </c>
      <c r="L16" s="78">
        <v>30691.279905872638</v>
      </c>
      <c r="N16" s="78">
        <v>100</v>
      </c>
      <c r="O16" s="78">
        <v>4.9800000000000004</v>
      </c>
    </row>
    <row r="17" spans="2:15">
      <c r="B17" t="s">
        <v>2466</v>
      </c>
      <c r="C17" t="s">
        <v>2467</v>
      </c>
      <c r="D17" t="s">
        <v>126</v>
      </c>
      <c r="E17" s="15"/>
      <c r="F17" t="s">
        <v>2462</v>
      </c>
      <c r="G17" t="s">
        <v>543</v>
      </c>
      <c r="H17" t="s">
        <v>152</v>
      </c>
      <c r="I17" t="s">
        <v>109</v>
      </c>
      <c r="J17" s="76">
        <v>5585.76</v>
      </c>
      <c r="K17" s="76">
        <v>2257</v>
      </c>
      <c r="L17" s="76">
        <v>444.90315869279999</v>
      </c>
      <c r="M17" s="76">
        <v>0.02</v>
      </c>
      <c r="N17" s="76">
        <v>1.45</v>
      </c>
      <c r="O17" s="76">
        <v>7.0000000000000007E-2</v>
      </c>
    </row>
    <row r="18" spans="2:15">
      <c r="B18" t="s">
        <v>2468</v>
      </c>
      <c r="C18" t="s">
        <v>2469</v>
      </c>
      <c r="D18" t="s">
        <v>126</v>
      </c>
      <c r="E18" s="15"/>
      <c r="F18" t="s">
        <v>126</v>
      </c>
      <c r="G18" t="s">
        <v>826</v>
      </c>
      <c r="H18" t="s">
        <v>398</v>
      </c>
      <c r="I18" t="s">
        <v>109</v>
      </c>
      <c r="J18" s="76">
        <v>1313.94</v>
      </c>
      <c r="K18" s="76">
        <v>10206.5</v>
      </c>
      <c r="L18" s="76">
        <v>473.26461264689999</v>
      </c>
      <c r="M18" s="76">
        <v>0.1</v>
      </c>
      <c r="N18" s="76">
        <v>1.54</v>
      </c>
      <c r="O18" s="76">
        <v>0.08</v>
      </c>
    </row>
    <row r="19" spans="2:15">
      <c r="B19" t="s">
        <v>2470</v>
      </c>
      <c r="C19" t="s">
        <v>2471</v>
      </c>
      <c r="D19" t="s">
        <v>126</v>
      </c>
      <c r="E19" s="15"/>
      <c r="F19" t="s">
        <v>126</v>
      </c>
      <c r="G19" t="s">
        <v>826</v>
      </c>
      <c r="H19" t="s">
        <v>398</v>
      </c>
      <c r="I19" t="s">
        <v>109</v>
      </c>
      <c r="J19" s="76">
        <v>2159.9899999999998</v>
      </c>
      <c r="K19" s="76">
        <v>13348</v>
      </c>
      <c r="L19" s="76">
        <v>1017.4652766908</v>
      </c>
      <c r="M19" s="76">
        <v>0.01</v>
      </c>
      <c r="N19" s="76">
        <v>3.32</v>
      </c>
      <c r="O19" s="76">
        <v>0.17</v>
      </c>
    </row>
    <row r="20" spans="2:15">
      <c r="B20" t="s">
        <v>2472</v>
      </c>
      <c r="C20" t="s">
        <v>2473</v>
      </c>
      <c r="D20" t="s">
        <v>126</v>
      </c>
      <c r="E20" s="15"/>
      <c r="F20" t="s">
        <v>126</v>
      </c>
      <c r="G20" t="s">
        <v>853</v>
      </c>
      <c r="H20" t="s">
        <v>398</v>
      </c>
      <c r="I20" t="s">
        <v>109</v>
      </c>
      <c r="J20" s="76">
        <v>5979.91</v>
      </c>
      <c r="K20" s="76">
        <v>8844</v>
      </c>
      <c r="L20" s="76">
        <v>1866.3583753716</v>
      </c>
      <c r="M20" s="76">
        <v>0.1</v>
      </c>
      <c r="N20" s="76">
        <v>6.08</v>
      </c>
      <c r="O20" s="76">
        <v>0.3</v>
      </c>
    </row>
    <row r="21" spans="2:15">
      <c r="B21" t="s">
        <v>2474</v>
      </c>
      <c r="C21" t="s">
        <v>2475</v>
      </c>
      <c r="D21" t="s">
        <v>126</v>
      </c>
      <c r="E21" s="15"/>
      <c r="F21" t="s">
        <v>126</v>
      </c>
      <c r="G21" t="s">
        <v>853</v>
      </c>
      <c r="H21" t="s">
        <v>398</v>
      </c>
      <c r="I21" t="s">
        <v>109</v>
      </c>
      <c r="J21" s="76">
        <v>15929.81</v>
      </c>
      <c r="K21" s="76">
        <v>1314</v>
      </c>
      <c r="L21" s="76">
        <v>738.68217529859999</v>
      </c>
      <c r="M21" s="76">
        <v>0.03</v>
      </c>
      <c r="N21" s="76">
        <v>2.41</v>
      </c>
      <c r="O21" s="76">
        <v>0.12</v>
      </c>
    </row>
    <row r="22" spans="2:15">
      <c r="B22" t="s">
        <v>2476</v>
      </c>
      <c r="C22" t="s">
        <v>2477</v>
      </c>
      <c r="D22" t="s">
        <v>126</v>
      </c>
      <c r="E22" s="15"/>
      <c r="F22" t="s">
        <v>126</v>
      </c>
      <c r="G22" t="s">
        <v>876</v>
      </c>
      <c r="H22" t="s">
        <v>398</v>
      </c>
      <c r="I22" t="s">
        <v>109</v>
      </c>
      <c r="J22" s="76">
        <v>2974.33</v>
      </c>
      <c r="K22" s="76">
        <v>2890</v>
      </c>
      <c r="L22" s="76">
        <v>303.34626547300002</v>
      </c>
      <c r="M22" s="76">
        <v>0.01</v>
      </c>
      <c r="N22" s="76">
        <v>0.99</v>
      </c>
      <c r="O22" s="76">
        <v>0.05</v>
      </c>
    </row>
    <row r="23" spans="2:15">
      <c r="B23" t="s">
        <v>2478</v>
      </c>
      <c r="C23" t="s">
        <v>2479</v>
      </c>
      <c r="D23" t="s">
        <v>126</v>
      </c>
      <c r="E23" s="15"/>
      <c r="F23" t="s">
        <v>126</v>
      </c>
      <c r="G23" t="s">
        <v>876</v>
      </c>
      <c r="H23" t="s">
        <v>398</v>
      </c>
      <c r="I23" t="s">
        <v>109</v>
      </c>
      <c r="J23" s="76">
        <v>24536.58</v>
      </c>
      <c r="K23" s="76">
        <v>1160.7400000000023</v>
      </c>
      <c r="L23" s="76">
        <v>1005.08001648407</v>
      </c>
      <c r="M23" s="76">
        <v>0</v>
      </c>
      <c r="N23" s="76">
        <v>3.27</v>
      </c>
      <c r="O23" s="76">
        <v>0.16</v>
      </c>
    </row>
    <row r="24" spans="2:15">
      <c r="B24" t="s">
        <v>2480</v>
      </c>
      <c r="C24" t="s">
        <v>2481</v>
      </c>
      <c r="D24" t="s">
        <v>126</v>
      </c>
      <c r="E24" s="15"/>
      <c r="F24" t="s">
        <v>126</v>
      </c>
      <c r="G24" t="s">
        <v>876</v>
      </c>
      <c r="H24" t="s">
        <v>398</v>
      </c>
      <c r="I24" t="s">
        <v>109</v>
      </c>
      <c r="J24" s="76">
        <v>13212.79</v>
      </c>
      <c r="K24" s="76">
        <v>1081</v>
      </c>
      <c r="L24" s="76">
        <v>504.04798718709998</v>
      </c>
      <c r="M24" s="76">
        <v>0.81</v>
      </c>
      <c r="N24" s="76">
        <v>1.64</v>
      </c>
      <c r="O24" s="76">
        <v>0.08</v>
      </c>
    </row>
    <row r="25" spans="2:15">
      <c r="B25" t="s">
        <v>2482</v>
      </c>
      <c r="C25" t="s">
        <v>2483</v>
      </c>
      <c r="D25" t="s">
        <v>126</v>
      </c>
      <c r="E25" s="15"/>
      <c r="F25" t="s">
        <v>126</v>
      </c>
      <c r="G25" t="s">
        <v>1287</v>
      </c>
      <c r="H25" t="s">
        <v>393</v>
      </c>
      <c r="I25" t="s">
        <v>109</v>
      </c>
      <c r="J25" s="76">
        <v>12556.21</v>
      </c>
      <c r="K25" s="76">
        <v>1015</v>
      </c>
      <c r="L25" s="76">
        <v>449.7552806635</v>
      </c>
      <c r="M25" s="76">
        <v>0.1</v>
      </c>
      <c r="N25" s="76">
        <v>1.47</v>
      </c>
      <c r="O25" s="76">
        <v>7.0000000000000007E-2</v>
      </c>
    </row>
    <row r="26" spans="2:15">
      <c r="B26" t="s">
        <v>2484</v>
      </c>
      <c r="C26" t="s">
        <v>2485</v>
      </c>
      <c r="D26" t="s">
        <v>126</v>
      </c>
      <c r="E26" s="15"/>
      <c r="F26" t="s">
        <v>126</v>
      </c>
      <c r="G26" t="s">
        <v>406</v>
      </c>
      <c r="H26" t="s">
        <v>398</v>
      </c>
      <c r="I26" t="s">
        <v>113</v>
      </c>
      <c r="J26" s="76">
        <v>7821.52</v>
      </c>
      <c r="K26" s="76">
        <v>3559</v>
      </c>
      <c r="L26" s="76">
        <v>1157.14751020792</v>
      </c>
      <c r="M26" s="76">
        <v>0.01</v>
      </c>
      <c r="N26" s="76">
        <v>3.77</v>
      </c>
      <c r="O26" s="76">
        <v>0.19</v>
      </c>
    </row>
    <row r="27" spans="2:15">
      <c r="B27" t="s">
        <v>2486</v>
      </c>
      <c r="C27" t="s">
        <v>2487</v>
      </c>
      <c r="D27" t="s">
        <v>126</v>
      </c>
      <c r="E27" s="15"/>
      <c r="F27" t="s">
        <v>2406</v>
      </c>
      <c r="G27" t="s">
        <v>1482</v>
      </c>
      <c r="H27" t="s">
        <v>398</v>
      </c>
      <c r="I27" t="s">
        <v>109</v>
      </c>
      <c r="J27" s="76">
        <v>377.53</v>
      </c>
      <c r="K27" s="76">
        <v>123569</v>
      </c>
      <c r="L27" s="76">
        <v>1646.3139512753</v>
      </c>
      <c r="M27" s="76">
        <v>0.02</v>
      </c>
      <c r="N27" s="76">
        <v>5.36</v>
      </c>
      <c r="O27" s="76">
        <v>0.27</v>
      </c>
    </row>
    <row r="28" spans="2:15">
      <c r="B28" t="s">
        <v>2488</v>
      </c>
      <c r="C28" t="s">
        <v>2489</v>
      </c>
      <c r="D28" t="s">
        <v>126</v>
      </c>
      <c r="E28" s="15"/>
      <c r="F28" t="s">
        <v>2406</v>
      </c>
      <c r="G28" t="s">
        <v>1482</v>
      </c>
      <c r="H28" t="s">
        <v>398</v>
      </c>
      <c r="I28" t="s">
        <v>109</v>
      </c>
      <c r="J28" s="76">
        <v>2284.54</v>
      </c>
      <c r="K28" s="76">
        <v>2302</v>
      </c>
      <c r="L28" s="76">
        <v>185.5905010132</v>
      </c>
      <c r="M28" s="76">
        <v>0</v>
      </c>
      <c r="N28" s="76">
        <v>0.6</v>
      </c>
      <c r="O28" s="76">
        <v>0.03</v>
      </c>
    </row>
    <row r="29" spans="2:15">
      <c r="B29" t="s">
        <v>2490</v>
      </c>
      <c r="C29" t="s">
        <v>2491</v>
      </c>
      <c r="D29" t="s">
        <v>126</v>
      </c>
      <c r="E29" s="15"/>
      <c r="F29" t="s">
        <v>2406</v>
      </c>
      <c r="G29" t="s">
        <v>1482</v>
      </c>
      <c r="H29" t="s">
        <v>398</v>
      </c>
      <c r="I29" t="s">
        <v>109</v>
      </c>
      <c r="J29" s="76">
        <v>917.5</v>
      </c>
      <c r="K29" s="76">
        <v>10789</v>
      </c>
      <c r="L29" s="76">
        <v>349.33244567499997</v>
      </c>
      <c r="M29" s="76">
        <v>0.49</v>
      </c>
      <c r="N29" s="76">
        <v>1.1399999999999999</v>
      </c>
      <c r="O29" s="76">
        <v>0.06</v>
      </c>
    </row>
    <row r="30" spans="2:15">
      <c r="B30" t="s">
        <v>2492</v>
      </c>
      <c r="C30" t="s">
        <v>2493</v>
      </c>
      <c r="D30" t="s">
        <v>126</v>
      </c>
      <c r="E30" s="15"/>
      <c r="F30" t="s">
        <v>2406</v>
      </c>
      <c r="G30" t="s">
        <v>891</v>
      </c>
      <c r="H30" t="s">
        <v>398</v>
      </c>
      <c r="I30" t="s">
        <v>109</v>
      </c>
      <c r="J30" s="76">
        <v>4009.47</v>
      </c>
      <c r="K30" s="76">
        <v>12622</v>
      </c>
      <c r="L30" s="76">
        <v>1785.9397456986001</v>
      </c>
      <c r="M30" s="76">
        <v>0.03</v>
      </c>
      <c r="N30" s="76">
        <v>5.82</v>
      </c>
      <c r="O30" s="76">
        <v>0.28999999999999998</v>
      </c>
    </row>
    <row r="31" spans="2:15">
      <c r="B31" t="s">
        <v>2494</v>
      </c>
      <c r="C31" t="s">
        <v>2495</v>
      </c>
      <c r="D31" t="s">
        <v>126</v>
      </c>
      <c r="E31" s="15"/>
      <c r="F31" t="s">
        <v>126</v>
      </c>
      <c r="G31" t="s">
        <v>891</v>
      </c>
      <c r="H31" t="s">
        <v>398</v>
      </c>
      <c r="I31" t="s">
        <v>113</v>
      </c>
      <c r="J31" s="76">
        <v>157063.94</v>
      </c>
      <c r="K31" s="76">
        <v>111.8</v>
      </c>
      <c r="L31" s="76">
        <v>729.94118506394796</v>
      </c>
      <c r="M31" s="76">
        <v>0.04</v>
      </c>
      <c r="N31" s="76">
        <v>2.38</v>
      </c>
      <c r="O31" s="76">
        <v>0.12</v>
      </c>
    </row>
    <row r="32" spans="2:15">
      <c r="B32" t="s">
        <v>2496</v>
      </c>
      <c r="C32" t="s">
        <v>2497</v>
      </c>
      <c r="D32" t="s">
        <v>126</v>
      </c>
      <c r="E32" s="15"/>
      <c r="F32" t="s">
        <v>126</v>
      </c>
      <c r="G32" t="s">
        <v>214</v>
      </c>
      <c r="H32" t="s">
        <v>215</v>
      </c>
      <c r="I32" t="s">
        <v>113</v>
      </c>
      <c r="J32" s="76">
        <v>35107.07</v>
      </c>
      <c r="K32" s="76">
        <v>1897</v>
      </c>
      <c r="L32" s="76">
        <v>2768.4169089985098</v>
      </c>
      <c r="M32" s="76">
        <v>0.61</v>
      </c>
      <c r="N32" s="76">
        <v>9.02</v>
      </c>
      <c r="O32" s="76">
        <v>0.45</v>
      </c>
    </row>
    <row r="33" spans="2:15">
      <c r="B33" t="s">
        <v>2498</v>
      </c>
      <c r="C33" t="s">
        <v>2499</v>
      </c>
      <c r="D33" t="s">
        <v>126</v>
      </c>
      <c r="E33" s="15"/>
      <c r="F33" t="s">
        <v>2462</v>
      </c>
      <c r="G33" t="s">
        <v>214</v>
      </c>
      <c r="H33" t="s">
        <v>215</v>
      </c>
      <c r="I33" t="s">
        <v>109</v>
      </c>
      <c r="J33" s="76">
        <v>23568.400000000001</v>
      </c>
      <c r="K33" s="76">
        <v>100</v>
      </c>
      <c r="L33" s="76">
        <v>83.172883600000006</v>
      </c>
      <c r="M33" s="76">
        <v>0</v>
      </c>
      <c r="N33" s="76">
        <v>0.27</v>
      </c>
      <c r="O33" s="76">
        <v>0.01</v>
      </c>
    </row>
    <row r="34" spans="2:15">
      <c r="B34" t="s">
        <v>2500</v>
      </c>
      <c r="C34" t="s">
        <v>2501</v>
      </c>
      <c r="D34" t="s">
        <v>126</v>
      </c>
      <c r="E34" s="15"/>
      <c r="F34" t="s">
        <v>2462</v>
      </c>
      <c r="G34" t="s">
        <v>214</v>
      </c>
      <c r="H34" t="s">
        <v>215</v>
      </c>
      <c r="I34" t="s">
        <v>109</v>
      </c>
      <c r="J34" s="76">
        <v>2119.92</v>
      </c>
      <c r="K34" s="76">
        <v>11868</v>
      </c>
      <c r="L34" s="76">
        <v>887.86854066240005</v>
      </c>
      <c r="M34" s="76">
        <v>0.24</v>
      </c>
      <c r="N34" s="76">
        <v>2.89</v>
      </c>
      <c r="O34" s="76">
        <v>0.14000000000000001</v>
      </c>
    </row>
    <row r="35" spans="2:15">
      <c r="B35" t="s">
        <v>2502</v>
      </c>
      <c r="C35" t="s">
        <v>2503</v>
      </c>
      <c r="D35" t="s">
        <v>126</v>
      </c>
      <c r="E35" s="15"/>
      <c r="F35" t="s">
        <v>1301</v>
      </c>
      <c r="G35" t="s">
        <v>214</v>
      </c>
      <c r="H35" t="s">
        <v>215</v>
      </c>
      <c r="I35" t="s">
        <v>109</v>
      </c>
      <c r="J35" s="76">
        <v>164242.23999999999</v>
      </c>
      <c r="K35" s="76">
        <v>102.53580000000005</v>
      </c>
      <c r="L35" s="76">
        <v>594.30863727365602</v>
      </c>
      <c r="M35" s="76">
        <v>0.01</v>
      </c>
      <c r="N35" s="76">
        <v>1.94</v>
      </c>
      <c r="O35" s="76">
        <v>0.1</v>
      </c>
    </row>
    <row r="36" spans="2:15">
      <c r="B36" t="s">
        <v>2504</v>
      </c>
      <c r="C36" t="s">
        <v>2505</v>
      </c>
      <c r="D36" t="s">
        <v>126</v>
      </c>
      <c r="E36" s="15"/>
      <c r="F36" t="s">
        <v>2462</v>
      </c>
      <c r="G36" t="s">
        <v>214</v>
      </c>
      <c r="H36" t="s">
        <v>215</v>
      </c>
      <c r="I36" t="s">
        <v>113</v>
      </c>
      <c r="J36" s="76">
        <v>1154.8499999999999</v>
      </c>
      <c r="K36" s="76">
        <v>3300</v>
      </c>
      <c r="L36" s="76">
        <v>158.41966684499999</v>
      </c>
      <c r="M36" s="76">
        <v>0.02</v>
      </c>
      <c r="N36" s="76">
        <v>0.52</v>
      </c>
      <c r="O36" s="76">
        <v>0.03</v>
      </c>
    </row>
    <row r="37" spans="2:15">
      <c r="B37" t="s">
        <v>2506</v>
      </c>
      <c r="C37" t="s">
        <v>2507</v>
      </c>
      <c r="D37" t="s">
        <v>126</v>
      </c>
      <c r="E37" s="15"/>
      <c r="F37" t="s">
        <v>2462</v>
      </c>
      <c r="G37" t="s">
        <v>214</v>
      </c>
      <c r="H37" t="s">
        <v>215</v>
      </c>
      <c r="I37" t="s">
        <v>109</v>
      </c>
      <c r="J37" s="76">
        <v>1302.47</v>
      </c>
      <c r="K37" s="76">
        <v>9545.16</v>
      </c>
      <c r="L37" s="76">
        <v>438.73532160010802</v>
      </c>
      <c r="M37" s="76">
        <v>0</v>
      </c>
      <c r="N37" s="76">
        <v>1.43</v>
      </c>
      <c r="O37" s="76">
        <v>7.0000000000000007E-2</v>
      </c>
    </row>
    <row r="38" spans="2:15">
      <c r="B38" t="s">
        <v>2508</v>
      </c>
      <c r="C38" t="s">
        <v>2509</v>
      </c>
      <c r="D38" t="s">
        <v>126</v>
      </c>
      <c r="E38" s="15"/>
      <c r="F38" t="s">
        <v>2462</v>
      </c>
      <c r="G38" t="s">
        <v>214</v>
      </c>
      <c r="H38" t="s">
        <v>215</v>
      </c>
      <c r="I38" t="s">
        <v>109</v>
      </c>
      <c r="J38" s="76">
        <v>434.16</v>
      </c>
      <c r="K38" s="76">
        <v>9978.6299999999992</v>
      </c>
      <c r="L38" s="76">
        <v>152.88764340823201</v>
      </c>
      <c r="M38" s="76">
        <v>0</v>
      </c>
      <c r="N38" s="76">
        <v>0.5</v>
      </c>
      <c r="O38" s="76">
        <v>0.02</v>
      </c>
    </row>
    <row r="39" spans="2:15">
      <c r="B39" t="s">
        <v>2510</v>
      </c>
      <c r="C39" t="s">
        <v>2509</v>
      </c>
      <c r="D39" t="s">
        <v>126</v>
      </c>
      <c r="E39" s="15"/>
      <c r="F39" t="s">
        <v>2462</v>
      </c>
      <c r="G39" t="s">
        <v>214</v>
      </c>
      <c r="H39" t="s">
        <v>215</v>
      </c>
      <c r="I39" t="s">
        <v>109</v>
      </c>
      <c r="J39" s="76">
        <v>878.66</v>
      </c>
      <c r="K39" s="76">
        <v>13175.56</v>
      </c>
      <c r="L39" s="76">
        <v>408.54659712538398</v>
      </c>
      <c r="M39" s="76">
        <v>0</v>
      </c>
      <c r="N39" s="76">
        <v>1.33</v>
      </c>
      <c r="O39" s="76">
        <v>7.0000000000000007E-2</v>
      </c>
    </row>
    <row r="40" spans="2:15">
      <c r="B40" t="s">
        <v>2511</v>
      </c>
      <c r="C40" t="s">
        <v>2512</v>
      </c>
      <c r="D40" t="s">
        <v>126</v>
      </c>
      <c r="E40" s="15"/>
      <c r="F40" t="s">
        <v>2462</v>
      </c>
      <c r="G40" t="s">
        <v>214</v>
      </c>
      <c r="H40" t="s">
        <v>215</v>
      </c>
      <c r="I40" t="s">
        <v>113</v>
      </c>
      <c r="J40" s="76">
        <v>31390.63</v>
      </c>
      <c r="K40" s="76">
        <v>1876.2300000000014</v>
      </c>
      <c r="L40" s="76">
        <v>2448.2495584623698</v>
      </c>
      <c r="M40" s="76">
        <v>775.09</v>
      </c>
      <c r="N40" s="76">
        <v>7.98</v>
      </c>
      <c r="O40" s="76">
        <v>0.4</v>
      </c>
    </row>
    <row r="41" spans="2:15">
      <c r="B41" t="s">
        <v>2513</v>
      </c>
      <c r="C41" t="s">
        <v>2514</v>
      </c>
      <c r="D41" t="s">
        <v>126</v>
      </c>
      <c r="E41" s="15"/>
      <c r="F41" t="s">
        <v>126</v>
      </c>
      <c r="G41" t="s">
        <v>214</v>
      </c>
      <c r="H41" t="s">
        <v>215</v>
      </c>
      <c r="I41" t="s">
        <v>109</v>
      </c>
      <c r="J41" s="76">
        <v>5316.92</v>
      </c>
      <c r="K41" s="76">
        <v>1784</v>
      </c>
      <c r="L41" s="76">
        <v>334.73924653120002</v>
      </c>
      <c r="M41" s="76">
        <v>1995.02</v>
      </c>
      <c r="N41" s="76">
        <v>1.0900000000000001</v>
      </c>
      <c r="O41" s="76">
        <v>0.05</v>
      </c>
    </row>
    <row r="42" spans="2:15">
      <c r="B42" t="s">
        <v>2515</v>
      </c>
      <c r="C42" t="s">
        <v>2516</v>
      </c>
      <c r="D42" t="s">
        <v>126</v>
      </c>
      <c r="E42" s="15"/>
      <c r="F42" t="s">
        <v>1355</v>
      </c>
      <c r="G42" t="s">
        <v>214</v>
      </c>
      <c r="H42" t="s">
        <v>215</v>
      </c>
      <c r="I42" t="s">
        <v>109</v>
      </c>
      <c r="J42" s="76">
        <v>34.729999999999997</v>
      </c>
      <c r="K42" s="76">
        <v>103615.23</v>
      </c>
      <c r="L42" s="76">
        <v>126.993074338491</v>
      </c>
      <c r="M42" s="76">
        <v>0</v>
      </c>
      <c r="N42" s="76">
        <v>0.41</v>
      </c>
      <c r="O42" s="76">
        <v>0.02</v>
      </c>
    </row>
    <row r="43" spans="2:15">
      <c r="B43" t="s">
        <v>2517</v>
      </c>
      <c r="C43" t="s">
        <v>2516</v>
      </c>
      <c r="D43" t="s">
        <v>126</v>
      </c>
      <c r="E43" s="15"/>
      <c r="F43" t="s">
        <v>1355</v>
      </c>
      <c r="G43" t="s">
        <v>214</v>
      </c>
      <c r="H43" t="s">
        <v>215</v>
      </c>
      <c r="I43" t="s">
        <v>109</v>
      </c>
      <c r="J43" s="76">
        <v>16.96</v>
      </c>
      <c r="K43" s="76">
        <v>236537</v>
      </c>
      <c r="L43" s="76">
        <v>141.5717467808</v>
      </c>
      <c r="M43" s="76">
        <v>0</v>
      </c>
      <c r="N43" s="76">
        <v>0.46</v>
      </c>
      <c r="O43" s="76">
        <v>0.02</v>
      </c>
    </row>
    <row r="44" spans="2:15">
      <c r="B44" t="s">
        <v>2518</v>
      </c>
      <c r="C44" t="s">
        <v>2519</v>
      </c>
      <c r="D44" t="s">
        <v>126</v>
      </c>
      <c r="E44" s="15"/>
      <c r="F44" t="s">
        <v>2462</v>
      </c>
      <c r="G44" t="s">
        <v>214</v>
      </c>
      <c r="H44" t="s">
        <v>215</v>
      </c>
      <c r="I44" t="s">
        <v>109</v>
      </c>
      <c r="J44" s="76">
        <v>5583.68</v>
      </c>
      <c r="K44" s="76">
        <v>1658.61</v>
      </c>
      <c r="L44" s="76">
        <v>326.82589473859201</v>
      </c>
      <c r="M44" s="76">
        <v>0</v>
      </c>
      <c r="N44" s="76">
        <v>1.06</v>
      </c>
      <c r="O44" s="76">
        <v>0.05</v>
      </c>
    </row>
    <row r="45" spans="2:15">
      <c r="B45" t="s">
        <v>2520</v>
      </c>
      <c r="C45" t="s">
        <v>2521</v>
      </c>
      <c r="D45" t="s">
        <v>110</v>
      </c>
      <c r="E45" s="15"/>
      <c r="F45" t="s">
        <v>2462</v>
      </c>
      <c r="G45" t="s">
        <v>214</v>
      </c>
      <c r="H45" t="s">
        <v>215</v>
      </c>
      <c r="I45" t="s">
        <v>123</v>
      </c>
      <c r="J45" s="76">
        <v>100736</v>
      </c>
      <c r="K45" s="76">
        <v>161.02000000000001</v>
      </c>
      <c r="L45" s="76">
        <v>447.88074200064</v>
      </c>
      <c r="M45" s="76">
        <v>0.01</v>
      </c>
      <c r="N45" s="76">
        <v>1.46</v>
      </c>
      <c r="O45" s="76">
        <v>7.0000000000000007E-2</v>
      </c>
    </row>
    <row r="46" spans="2:15">
      <c r="B46" t="s">
        <v>2522</v>
      </c>
      <c r="C46" t="s">
        <v>2523</v>
      </c>
      <c r="D46" t="s">
        <v>126</v>
      </c>
      <c r="E46" s="15"/>
      <c r="F46" t="s">
        <v>2462</v>
      </c>
      <c r="G46" t="s">
        <v>214</v>
      </c>
      <c r="H46" t="s">
        <v>215</v>
      </c>
      <c r="I46" t="s">
        <v>113</v>
      </c>
      <c r="J46" s="76">
        <v>1311.36</v>
      </c>
      <c r="K46" s="76">
        <v>20893</v>
      </c>
      <c r="L46" s="76">
        <v>1138.9176247891201</v>
      </c>
      <c r="M46" s="76">
        <v>332.5</v>
      </c>
      <c r="N46" s="76">
        <v>3.71</v>
      </c>
      <c r="O46" s="76">
        <v>0.18</v>
      </c>
    </row>
    <row r="47" spans="2:15">
      <c r="B47" t="s">
        <v>2524</v>
      </c>
      <c r="C47" t="s">
        <v>2525</v>
      </c>
      <c r="D47" t="s">
        <v>126</v>
      </c>
      <c r="E47" s="15"/>
      <c r="F47" t="s">
        <v>2462</v>
      </c>
      <c r="G47" t="s">
        <v>214</v>
      </c>
      <c r="H47" t="s">
        <v>215</v>
      </c>
      <c r="I47" t="s">
        <v>109</v>
      </c>
      <c r="J47" s="76">
        <v>1302.47</v>
      </c>
      <c r="K47" s="76">
        <v>28438</v>
      </c>
      <c r="L47" s="76">
        <v>1307.1289612394</v>
      </c>
      <c r="M47" s="76">
        <v>0.28000000000000003</v>
      </c>
      <c r="N47" s="76">
        <v>4.26</v>
      </c>
      <c r="O47" s="76">
        <v>0.21</v>
      </c>
    </row>
    <row r="48" spans="2:15">
      <c r="B48" t="s">
        <v>2526</v>
      </c>
      <c r="C48" t="s">
        <v>2527</v>
      </c>
      <c r="D48" t="s">
        <v>126</v>
      </c>
      <c r="E48" s="15"/>
      <c r="F48" t="s">
        <v>1338</v>
      </c>
      <c r="G48" t="s">
        <v>214</v>
      </c>
      <c r="H48" t="s">
        <v>215</v>
      </c>
      <c r="I48" t="s">
        <v>109</v>
      </c>
      <c r="J48" s="76">
        <v>558</v>
      </c>
      <c r="K48" s="76">
        <v>12463.73</v>
      </c>
      <c r="L48" s="76">
        <v>245.43352768860001</v>
      </c>
      <c r="M48" s="76">
        <v>0</v>
      </c>
      <c r="N48" s="76">
        <v>0.8</v>
      </c>
      <c r="O48" s="76">
        <v>0.04</v>
      </c>
    </row>
    <row r="49" spans="2:15">
      <c r="B49" t="s">
        <v>2528</v>
      </c>
      <c r="C49" t="s">
        <v>2529</v>
      </c>
      <c r="D49" t="s">
        <v>126</v>
      </c>
      <c r="E49" s="15"/>
      <c r="F49" t="s">
        <v>1338</v>
      </c>
      <c r="G49" t="s">
        <v>214</v>
      </c>
      <c r="H49" t="s">
        <v>215</v>
      </c>
      <c r="I49" t="s">
        <v>109</v>
      </c>
      <c r="J49" s="76">
        <v>0.06</v>
      </c>
      <c r="K49" s="76">
        <v>16753.919999999998</v>
      </c>
      <c r="L49" s="76">
        <v>3.5474750207999999E-2</v>
      </c>
      <c r="M49" s="76">
        <v>0</v>
      </c>
      <c r="N49" s="76">
        <v>0</v>
      </c>
      <c r="O49" s="76">
        <v>0</v>
      </c>
    </row>
    <row r="50" spans="2:15">
      <c r="B50" t="s">
        <v>2530</v>
      </c>
      <c r="C50" t="s">
        <v>2531</v>
      </c>
      <c r="D50" t="s">
        <v>126</v>
      </c>
      <c r="E50" s="15"/>
      <c r="F50" t="s">
        <v>2462</v>
      </c>
      <c r="G50" t="s">
        <v>214</v>
      </c>
      <c r="H50" t="s">
        <v>215</v>
      </c>
      <c r="I50" t="s">
        <v>109</v>
      </c>
      <c r="J50" s="76">
        <v>399.89</v>
      </c>
      <c r="K50" s="76">
        <v>18142</v>
      </c>
      <c r="L50" s="76">
        <v>256.02204657020002</v>
      </c>
      <c r="M50" s="76">
        <v>0</v>
      </c>
      <c r="N50" s="76">
        <v>0.83</v>
      </c>
      <c r="O50" s="76">
        <v>0.04</v>
      </c>
    </row>
    <row r="51" spans="2:15">
      <c r="B51" t="s">
        <v>2532</v>
      </c>
      <c r="C51" t="s">
        <v>2533</v>
      </c>
      <c r="D51" t="s">
        <v>126</v>
      </c>
      <c r="E51" s="15"/>
      <c r="F51" t="s">
        <v>2462</v>
      </c>
      <c r="G51" t="s">
        <v>214</v>
      </c>
      <c r="H51" t="s">
        <v>215</v>
      </c>
      <c r="I51" t="s">
        <v>113</v>
      </c>
      <c r="J51" s="76">
        <v>718.95</v>
      </c>
      <c r="K51" s="76">
        <v>12819</v>
      </c>
      <c r="L51" s="76">
        <v>383.10905125844999</v>
      </c>
      <c r="M51" s="76">
        <v>0.06</v>
      </c>
      <c r="N51" s="76">
        <v>1.25</v>
      </c>
      <c r="O51" s="76">
        <v>0.06</v>
      </c>
    </row>
    <row r="52" spans="2:15">
      <c r="B52" t="s">
        <v>2534</v>
      </c>
      <c r="C52" t="s">
        <v>2535</v>
      </c>
      <c r="D52" t="s">
        <v>126</v>
      </c>
      <c r="E52" s="15"/>
      <c r="F52" t="s">
        <v>2462</v>
      </c>
      <c r="G52" t="s">
        <v>214</v>
      </c>
      <c r="H52" t="s">
        <v>215</v>
      </c>
      <c r="I52" t="s">
        <v>204</v>
      </c>
      <c r="J52" s="76">
        <v>416.38</v>
      </c>
      <c r="K52" s="76">
        <v>2285600</v>
      </c>
      <c r="L52" s="76">
        <v>298.06558968960002</v>
      </c>
      <c r="M52" s="76">
        <v>0.03</v>
      </c>
      <c r="N52" s="76">
        <v>0.97</v>
      </c>
      <c r="O52" s="76">
        <v>0.05</v>
      </c>
    </row>
    <row r="53" spans="2:15">
      <c r="B53" t="s">
        <v>2536</v>
      </c>
      <c r="C53" t="s">
        <v>2537</v>
      </c>
      <c r="D53" t="s">
        <v>126</v>
      </c>
      <c r="E53" s="15"/>
      <c r="F53" t="s">
        <v>126</v>
      </c>
      <c r="G53" t="s">
        <v>214</v>
      </c>
      <c r="H53" t="s">
        <v>215</v>
      </c>
      <c r="I53" t="s">
        <v>109</v>
      </c>
      <c r="J53" s="76">
        <v>500.28</v>
      </c>
      <c r="K53" s="76">
        <v>19142.66</v>
      </c>
      <c r="L53" s="76">
        <v>337.96138815199203</v>
      </c>
      <c r="M53" s="76">
        <v>0</v>
      </c>
      <c r="N53" s="76">
        <v>1.1000000000000001</v>
      </c>
      <c r="O53" s="76">
        <v>0.05</v>
      </c>
    </row>
    <row r="54" spans="2:15">
      <c r="B54" t="s">
        <v>2538</v>
      </c>
      <c r="C54" t="s">
        <v>2537</v>
      </c>
      <c r="D54" t="s">
        <v>126</v>
      </c>
      <c r="E54" s="15"/>
      <c r="F54" t="s">
        <v>126</v>
      </c>
      <c r="G54" t="s">
        <v>214</v>
      </c>
      <c r="H54" t="s">
        <v>215</v>
      </c>
      <c r="I54" t="s">
        <v>109</v>
      </c>
      <c r="J54" s="76">
        <v>86.12</v>
      </c>
      <c r="K54" s="76">
        <v>19142.66</v>
      </c>
      <c r="L54" s="76">
        <v>58.177889876968003</v>
      </c>
      <c r="M54" s="76">
        <v>0</v>
      </c>
      <c r="N54" s="76">
        <v>0.19</v>
      </c>
      <c r="O54" s="76">
        <v>0.01</v>
      </c>
    </row>
    <row r="55" spans="2:15">
      <c r="B55" t="s">
        <v>2539</v>
      </c>
      <c r="C55" t="s">
        <v>2540</v>
      </c>
      <c r="D55" t="s">
        <v>126</v>
      </c>
      <c r="E55" s="15"/>
      <c r="F55" t="s">
        <v>126</v>
      </c>
      <c r="G55" t="s">
        <v>214</v>
      </c>
      <c r="H55" t="s">
        <v>215</v>
      </c>
      <c r="I55" t="s">
        <v>109</v>
      </c>
      <c r="J55" s="76">
        <v>12539.51</v>
      </c>
      <c r="K55" s="76">
        <v>3905</v>
      </c>
      <c r="L55" s="76">
        <v>1728.0378973495001</v>
      </c>
      <c r="M55" s="76">
        <v>0.51</v>
      </c>
      <c r="N55" s="76">
        <v>5.63</v>
      </c>
      <c r="O55" s="76">
        <v>0.28000000000000003</v>
      </c>
    </row>
    <row r="56" spans="2:15">
      <c r="B56" t="s">
        <v>2541</v>
      </c>
      <c r="C56" t="s">
        <v>2542</v>
      </c>
      <c r="D56" t="s">
        <v>126</v>
      </c>
      <c r="E56" s="15"/>
      <c r="F56" t="s">
        <v>2462</v>
      </c>
      <c r="G56" t="s">
        <v>214</v>
      </c>
      <c r="H56" t="s">
        <v>215</v>
      </c>
      <c r="I56" t="s">
        <v>109</v>
      </c>
      <c r="J56" s="76">
        <v>1909.84</v>
      </c>
      <c r="K56" s="76">
        <v>18607.5</v>
      </c>
      <c r="L56" s="76">
        <v>1254.1130038619999</v>
      </c>
      <c r="M56" s="76">
        <v>0</v>
      </c>
      <c r="N56" s="76">
        <v>4.09</v>
      </c>
      <c r="O56" s="76">
        <v>0.2</v>
      </c>
    </row>
    <row r="57" spans="2:15">
      <c r="B57" t="s">
        <v>2543</v>
      </c>
      <c r="C57" t="s">
        <v>2537</v>
      </c>
      <c r="D57" t="s">
        <v>126</v>
      </c>
      <c r="E57" s="15"/>
      <c r="F57" t="s">
        <v>126</v>
      </c>
      <c r="G57" t="s">
        <v>214</v>
      </c>
      <c r="H57" t="s">
        <v>215</v>
      </c>
      <c r="I57" t="s">
        <v>109</v>
      </c>
      <c r="J57" s="76">
        <v>2529.06</v>
      </c>
      <c r="K57" s="76">
        <v>19142.659999999956</v>
      </c>
      <c r="L57" s="76">
        <v>1708.49250083888</v>
      </c>
      <c r="M57" s="76">
        <v>0</v>
      </c>
      <c r="N57" s="76">
        <v>5.57</v>
      </c>
      <c r="O57" s="76">
        <v>0.28000000000000003</v>
      </c>
    </row>
    <row r="58" spans="2:15">
      <c r="B58" t="s">
        <v>304</v>
      </c>
      <c r="C58" s="15"/>
      <c r="D58" s="15"/>
      <c r="E58" s="15"/>
    </row>
    <row r="59" spans="2:15">
      <c r="B59" t="s">
        <v>411</v>
      </c>
      <c r="C59" s="15"/>
      <c r="D59" s="15"/>
      <c r="E59" s="15"/>
    </row>
    <row r="60" spans="2:15">
      <c r="B60" t="s">
        <v>412</v>
      </c>
      <c r="C60" s="15"/>
      <c r="D60" s="15"/>
      <c r="E60" s="15"/>
    </row>
    <row r="61" spans="2:15">
      <c r="B61" t="s">
        <v>413</v>
      </c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5" t="s">
        <v>3409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866101.8</v>
      </c>
      <c r="H11" s="7"/>
      <c r="I11" s="75">
        <v>227.83520916000001</v>
      </c>
      <c r="J11" s="24"/>
      <c r="K11" s="75">
        <v>100</v>
      </c>
      <c r="L11" s="75">
        <v>0.04</v>
      </c>
      <c r="BC11" s="15"/>
      <c r="BD11" s="18"/>
      <c r="BE11" s="15"/>
      <c r="BG11" s="15"/>
    </row>
    <row r="12" spans="2:60">
      <c r="B12" s="77" t="s">
        <v>209</v>
      </c>
      <c r="D12" s="15"/>
      <c r="E12" s="15"/>
      <c r="G12" s="78">
        <v>866101.8</v>
      </c>
      <c r="I12" s="78">
        <v>227.83520916000001</v>
      </c>
      <c r="K12" s="78">
        <v>100</v>
      </c>
      <c r="L12" s="78">
        <v>0.04</v>
      </c>
    </row>
    <row r="13" spans="2:60">
      <c r="B13" s="77" t="s">
        <v>2544</v>
      </c>
      <c r="D13" s="15"/>
      <c r="E13" s="15"/>
      <c r="G13" s="78">
        <v>866101.8</v>
      </c>
      <c r="I13" s="78">
        <v>227.83520916000001</v>
      </c>
      <c r="K13" s="78">
        <v>100</v>
      </c>
      <c r="L13" s="78">
        <v>0.04</v>
      </c>
    </row>
    <row r="14" spans="2:60">
      <c r="B14" t="s">
        <v>2545</v>
      </c>
      <c r="C14" t="s">
        <v>2546</v>
      </c>
      <c r="D14" t="s">
        <v>103</v>
      </c>
      <c r="E14" t="s">
        <v>126</v>
      </c>
      <c r="F14" t="s">
        <v>105</v>
      </c>
      <c r="G14" s="76">
        <v>441740.92</v>
      </c>
      <c r="H14" s="76">
        <v>4.0999999999999996</v>
      </c>
      <c r="I14" s="76">
        <v>18.11137772</v>
      </c>
      <c r="J14" s="76">
        <v>0.05</v>
      </c>
      <c r="K14" s="76">
        <v>7.95</v>
      </c>
      <c r="L14" s="76">
        <v>0</v>
      </c>
    </row>
    <row r="15" spans="2:60">
      <c r="B15" t="s">
        <v>2547</v>
      </c>
      <c r="C15" t="s">
        <v>2548</v>
      </c>
      <c r="D15" t="s">
        <v>103</v>
      </c>
      <c r="E15" t="s">
        <v>126</v>
      </c>
      <c r="F15" t="s">
        <v>105</v>
      </c>
      <c r="G15" s="76">
        <v>341810.86</v>
      </c>
      <c r="H15" s="76">
        <v>4.0999999999999996</v>
      </c>
      <c r="I15" s="76">
        <v>14.014245259999999</v>
      </c>
      <c r="J15" s="76">
        <v>0.06</v>
      </c>
      <c r="K15" s="76">
        <v>6.15</v>
      </c>
      <c r="L15" s="76">
        <v>0</v>
      </c>
    </row>
    <row r="16" spans="2:60">
      <c r="B16" t="s">
        <v>2549</v>
      </c>
      <c r="C16" t="s">
        <v>2550</v>
      </c>
      <c r="D16" t="s">
        <v>103</v>
      </c>
      <c r="E16" t="s">
        <v>1590</v>
      </c>
      <c r="F16" t="s">
        <v>105</v>
      </c>
      <c r="G16" s="76">
        <v>3757.37</v>
      </c>
      <c r="H16" s="76">
        <v>105.3</v>
      </c>
      <c r="I16" s="76">
        <v>3.95651061</v>
      </c>
      <c r="J16" s="76">
        <v>0.06</v>
      </c>
      <c r="K16" s="76">
        <v>1.74</v>
      </c>
      <c r="L16" s="76">
        <v>0</v>
      </c>
    </row>
    <row r="17" spans="2:12">
      <c r="B17" t="s">
        <v>2551</v>
      </c>
      <c r="C17" t="s">
        <v>2552</v>
      </c>
      <c r="D17" t="s">
        <v>103</v>
      </c>
      <c r="E17" t="s">
        <v>461</v>
      </c>
      <c r="F17" t="s">
        <v>105</v>
      </c>
      <c r="G17" s="76">
        <v>1416.65</v>
      </c>
      <c r="H17" s="76">
        <v>192.1</v>
      </c>
      <c r="I17" s="76">
        <v>2.7213846500000001</v>
      </c>
      <c r="J17" s="76">
        <v>0.03</v>
      </c>
      <c r="K17" s="76">
        <v>1.19</v>
      </c>
      <c r="L17" s="76">
        <v>0</v>
      </c>
    </row>
    <row r="18" spans="2:12">
      <c r="B18" t="s">
        <v>2553</v>
      </c>
      <c r="C18" t="s">
        <v>2554</v>
      </c>
      <c r="D18" t="s">
        <v>103</v>
      </c>
      <c r="E18" t="s">
        <v>461</v>
      </c>
      <c r="F18" t="s">
        <v>105</v>
      </c>
      <c r="G18" s="76">
        <v>43617.36</v>
      </c>
      <c r="H18" s="76">
        <v>398.3</v>
      </c>
      <c r="I18" s="76">
        <v>173.72794488</v>
      </c>
      <c r="J18" s="76">
        <v>0.1</v>
      </c>
      <c r="K18" s="76">
        <v>76.25</v>
      </c>
      <c r="L18" s="76">
        <v>0.03</v>
      </c>
    </row>
    <row r="19" spans="2:12">
      <c r="B19" t="s">
        <v>2555</v>
      </c>
      <c r="C19" t="s">
        <v>2556</v>
      </c>
      <c r="D19" t="s">
        <v>103</v>
      </c>
      <c r="E19" t="s">
        <v>461</v>
      </c>
      <c r="F19" t="s">
        <v>105</v>
      </c>
      <c r="G19" s="76">
        <v>7774.93</v>
      </c>
      <c r="H19" s="76">
        <v>24</v>
      </c>
      <c r="I19" s="76">
        <v>1.8659832000000001</v>
      </c>
      <c r="J19" s="76">
        <v>0.1</v>
      </c>
      <c r="K19" s="76">
        <v>0.82</v>
      </c>
      <c r="L19" s="76">
        <v>0</v>
      </c>
    </row>
    <row r="20" spans="2:12">
      <c r="B20" t="s">
        <v>2557</v>
      </c>
      <c r="C20" t="s">
        <v>2558</v>
      </c>
      <c r="D20" t="s">
        <v>103</v>
      </c>
      <c r="E20" t="s">
        <v>461</v>
      </c>
      <c r="F20" t="s">
        <v>105</v>
      </c>
      <c r="G20" s="76">
        <v>5831.2</v>
      </c>
      <c r="H20" s="76">
        <v>36.9</v>
      </c>
      <c r="I20" s="76">
        <v>2.1517127999999999</v>
      </c>
      <c r="J20" s="76">
        <v>0.1</v>
      </c>
      <c r="K20" s="76">
        <v>0.94</v>
      </c>
      <c r="L20" s="76">
        <v>0</v>
      </c>
    </row>
    <row r="21" spans="2:12">
      <c r="B21" t="s">
        <v>2559</v>
      </c>
      <c r="C21" t="s">
        <v>2560</v>
      </c>
      <c r="D21" t="s">
        <v>103</v>
      </c>
      <c r="E21" t="s">
        <v>461</v>
      </c>
      <c r="F21" t="s">
        <v>105</v>
      </c>
      <c r="G21" s="76">
        <v>4098.17</v>
      </c>
      <c r="H21" s="76">
        <v>23.4</v>
      </c>
      <c r="I21" s="76">
        <v>0.95897178000000005</v>
      </c>
      <c r="J21" s="76">
        <v>7.0000000000000007E-2</v>
      </c>
      <c r="K21" s="76">
        <v>0.42</v>
      </c>
      <c r="L21" s="76">
        <v>0</v>
      </c>
    </row>
    <row r="22" spans="2:12">
      <c r="B22" t="s">
        <v>2561</v>
      </c>
      <c r="C22" t="s">
        <v>2562</v>
      </c>
      <c r="D22" t="s">
        <v>103</v>
      </c>
      <c r="E22" t="s">
        <v>461</v>
      </c>
      <c r="F22" t="s">
        <v>105</v>
      </c>
      <c r="G22" s="76">
        <v>4113.72</v>
      </c>
      <c r="H22" s="76">
        <v>51</v>
      </c>
      <c r="I22" s="76">
        <v>2.0979972</v>
      </c>
      <c r="J22" s="76">
        <v>7.0000000000000007E-2</v>
      </c>
      <c r="K22" s="76">
        <v>0.92</v>
      </c>
      <c r="L22" s="76">
        <v>0</v>
      </c>
    </row>
    <row r="23" spans="2:12">
      <c r="B23" t="s">
        <v>2563</v>
      </c>
      <c r="C23" t="s">
        <v>2564</v>
      </c>
      <c r="D23" t="s">
        <v>103</v>
      </c>
      <c r="E23" t="s">
        <v>461</v>
      </c>
      <c r="F23" t="s">
        <v>105</v>
      </c>
      <c r="G23" s="76">
        <v>10465.06</v>
      </c>
      <c r="H23" s="76">
        <v>74.7</v>
      </c>
      <c r="I23" s="76">
        <v>7.8173998200000003</v>
      </c>
      <c r="J23" s="76">
        <v>0.04</v>
      </c>
      <c r="K23" s="76">
        <v>3.43</v>
      </c>
      <c r="L23" s="76">
        <v>0</v>
      </c>
    </row>
    <row r="24" spans="2:12">
      <c r="B24" t="s">
        <v>2565</v>
      </c>
      <c r="C24" t="s">
        <v>2566</v>
      </c>
      <c r="D24" t="s">
        <v>103</v>
      </c>
      <c r="E24" t="s">
        <v>135</v>
      </c>
      <c r="F24" t="s">
        <v>105</v>
      </c>
      <c r="G24" s="76">
        <v>1475.56</v>
      </c>
      <c r="H24" s="76">
        <v>27.9</v>
      </c>
      <c r="I24" s="76">
        <v>0.41168124</v>
      </c>
      <c r="J24" s="76">
        <v>0.04</v>
      </c>
      <c r="K24" s="76">
        <v>0.18</v>
      </c>
      <c r="L24" s="76">
        <v>0</v>
      </c>
    </row>
    <row r="25" spans="2:12">
      <c r="B25" s="77" t="s">
        <v>302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2567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214</v>
      </c>
      <c r="C27" t="s">
        <v>214</v>
      </c>
      <c r="D27" s="15"/>
      <c r="E27" t="s">
        <v>214</v>
      </c>
      <c r="F27" t="s">
        <v>214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304</v>
      </c>
      <c r="D28" s="15"/>
      <c r="E28" s="15"/>
    </row>
    <row r="29" spans="2:12">
      <c r="B29" t="s">
        <v>411</v>
      </c>
      <c r="D29" s="15"/>
      <c r="E29" s="15"/>
    </row>
    <row r="30" spans="2:12">
      <c r="B30" t="s">
        <v>412</v>
      </c>
      <c r="D30" s="15"/>
      <c r="E30" s="15"/>
    </row>
    <row r="31" spans="2:12">
      <c r="B31" t="s">
        <v>413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2017-12-07T11:10:27Z</dcterms:modified>
  <cp:category/>
  <cp:contentStatus/>
</cp:coreProperties>
</file>