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33" i="27" l="1"/>
  <c r="C12" i="27"/>
  <c r="C11" i="27" s="1"/>
  <c r="R34" i="15"/>
  <c r="R32" i="15"/>
  <c r="R30" i="15"/>
  <c r="R28" i="15"/>
  <c r="R26" i="15"/>
  <c r="R24" i="15"/>
  <c r="R22" i="15"/>
  <c r="R20" i="15"/>
  <c r="R18" i="15"/>
  <c r="R16" i="15"/>
  <c r="R14" i="15"/>
  <c r="P13" i="15"/>
  <c r="N13" i="15"/>
  <c r="P12" i="15"/>
  <c r="N12" i="15"/>
  <c r="P11" i="15"/>
  <c r="R102" i="15" s="1"/>
  <c r="N11" i="15"/>
  <c r="U217" i="5"/>
  <c r="U215" i="5"/>
  <c r="U213" i="5"/>
  <c r="U210" i="5"/>
  <c r="U208" i="5"/>
  <c r="U206" i="5"/>
  <c r="U204" i="5"/>
  <c r="U202" i="5"/>
  <c r="U200" i="5"/>
  <c r="U198" i="5"/>
  <c r="U196" i="5"/>
  <c r="U194" i="5"/>
  <c r="U192" i="5"/>
  <c r="U190" i="5"/>
  <c r="U188" i="5"/>
  <c r="U186" i="5"/>
  <c r="U184" i="5"/>
  <c r="U182" i="5"/>
  <c r="U180" i="5"/>
  <c r="U178" i="5"/>
  <c r="U176" i="5"/>
  <c r="U174" i="5"/>
  <c r="U172" i="5"/>
  <c r="U170" i="5"/>
  <c r="U168" i="5"/>
  <c r="U166" i="5"/>
  <c r="U164" i="5"/>
  <c r="U162" i="5"/>
  <c r="U160" i="5"/>
  <c r="U158" i="5"/>
  <c r="U156" i="5"/>
  <c r="U154" i="5"/>
  <c r="U152" i="5"/>
  <c r="U150" i="5"/>
  <c r="U148" i="5"/>
  <c r="U146" i="5"/>
  <c r="U144" i="5"/>
  <c r="U142" i="5"/>
  <c r="U140" i="5"/>
  <c r="U138" i="5"/>
  <c r="U136" i="5"/>
  <c r="U134" i="5"/>
  <c r="U132" i="5"/>
  <c r="U130" i="5"/>
  <c r="U128" i="5"/>
  <c r="U126" i="5"/>
  <c r="U124" i="5"/>
  <c r="U122" i="5"/>
  <c r="U120" i="5"/>
  <c r="U118" i="5"/>
  <c r="U116" i="5"/>
  <c r="U114" i="5"/>
  <c r="U112" i="5"/>
  <c r="U110" i="5"/>
  <c r="U108" i="5"/>
  <c r="U106" i="5"/>
  <c r="U104" i="5"/>
  <c r="U102" i="5"/>
  <c r="U100" i="5"/>
  <c r="U98" i="5"/>
  <c r="U96" i="5"/>
  <c r="U94" i="5"/>
  <c r="U92" i="5"/>
  <c r="U90" i="5"/>
  <c r="U88" i="5"/>
  <c r="U86" i="5"/>
  <c r="U84" i="5"/>
  <c r="U82" i="5"/>
  <c r="U80" i="5"/>
  <c r="U78" i="5"/>
  <c r="U76" i="5"/>
  <c r="U74" i="5"/>
  <c r="U72" i="5"/>
  <c r="U70" i="5"/>
  <c r="U68" i="5"/>
  <c r="U66" i="5"/>
  <c r="U64" i="5"/>
  <c r="U62" i="5"/>
  <c r="U60" i="5"/>
  <c r="U58" i="5"/>
  <c r="U56" i="5"/>
  <c r="U54" i="5"/>
  <c r="U52" i="5"/>
  <c r="U50" i="5"/>
  <c r="U48" i="5"/>
  <c r="U46" i="5"/>
  <c r="U44" i="5"/>
  <c r="U42" i="5"/>
  <c r="U40" i="5"/>
  <c r="U38" i="5"/>
  <c r="U36" i="5"/>
  <c r="U34" i="5"/>
  <c r="U32" i="5"/>
  <c r="U30" i="5"/>
  <c r="U28" i="5"/>
  <c r="U26" i="5"/>
  <c r="U24" i="5"/>
  <c r="U22" i="5"/>
  <c r="U20" i="5"/>
  <c r="U18" i="5"/>
  <c r="U16" i="5"/>
  <c r="U14" i="5"/>
  <c r="R13" i="5"/>
  <c r="R12" i="5" s="1"/>
  <c r="R11" i="5" s="1"/>
  <c r="Q13" i="5"/>
  <c r="O13" i="5"/>
  <c r="Q12" i="5"/>
  <c r="O12" i="5"/>
  <c r="O11" i="5" s="1"/>
  <c r="Q11" i="5"/>
  <c r="C42" i="1"/>
  <c r="S57" i="15" s="1"/>
  <c r="D41" i="1"/>
  <c r="D40" i="1"/>
  <c r="D36" i="1"/>
  <c r="D35" i="1"/>
  <c r="D32" i="1"/>
  <c r="D31" i="1"/>
  <c r="D28" i="1"/>
  <c r="D27" i="1"/>
  <c r="D24" i="1"/>
  <c r="D22" i="1"/>
  <c r="D19" i="1"/>
  <c r="D18" i="1"/>
  <c r="D15" i="1"/>
  <c r="D14" i="1"/>
  <c r="T495" i="5" l="1"/>
  <c r="T493" i="5"/>
  <c r="T491" i="5"/>
  <c r="T489" i="5"/>
  <c r="T487" i="5"/>
  <c r="T485" i="5"/>
  <c r="T483" i="5"/>
  <c r="T481" i="5"/>
  <c r="T479" i="5"/>
  <c r="T477" i="5"/>
  <c r="T475" i="5"/>
  <c r="T473" i="5"/>
  <c r="T496" i="5"/>
  <c r="T494" i="5"/>
  <c r="T492" i="5"/>
  <c r="T490" i="5"/>
  <c r="T488" i="5"/>
  <c r="T486" i="5"/>
  <c r="T484" i="5"/>
  <c r="T482" i="5"/>
  <c r="T480" i="5"/>
  <c r="T478" i="5"/>
  <c r="T476" i="5"/>
  <c r="T474" i="5"/>
  <c r="T472" i="5"/>
  <c r="T470" i="5"/>
  <c r="T468" i="5"/>
  <c r="T466" i="5"/>
  <c r="T464" i="5"/>
  <c r="T462" i="5"/>
  <c r="T460" i="5"/>
  <c r="T458" i="5"/>
  <c r="T456" i="5"/>
  <c r="T454" i="5"/>
  <c r="T452" i="5"/>
  <c r="T450" i="5"/>
  <c r="T448" i="5"/>
  <c r="T446" i="5"/>
  <c r="T444" i="5"/>
  <c r="T442" i="5"/>
  <c r="T440" i="5"/>
  <c r="T438" i="5"/>
  <c r="T436" i="5"/>
  <c r="T434" i="5"/>
  <c r="T432" i="5"/>
  <c r="T430" i="5"/>
  <c r="T428" i="5"/>
  <c r="T426" i="5"/>
  <c r="T424" i="5"/>
  <c r="T471" i="5"/>
  <c r="T467" i="5"/>
  <c r="T463" i="5"/>
  <c r="T459" i="5"/>
  <c r="T455" i="5"/>
  <c r="T451" i="5"/>
  <c r="T447" i="5"/>
  <c r="T443" i="5"/>
  <c r="T439" i="5"/>
  <c r="T435" i="5"/>
  <c r="T431" i="5"/>
  <c r="T423" i="5"/>
  <c r="T421" i="5"/>
  <c r="T419" i="5"/>
  <c r="T417" i="5"/>
  <c r="T415" i="5"/>
  <c r="T413" i="5"/>
  <c r="T411" i="5"/>
  <c r="T409" i="5"/>
  <c r="T407" i="5"/>
  <c r="T405" i="5"/>
  <c r="T403" i="5"/>
  <c r="T401" i="5"/>
  <c r="T399" i="5"/>
  <c r="T397" i="5"/>
  <c r="T395" i="5"/>
  <c r="T393" i="5"/>
  <c r="T391" i="5"/>
  <c r="T389" i="5"/>
  <c r="T387" i="5"/>
  <c r="T385" i="5"/>
  <c r="T383" i="5"/>
  <c r="T381" i="5"/>
  <c r="T379" i="5"/>
  <c r="T376" i="5"/>
  <c r="T374" i="5"/>
  <c r="T372" i="5"/>
  <c r="T370" i="5"/>
  <c r="T365" i="5"/>
  <c r="T363" i="5"/>
  <c r="T361" i="5"/>
  <c r="T359" i="5"/>
  <c r="T356" i="5"/>
  <c r="T354" i="5"/>
  <c r="T352" i="5"/>
  <c r="T350" i="5"/>
  <c r="T348" i="5"/>
  <c r="T346" i="5"/>
  <c r="T344" i="5"/>
  <c r="T342" i="5"/>
  <c r="T340" i="5"/>
  <c r="T338" i="5"/>
  <c r="T336" i="5"/>
  <c r="T334" i="5"/>
  <c r="T332" i="5"/>
  <c r="T330" i="5"/>
  <c r="T328" i="5"/>
  <c r="T326" i="5"/>
  <c r="T324" i="5"/>
  <c r="T322" i="5"/>
  <c r="T320" i="5"/>
  <c r="T318" i="5"/>
  <c r="T316" i="5"/>
  <c r="T314" i="5"/>
  <c r="T312" i="5"/>
  <c r="T310" i="5"/>
  <c r="T308" i="5"/>
  <c r="T429" i="5"/>
  <c r="T465" i="5"/>
  <c r="T457" i="5"/>
  <c r="T449" i="5"/>
  <c r="T441" i="5"/>
  <c r="T433" i="5"/>
  <c r="T427" i="5"/>
  <c r="T422" i="5"/>
  <c r="T418" i="5"/>
  <c r="T414" i="5"/>
  <c r="T410" i="5"/>
  <c r="T406" i="5"/>
  <c r="T402" i="5"/>
  <c r="T398" i="5"/>
  <c r="T394" i="5"/>
  <c r="T390" i="5"/>
  <c r="T386" i="5"/>
  <c r="T382" i="5"/>
  <c r="T377" i="5"/>
  <c r="T373" i="5"/>
  <c r="T367" i="5"/>
  <c r="T362" i="5"/>
  <c r="T358" i="5"/>
  <c r="T353" i="5"/>
  <c r="T349" i="5"/>
  <c r="T345" i="5"/>
  <c r="T341" i="5"/>
  <c r="T337" i="5"/>
  <c r="T333" i="5"/>
  <c r="T329" i="5"/>
  <c r="T325" i="5"/>
  <c r="T321" i="5"/>
  <c r="T317" i="5"/>
  <c r="T313" i="5"/>
  <c r="T309" i="5"/>
  <c r="T306" i="5"/>
  <c r="T304" i="5"/>
  <c r="T302" i="5"/>
  <c r="T300" i="5"/>
  <c r="T298" i="5"/>
  <c r="T296" i="5"/>
  <c r="T294" i="5"/>
  <c r="T292" i="5"/>
  <c r="T290" i="5"/>
  <c r="T288" i="5"/>
  <c r="T286" i="5"/>
  <c r="T284" i="5"/>
  <c r="T282" i="5"/>
  <c r="T280" i="5"/>
  <c r="T278" i="5"/>
  <c r="T276" i="5"/>
  <c r="T274" i="5"/>
  <c r="T272" i="5"/>
  <c r="T270" i="5"/>
  <c r="T268" i="5"/>
  <c r="T266" i="5"/>
  <c r="T264" i="5"/>
  <c r="T262" i="5"/>
  <c r="T260" i="5"/>
  <c r="T258" i="5"/>
  <c r="T256" i="5"/>
  <c r="T254" i="5"/>
  <c r="T252" i="5"/>
  <c r="T250" i="5"/>
  <c r="T248" i="5"/>
  <c r="T246" i="5"/>
  <c r="T244" i="5"/>
  <c r="T242" i="5"/>
  <c r="T240" i="5"/>
  <c r="T238" i="5"/>
  <c r="T236" i="5"/>
  <c r="T234" i="5"/>
  <c r="T232" i="5"/>
  <c r="T230" i="5"/>
  <c r="T228" i="5"/>
  <c r="T226" i="5"/>
  <c r="T224" i="5"/>
  <c r="T222" i="5"/>
  <c r="T220" i="5"/>
  <c r="T218" i="5"/>
  <c r="T469" i="5"/>
  <c r="T453" i="5"/>
  <c r="T437" i="5"/>
  <c r="T416" i="5"/>
  <c r="T408" i="5"/>
  <c r="T400" i="5"/>
  <c r="T392" i="5"/>
  <c r="T384" i="5"/>
  <c r="T375" i="5"/>
  <c r="T364" i="5"/>
  <c r="T355" i="5"/>
  <c r="T347" i="5"/>
  <c r="T339" i="5"/>
  <c r="T331" i="5"/>
  <c r="T323" i="5"/>
  <c r="T315" i="5"/>
  <c r="T307" i="5"/>
  <c r="T303" i="5"/>
  <c r="T299" i="5"/>
  <c r="T295" i="5"/>
  <c r="T291" i="5"/>
  <c r="T287" i="5"/>
  <c r="T283" i="5"/>
  <c r="T279" i="5"/>
  <c r="T275" i="5"/>
  <c r="T271" i="5"/>
  <c r="T267" i="5"/>
  <c r="T263" i="5"/>
  <c r="T259" i="5"/>
  <c r="T255" i="5"/>
  <c r="T251" i="5"/>
  <c r="T247" i="5"/>
  <c r="T243" i="5"/>
  <c r="T239" i="5"/>
  <c r="T235" i="5"/>
  <c r="T231" i="5"/>
  <c r="T227" i="5"/>
  <c r="T223" i="5"/>
  <c r="T219" i="5"/>
  <c r="T171" i="5"/>
  <c r="T151" i="5"/>
  <c r="T143" i="5"/>
  <c r="T137" i="5"/>
  <c r="T216" i="5"/>
  <c r="T214" i="5"/>
  <c r="T211" i="5"/>
  <c r="T209" i="5"/>
  <c r="T207" i="5"/>
  <c r="T205" i="5"/>
  <c r="T203" i="5"/>
  <c r="T201" i="5"/>
  <c r="T199" i="5"/>
  <c r="T197" i="5"/>
  <c r="T195" i="5"/>
  <c r="T193" i="5"/>
  <c r="T191" i="5"/>
  <c r="T189" i="5"/>
  <c r="T187" i="5"/>
  <c r="T185" i="5"/>
  <c r="T183" i="5"/>
  <c r="T179" i="5"/>
  <c r="T177" i="5"/>
  <c r="T175" i="5"/>
  <c r="T173" i="5"/>
  <c r="T169" i="5"/>
  <c r="T167" i="5"/>
  <c r="T163" i="5"/>
  <c r="T159" i="5"/>
  <c r="T155" i="5"/>
  <c r="T147" i="5"/>
  <c r="T139" i="5"/>
  <c r="T461" i="5"/>
  <c r="T445" i="5"/>
  <c r="T420" i="5"/>
  <c r="T412" i="5"/>
  <c r="T404" i="5"/>
  <c r="T396" i="5"/>
  <c r="T388" i="5"/>
  <c r="T380" i="5"/>
  <c r="T371" i="5"/>
  <c r="T360" i="5"/>
  <c r="T351" i="5"/>
  <c r="T343" i="5"/>
  <c r="T335" i="5"/>
  <c r="T327" i="5"/>
  <c r="T319" i="5"/>
  <c r="T311" i="5"/>
  <c r="T305" i="5"/>
  <c r="T301" i="5"/>
  <c r="T297" i="5"/>
  <c r="T293" i="5"/>
  <c r="T289" i="5"/>
  <c r="T285" i="5"/>
  <c r="T281" i="5"/>
  <c r="T277" i="5"/>
  <c r="T273" i="5"/>
  <c r="T269" i="5"/>
  <c r="T265" i="5"/>
  <c r="T261" i="5"/>
  <c r="T257" i="5"/>
  <c r="T253" i="5"/>
  <c r="T249" i="5"/>
  <c r="T245" i="5"/>
  <c r="T241" i="5"/>
  <c r="T237" i="5"/>
  <c r="T233" i="5"/>
  <c r="T229" i="5"/>
  <c r="T225" i="5"/>
  <c r="T221" i="5"/>
  <c r="T425" i="5"/>
  <c r="T217" i="5"/>
  <c r="T215" i="5"/>
  <c r="T213" i="5"/>
  <c r="T210" i="5"/>
  <c r="T208" i="5"/>
  <c r="T206" i="5"/>
  <c r="T204" i="5"/>
  <c r="T202" i="5"/>
  <c r="T200" i="5"/>
  <c r="T198" i="5"/>
  <c r="T196" i="5"/>
  <c r="T194" i="5"/>
  <c r="T192" i="5"/>
  <c r="T190" i="5"/>
  <c r="T188" i="5"/>
  <c r="T186" i="5"/>
  <c r="T184" i="5"/>
  <c r="T182" i="5"/>
  <c r="T180" i="5"/>
  <c r="T178" i="5"/>
  <c r="T176" i="5"/>
  <c r="T174" i="5"/>
  <c r="T172" i="5"/>
  <c r="T170" i="5"/>
  <c r="T168" i="5"/>
  <c r="T166" i="5"/>
  <c r="T164" i="5"/>
  <c r="T162" i="5"/>
  <c r="T160" i="5"/>
  <c r="T158" i="5"/>
  <c r="T156" i="5"/>
  <c r="T154" i="5"/>
  <c r="T152" i="5"/>
  <c r="T150" i="5"/>
  <c r="T148" i="5"/>
  <c r="T146" i="5"/>
  <c r="T144" i="5"/>
  <c r="T142" i="5"/>
  <c r="T140" i="5"/>
  <c r="T138" i="5"/>
  <c r="T136" i="5"/>
  <c r="T134" i="5"/>
  <c r="T132" i="5"/>
  <c r="T130" i="5"/>
  <c r="T128" i="5"/>
  <c r="T126" i="5"/>
  <c r="T124" i="5"/>
  <c r="T122" i="5"/>
  <c r="T120" i="5"/>
  <c r="T118" i="5"/>
  <c r="T116" i="5"/>
  <c r="T114" i="5"/>
  <c r="T112" i="5"/>
  <c r="T110" i="5"/>
  <c r="T108" i="5"/>
  <c r="T106" i="5"/>
  <c r="T104" i="5"/>
  <c r="T102" i="5"/>
  <c r="T100" i="5"/>
  <c r="T98" i="5"/>
  <c r="T96" i="5"/>
  <c r="T94" i="5"/>
  <c r="T92" i="5"/>
  <c r="T90" i="5"/>
  <c r="T88" i="5"/>
  <c r="T86" i="5"/>
  <c r="T84" i="5"/>
  <c r="T82" i="5"/>
  <c r="T80" i="5"/>
  <c r="T78" i="5"/>
  <c r="T76" i="5"/>
  <c r="T74" i="5"/>
  <c r="T72" i="5"/>
  <c r="T70" i="5"/>
  <c r="T68" i="5"/>
  <c r="T66" i="5"/>
  <c r="T64" i="5"/>
  <c r="T62" i="5"/>
  <c r="T60" i="5"/>
  <c r="T58" i="5"/>
  <c r="T56" i="5"/>
  <c r="T54" i="5"/>
  <c r="T52" i="5"/>
  <c r="T50" i="5"/>
  <c r="T48" i="5"/>
  <c r="T46" i="5"/>
  <c r="T44" i="5"/>
  <c r="T42" i="5"/>
  <c r="T40" i="5"/>
  <c r="T38" i="5"/>
  <c r="T36" i="5"/>
  <c r="T34" i="5"/>
  <c r="T32" i="5"/>
  <c r="T30" i="5"/>
  <c r="T28" i="5"/>
  <c r="T26" i="5"/>
  <c r="T24" i="5"/>
  <c r="T22" i="5"/>
  <c r="T20" i="5"/>
  <c r="T18" i="5"/>
  <c r="T16" i="5"/>
  <c r="T14" i="5"/>
  <c r="T181" i="5"/>
  <c r="T165" i="5"/>
  <c r="T161" i="5"/>
  <c r="T157" i="5"/>
  <c r="T153" i="5"/>
  <c r="T149" i="5"/>
  <c r="T145" i="5"/>
  <c r="T141" i="5"/>
  <c r="T135" i="5"/>
  <c r="T21" i="5"/>
  <c r="T29" i="5"/>
  <c r="T37" i="5"/>
  <c r="T45" i="5"/>
  <c r="T53" i="5"/>
  <c r="T61" i="5"/>
  <c r="T69" i="5"/>
  <c r="T81" i="5"/>
  <c r="T89" i="5"/>
  <c r="T93" i="5"/>
  <c r="T101" i="5"/>
  <c r="T109" i="5"/>
  <c r="T117" i="5"/>
  <c r="T125" i="5"/>
  <c r="T133" i="5"/>
  <c r="T15" i="5"/>
  <c r="T19" i="5"/>
  <c r="T23" i="5"/>
  <c r="T27" i="5"/>
  <c r="T31" i="5"/>
  <c r="T35" i="5"/>
  <c r="T39" i="5"/>
  <c r="T43" i="5"/>
  <c r="T47" i="5"/>
  <c r="T51" i="5"/>
  <c r="T55" i="5"/>
  <c r="T59" i="5"/>
  <c r="T63" i="5"/>
  <c r="T67" i="5"/>
  <c r="T71" i="5"/>
  <c r="T75" i="5"/>
  <c r="T79" i="5"/>
  <c r="T83" i="5"/>
  <c r="T87" i="5"/>
  <c r="T91" i="5"/>
  <c r="T95" i="5"/>
  <c r="T99" i="5"/>
  <c r="T103" i="5"/>
  <c r="T107" i="5"/>
  <c r="T111" i="5"/>
  <c r="T115" i="5"/>
  <c r="T119" i="5"/>
  <c r="T123" i="5"/>
  <c r="T127" i="5"/>
  <c r="T131" i="5"/>
  <c r="T17" i="5"/>
  <c r="T25" i="5"/>
  <c r="T33" i="5"/>
  <c r="T41" i="5"/>
  <c r="T49" i="5"/>
  <c r="T57" i="5"/>
  <c r="T65" i="5"/>
  <c r="T73" i="5"/>
  <c r="T77" i="5"/>
  <c r="T85" i="5"/>
  <c r="T97" i="5"/>
  <c r="T105" i="5"/>
  <c r="T113" i="5"/>
  <c r="T121" i="5"/>
  <c r="T129" i="5"/>
  <c r="D11" i="1"/>
  <c r="D16" i="1"/>
  <c r="D20" i="1"/>
  <c r="D25" i="1"/>
  <c r="D29" i="1"/>
  <c r="D33" i="1"/>
  <c r="D37" i="1"/>
  <c r="D13" i="1"/>
  <c r="D17" i="1"/>
  <c r="D21" i="1"/>
  <c r="D26" i="1"/>
  <c r="D30" i="1"/>
  <c r="D34" i="1"/>
  <c r="D39" i="1"/>
  <c r="U219" i="5"/>
  <c r="U223" i="5"/>
  <c r="U227" i="5"/>
  <c r="U231" i="5"/>
  <c r="U235" i="5"/>
  <c r="U239" i="5"/>
  <c r="U243" i="5"/>
  <c r="U247" i="5"/>
  <c r="U251" i="5"/>
  <c r="U255" i="5"/>
  <c r="U259" i="5"/>
  <c r="U263" i="5"/>
  <c r="U267" i="5"/>
  <c r="U271" i="5"/>
  <c r="U275" i="5"/>
  <c r="U279" i="5"/>
  <c r="U283" i="5"/>
  <c r="U287" i="5"/>
  <c r="U291" i="5"/>
  <c r="U295" i="5"/>
  <c r="U299" i="5"/>
  <c r="U303" i="5"/>
  <c r="U307" i="5"/>
  <c r="U315" i="5"/>
  <c r="U323" i="5"/>
  <c r="U331" i="5"/>
  <c r="U339" i="5"/>
  <c r="U347" i="5"/>
  <c r="U355" i="5"/>
  <c r="U364" i="5"/>
  <c r="U375" i="5"/>
  <c r="U384" i="5"/>
  <c r="U392" i="5"/>
  <c r="U400" i="5"/>
  <c r="U408" i="5"/>
  <c r="U416" i="5"/>
  <c r="U438" i="5"/>
  <c r="U454" i="5"/>
  <c r="U470" i="5"/>
  <c r="S41" i="15"/>
  <c r="S73" i="15"/>
  <c r="U429" i="5"/>
  <c r="U482" i="5"/>
  <c r="S25" i="15"/>
  <c r="S55" i="15"/>
  <c r="S87" i="15"/>
  <c r="U218" i="5"/>
  <c r="U221" i="5"/>
  <c r="U225" i="5"/>
  <c r="U229" i="5"/>
  <c r="U233" i="5"/>
  <c r="U237" i="5"/>
  <c r="U241" i="5"/>
  <c r="U245" i="5"/>
  <c r="U249" i="5"/>
  <c r="U253" i="5"/>
  <c r="U257" i="5"/>
  <c r="U261" i="5"/>
  <c r="U265" i="5"/>
  <c r="U269" i="5"/>
  <c r="U273" i="5"/>
  <c r="U277" i="5"/>
  <c r="U281" i="5"/>
  <c r="U285" i="5"/>
  <c r="U289" i="5"/>
  <c r="U293" i="5"/>
  <c r="U297" i="5"/>
  <c r="U301" i="5"/>
  <c r="U305" i="5"/>
  <c r="U311" i="5"/>
  <c r="U319" i="5"/>
  <c r="U327" i="5"/>
  <c r="U335" i="5"/>
  <c r="U343" i="5"/>
  <c r="U351" i="5"/>
  <c r="U360" i="5"/>
  <c r="U371" i="5"/>
  <c r="U380" i="5"/>
  <c r="U388" i="5"/>
  <c r="U396" i="5"/>
  <c r="U404" i="5"/>
  <c r="U412" i="5"/>
  <c r="U420" i="5"/>
  <c r="U430" i="5"/>
  <c r="U446" i="5"/>
  <c r="U462" i="5"/>
  <c r="U484" i="5"/>
  <c r="S21" i="15"/>
  <c r="S101" i="15"/>
  <c r="S100" i="15" s="1"/>
  <c r="S99" i="15"/>
  <c r="S97" i="15"/>
  <c r="S95" i="15"/>
  <c r="S93" i="15"/>
  <c r="S89" i="15"/>
  <c r="S102" i="15"/>
  <c r="S98" i="15"/>
  <c r="S96" i="15"/>
  <c r="S94" i="15"/>
  <c r="S92" i="15"/>
  <c r="S90" i="15"/>
  <c r="S88" i="15"/>
  <c r="S84" i="15"/>
  <c r="S82" i="15"/>
  <c r="S80" i="15"/>
  <c r="S78" i="15"/>
  <c r="S76" i="15"/>
  <c r="S74" i="15"/>
  <c r="S72" i="15"/>
  <c r="S70" i="15"/>
  <c r="S68" i="15"/>
  <c r="S66" i="15"/>
  <c r="S64" i="15"/>
  <c r="S62" i="15"/>
  <c r="S60" i="15"/>
  <c r="S58" i="15"/>
  <c r="S56" i="15"/>
  <c r="S54" i="15"/>
  <c r="S52" i="15"/>
  <c r="S50" i="15"/>
  <c r="S48" i="15"/>
  <c r="S46" i="15"/>
  <c r="S44" i="15"/>
  <c r="S42" i="15"/>
  <c r="S40" i="15"/>
  <c r="S38" i="15"/>
  <c r="S36" i="15"/>
  <c r="S34" i="15"/>
  <c r="S32" i="15"/>
  <c r="S30" i="15"/>
  <c r="S28" i="15"/>
  <c r="S26" i="15"/>
  <c r="S24" i="15"/>
  <c r="S22" i="15"/>
  <c r="S20" i="15"/>
  <c r="S18" i="15"/>
  <c r="S16" i="15"/>
  <c r="S14" i="15"/>
  <c r="U495" i="5"/>
  <c r="U493" i="5"/>
  <c r="U491" i="5"/>
  <c r="U489" i="5"/>
  <c r="U487" i="5"/>
  <c r="U485" i="5"/>
  <c r="U483" i="5"/>
  <c r="U481" i="5"/>
  <c r="U479" i="5"/>
  <c r="U477" i="5"/>
  <c r="U475" i="5"/>
  <c r="U473" i="5"/>
  <c r="U471" i="5"/>
  <c r="U469" i="5"/>
  <c r="U467" i="5"/>
  <c r="U465" i="5"/>
  <c r="U463" i="5"/>
  <c r="U461" i="5"/>
  <c r="U459" i="5"/>
  <c r="U457" i="5"/>
  <c r="U455" i="5"/>
  <c r="U453" i="5"/>
  <c r="U451" i="5"/>
  <c r="U449" i="5"/>
  <c r="U447" i="5"/>
  <c r="U445" i="5"/>
  <c r="U443" i="5"/>
  <c r="U441" i="5"/>
  <c r="U439" i="5"/>
  <c r="U437" i="5"/>
  <c r="U435" i="5"/>
  <c r="U433" i="5"/>
  <c r="U431" i="5"/>
  <c r="S83" i="15"/>
  <c r="S75" i="15"/>
  <c r="S67" i="15"/>
  <c r="S59" i="15"/>
  <c r="S51" i="15"/>
  <c r="S43" i="15"/>
  <c r="S35" i="15"/>
  <c r="S31" i="15"/>
  <c r="S27" i="15"/>
  <c r="S23" i="15"/>
  <c r="S19" i="15"/>
  <c r="S15" i="15"/>
  <c r="U494" i="5"/>
  <c r="U486" i="5"/>
  <c r="U478" i="5"/>
  <c r="U428" i="5"/>
  <c r="U425" i="5"/>
  <c r="S85" i="15"/>
  <c r="S77" i="15"/>
  <c r="S69" i="15"/>
  <c r="S61" i="15"/>
  <c r="S53" i="15"/>
  <c r="S45" i="15"/>
  <c r="S37" i="15"/>
  <c r="U496" i="5"/>
  <c r="U488" i="5"/>
  <c r="U480" i="5"/>
  <c r="U472" i="5"/>
  <c r="U468" i="5"/>
  <c r="U464" i="5"/>
  <c r="U460" i="5"/>
  <c r="U456" i="5"/>
  <c r="U452" i="5"/>
  <c r="U448" i="5"/>
  <c r="U444" i="5"/>
  <c r="U440" i="5"/>
  <c r="U436" i="5"/>
  <c r="U432" i="5"/>
  <c r="U426" i="5"/>
  <c r="U423" i="5"/>
  <c r="U421" i="5"/>
  <c r="U419" i="5"/>
  <c r="U417" i="5"/>
  <c r="U415" i="5"/>
  <c r="U413" i="5"/>
  <c r="U411" i="5"/>
  <c r="U409" i="5"/>
  <c r="U407" i="5"/>
  <c r="U405" i="5"/>
  <c r="U403" i="5"/>
  <c r="U401" i="5"/>
  <c r="U399" i="5"/>
  <c r="U397" i="5"/>
  <c r="U395" i="5"/>
  <c r="U393" i="5"/>
  <c r="U391" i="5"/>
  <c r="U389" i="5"/>
  <c r="U387" i="5"/>
  <c r="U385" i="5"/>
  <c r="U383" i="5"/>
  <c r="U381" i="5"/>
  <c r="U379" i="5"/>
  <c r="U376" i="5"/>
  <c r="U374" i="5"/>
  <c r="U372" i="5"/>
  <c r="U370" i="5"/>
  <c r="U365" i="5"/>
  <c r="U363" i="5"/>
  <c r="U361" i="5"/>
  <c r="U359" i="5"/>
  <c r="U356" i="5"/>
  <c r="U354" i="5"/>
  <c r="U352" i="5"/>
  <c r="U350" i="5"/>
  <c r="U348" i="5"/>
  <c r="U346" i="5"/>
  <c r="U344" i="5"/>
  <c r="U342" i="5"/>
  <c r="U340" i="5"/>
  <c r="U338" i="5"/>
  <c r="U336" i="5"/>
  <c r="U334" i="5"/>
  <c r="U332" i="5"/>
  <c r="U330" i="5"/>
  <c r="U328" i="5"/>
  <c r="U326" i="5"/>
  <c r="U324" i="5"/>
  <c r="U322" i="5"/>
  <c r="U320" i="5"/>
  <c r="U318" i="5"/>
  <c r="U316" i="5"/>
  <c r="U314" i="5"/>
  <c r="U312" i="5"/>
  <c r="U310" i="5"/>
  <c r="U308" i="5"/>
  <c r="S79" i="15"/>
  <c r="S63" i="15"/>
  <c r="S47" i="15"/>
  <c r="S33" i="15"/>
  <c r="S17" i="15"/>
  <c r="U490" i="5"/>
  <c r="U474" i="5"/>
  <c r="S81" i="15"/>
  <c r="S65" i="15"/>
  <c r="S49" i="15"/>
  <c r="S29" i="15"/>
  <c r="U492" i="5"/>
  <c r="U476" i="5"/>
  <c r="U466" i="5"/>
  <c r="U458" i="5"/>
  <c r="U450" i="5"/>
  <c r="U442" i="5"/>
  <c r="U434" i="5"/>
  <c r="U427" i="5"/>
  <c r="U422" i="5"/>
  <c r="U418" i="5"/>
  <c r="U414" i="5"/>
  <c r="U410" i="5"/>
  <c r="U406" i="5"/>
  <c r="U402" i="5"/>
  <c r="U398" i="5"/>
  <c r="U394" i="5"/>
  <c r="U390" i="5"/>
  <c r="U386" i="5"/>
  <c r="U382" i="5"/>
  <c r="U377" i="5"/>
  <c r="U373" i="5"/>
  <c r="U367" i="5"/>
  <c r="U362" i="5"/>
  <c r="U358" i="5"/>
  <c r="U353" i="5"/>
  <c r="U349" i="5"/>
  <c r="U345" i="5"/>
  <c r="U341" i="5"/>
  <c r="U337" i="5"/>
  <c r="U333" i="5"/>
  <c r="U329" i="5"/>
  <c r="U325" i="5"/>
  <c r="U321" i="5"/>
  <c r="U317" i="5"/>
  <c r="U313" i="5"/>
  <c r="U309" i="5"/>
  <c r="U306" i="5"/>
  <c r="U304" i="5"/>
  <c r="U302" i="5"/>
  <c r="U300" i="5"/>
  <c r="U298" i="5"/>
  <c r="U296" i="5"/>
  <c r="U294" i="5"/>
  <c r="U292" i="5"/>
  <c r="U290" i="5"/>
  <c r="U288" i="5"/>
  <c r="U286" i="5"/>
  <c r="U284" i="5"/>
  <c r="U282" i="5"/>
  <c r="U280" i="5"/>
  <c r="U278" i="5"/>
  <c r="U276" i="5"/>
  <c r="U274" i="5"/>
  <c r="U272" i="5"/>
  <c r="U270" i="5"/>
  <c r="U268" i="5"/>
  <c r="U266" i="5"/>
  <c r="U264" i="5"/>
  <c r="U262" i="5"/>
  <c r="U260" i="5"/>
  <c r="U258" i="5"/>
  <c r="U256" i="5"/>
  <c r="U254" i="5"/>
  <c r="U252" i="5"/>
  <c r="U250" i="5"/>
  <c r="U248" i="5"/>
  <c r="U246" i="5"/>
  <c r="U244" i="5"/>
  <c r="U242" i="5"/>
  <c r="U240" i="5"/>
  <c r="U238" i="5"/>
  <c r="U236" i="5"/>
  <c r="U234" i="5"/>
  <c r="U232" i="5"/>
  <c r="U230" i="5"/>
  <c r="U228" i="5"/>
  <c r="U226" i="5"/>
  <c r="U224" i="5"/>
  <c r="U222" i="5"/>
  <c r="U220" i="5"/>
  <c r="U15" i="5"/>
  <c r="U13" i="5" s="1"/>
  <c r="U12" i="5" s="1"/>
  <c r="U11" i="5" s="1"/>
  <c r="U17" i="5"/>
  <c r="U19" i="5"/>
  <c r="U21" i="5"/>
  <c r="U23" i="5"/>
  <c r="U25" i="5"/>
  <c r="U27" i="5"/>
  <c r="U29" i="5"/>
  <c r="U31" i="5"/>
  <c r="U33" i="5"/>
  <c r="U35" i="5"/>
  <c r="U37" i="5"/>
  <c r="U39" i="5"/>
  <c r="U41" i="5"/>
  <c r="U43" i="5"/>
  <c r="U45" i="5"/>
  <c r="U47" i="5"/>
  <c r="U49" i="5"/>
  <c r="U51" i="5"/>
  <c r="U53" i="5"/>
  <c r="U55" i="5"/>
  <c r="U57" i="5"/>
  <c r="U59" i="5"/>
  <c r="U61" i="5"/>
  <c r="U63" i="5"/>
  <c r="U65" i="5"/>
  <c r="U67" i="5"/>
  <c r="U69" i="5"/>
  <c r="U71" i="5"/>
  <c r="U73" i="5"/>
  <c r="U75" i="5"/>
  <c r="U77" i="5"/>
  <c r="U79" i="5"/>
  <c r="U81" i="5"/>
  <c r="U83" i="5"/>
  <c r="U85" i="5"/>
  <c r="U87" i="5"/>
  <c r="U89" i="5"/>
  <c r="U91" i="5"/>
  <c r="U93" i="5"/>
  <c r="U95" i="5"/>
  <c r="U97" i="5"/>
  <c r="U99" i="5"/>
  <c r="U101" i="5"/>
  <c r="U103" i="5"/>
  <c r="U105" i="5"/>
  <c r="U107" i="5"/>
  <c r="U109" i="5"/>
  <c r="U111" i="5"/>
  <c r="U113" i="5"/>
  <c r="U115" i="5"/>
  <c r="U117" i="5"/>
  <c r="U119" i="5"/>
  <c r="U121" i="5"/>
  <c r="U123" i="5"/>
  <c r="U125" i="5"/>
  <c r="U127" i="5"/>
  <c r="U129" i="5"/>
  <c r="U131" i="5"/>
  <c r="U133" i="5"/>
  <c r="U135" i="5"/>
  <c r="U137" i="5"/>
  <c r="U139" i="5"/>
  <c r="U141" i="5"/>
  <c r="U143" i="5"/>
  <c r="U145" i="5"/>
  <c r="U147" i="5"/>
  <c r="U149" i="5"/>
  <c r="U151" i="5"/>
  <c r="U153" i="5"/>
  <c r="U155" i="5"/>
  <c r="U157" i="5"/>
  <c r="U159" i="5"/>
  <c r="U161" i="5"/>
  <c r="U163" i="5"/>
  <c r="U165" i="5"/>
  <c r="U167" i="5"/>
  <c r="U169" i="5"/>
  <c r="U171" i="5"/>
  <c r="U173" i="5"/>
  <c r="U175" i="5"/>
  <c r="U177" i="5"/>
  <c r="U179" i="5"/>
  <c r="U181" i="5"/>
  <c r="U183" i="5"/>
  <c r="U185" i="5"/>
  <c r="U187" i="5"/>
  <c r="U189" i="5"/>
  <c r="U191" i="5"/>
  <c r="U193" i="5"/>
  <c r="U195" i="5"/>
  <c r="U197" i="5"/>
  <c r="U199" i="5"/>
  <c r="U201" i="5"/>
  <c r="U203" i="5"/>
  <c r="U205" i="5"/>
  <c r="U207" i="5"/>
  <c r="U209" i="5"/>
  <c r="U211" i="5"/>
  <c r="U214" i="5"/>
  <c r="U216" i="5"/>
  <c r="U424" i="5"/>
  <c r="S39" i="15"/>
  <c r="S71" i="15"/>
  <c r="R15" i="15"/>
  <c r="R13" i="15" s="1"/>
  <c r="R17" i="15"/>
  <c r="R19" i="15"/>
  <c r="R21" i="15"/>
  <c r="R23" i="15"/>
  <c r="R25" i="15"/>
  <c r="R27" i="15"/>
  <c r="R29" i="15"/>
  <c r="R31" i="15"/>
  <c r="R33" i="15"/>
  <c r="R35" i="15"/>
  <c r="R37" i="15"/>
  <c r="R39" i="15"/>
  <c r="R41" i="15"/>
  <c r="R43" i="15"/>
  <c r="R45" i="15"/>
  <c r="R47" i="15"/>
  <c r="R49" i="15"/>
  <c r="R51" i="15"/>
  <c r="R53" i="15"/>
  <c r="R55" i="15"/>
  <c r="R57" i="15"/>
  <c r="R59" i="15"/>
  <c r="R61" i="15"/>
  <c r="R63" i="15"/>
  <c r="R65" i="15"/>
  <c r="R67" i="15"/>
  <c r="R69" i="15"/>
  <c r="R71" i="15"/>
  <c r="R73" i="15"/>
  <c r="R75" i="15"/>
  <c r="R77" i="15"/>
  <c r="R79" i="15"/>
  <c r="R81" i="15"/>
  <c r="R83" i="15"/>
  <c r="R85" i="15"/>
  <c r="R87" i="15"/>
  <c r="R89" i="15"/>
  <c r="R93" i="15"/>
  <c r="R95" i="15"/>
  <c r="R97" i="15"/>
  <c r="R99" i="15"/>
  <c r="R101" i="15"/>
  <c r="R100" i="15" s="1"/>
  <c r="R36" i="15"/>
  <c r="R38" i="15"/>
  <c r="R40" i="15"/>
  <c r="R42" i="15"/>
  <c r="R44" i="15"/>
  <c r="R46" i="15"/>
  <c r="R48" i="15"/>
  <c r="R50" i="15"/>
  <c r="R52" i="15"/>
  <c r="R54" i="15"/>
  <c r="R56" i="15"/>
  <c r="R58" i="15"/>
  <c r="R60" i="15"/>
  <c r="R62" i="15"/>
  <c r="R64" i="15"/>
  <c r="R66" i="15"/>
  <c r="R68" i="15"/>
  <c r="R70" i="15"/>
  <c r="R72" i="15"/>
  <c r="R74" i="15"/>
  <c r="R76" i="15"/>
  <c r="R78" i="15"/>
  <c r="R80" i="15"/>
  <c r="R82" i="15"/>
  <c r="R84" i="15"/>
  <c r="R88" i="15"/>
  <c r="R90" i="15"/>
  <c r="R92" i="15"/>
  <c r="R94" i="15"/>
  <c r="R96" i="15"/>
  <c r="R98" i="15"/>
  <c r="R91" i="15" l="1"/>
  <c r="S91" i="15"/>
  <c r="T13" i="5"/>
  <c r="T12" i="5" s="1"/>
  <c r="T11" i="5" s="1"/>
  <c r="D42" i="1"/>
  <c r="S13" i="15"/>
  <c r="S12" i="15" s="1"/>
  <c r="S11" i="15" s="1"/>
  <c r="S86" i="15"/>
  <c r="R86" i="15"/>
  <c r="R12" i="15" s="1"/>
  <c r="R11" i="15" s="1"/>
</calcChain>
</file>

<file path=xl/sharedStrings.xml><?xml version="1.0" encoding="utf-8"?>
<sst xmlns="http://schemas.openxmlformats.org/spreadsheetml/2006/main" count="12699" uniqueCount="3665">
  <si>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</si>
  <si>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</si>
  <si>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</si>
  <si>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</si>
  <si>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</si>
  <si>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</si>
  <si>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</si>
  <si>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</si>
  <si>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</si>
  <si>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</si>
  <si>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</si>
  <si>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</si>
  <si>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</si>
  <si>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</si>
  <si>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</si>
  <si>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</si>
  <si>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</si>
  <si>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</si>
  <si>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</si>
  <si>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</si>
  <si>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</si>
  <si>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</si>
  <si>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</si>
  <si>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</si>
  <si>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</si>
  <si>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</si>
  <si>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</si>
  <si>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</si>
  <si>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</si>
  <si>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</si>
  <si>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</si>
  <si>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</si>
  <si>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</si>
  <si>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</si>
  <si>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</si>
  <si>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</si>
  <si>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</si>
  <si>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</si>
  <si>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</si>
  <si>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</si>
  <si>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</si>
  <si>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</si>
  <si>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</si>
  <si>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</si>
  <si>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</si>
  <si>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</si>
  <si>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</si>
  <si>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</si>
  <si>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</si>
  <si>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</si>
  <si>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</si>
  <si>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</si>
  <si>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</si>
  <si>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</si>
  <si>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</si>
  <si>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</si>
  <si>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</si>
  <si>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</si>
  <si>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</si>
  <si>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</si>
  <si>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</si>
  <si>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</si>
  <si>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</si>
  <si>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</si>
  <si>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</si>
  <si>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</si>
  <si>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</si>
  <si>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</si>
  <si>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</si>
  <si>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</si>
  <si>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</si>
  <si>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</si>
  <si>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</si>
  <si>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</si>
  <si>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</si>
  <si>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</si>
  <si>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</si>
  <si>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</si>
  <si>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</si>
  <si>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</si>
  <si>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</si>
  <si>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</si>
  <si>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</si>
  <si>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</si>
  <si>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</si>
  <si>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</si>
  <si>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</si>
  <si>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</si>
  <si>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</si>
  <si>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</si>
  <si>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</si>
  <si>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</si>
  <si>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</si>
  <si>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</si>
  <si>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</si>
  <si>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</si>
  <si>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</si>
  <si>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</si>
  <si>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</si>
  <si>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</si>
  <si>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</si>
  <si>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</si>
  <si>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</si>
  <si>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</si>
  <si>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</si>
  <si>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</si>
  <si>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</si>
  <si>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</si>
  <si>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</si>
  <si>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</si>
  <si>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</si>
  <si>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</si>
  <si>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</si>
  <si>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</si>
  <si>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</si>
  <si>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</si>
  <si>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</si>
  <si>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</si>
  <si>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</si>
  <si>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</si>
  <si>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</si>
  <si>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</si>
  <si>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</si>
  <si>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</si>
  <si>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</si>
  <si>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</si>
  <si>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</si>
  <si>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</si>
  <si>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</si>
  <si>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</si>
  <si>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</si>
  <si>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</si>
  <si>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</si>
  <si>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</si>
  <si>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</si>
  <si>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</si>
  <si>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</si>
  <si>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</si>
  <si>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</si>
  <si>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</si>
  <si>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</si>
  <si>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</si>
  <si>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</si>
  <si>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</si>
  <si>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</si>
  <si>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</si>
  <si>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</si>
  <si>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</si>
  <si>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</si>
  <si>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</si>
  <si>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</si>
  <si>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</si>
  <si>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</si>
  <si>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</si>
  <si>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</si>
  <si>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</si>
  <si>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</si>
  <si>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</si>
  <si>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</si>
  <si>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</si>
  <si>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</si>
  <si>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</si>
  <si>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</si>
  <si>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</si>
  <si>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</si>
  <si>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</si>
  <si>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</si>
  <si>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</si>
  <si>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</si>
  <si>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</si>
  <si>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</si>
  <si>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</si>
  <si>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</si>
  <si>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</si>
  <si>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</si>
  <si>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</si>
  <si>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</si>
  <si>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</si>
  <si>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</si>
  <si>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</si>
  <si>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</si>
  <si>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</si>
  <si>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</si>
  <si>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</si>
  <si>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</si>
  <si>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</si>
  <si>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</si>
  <si>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</si>
  <si>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</si>
  <si>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</si>
  <si>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</si>
  <si>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</si>
  <si>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</si>
  <si>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</si>
  <si>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</si>
  <si>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</si>
  <si>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</si>
  <si>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השתלמות כללי</t>
  </si>
  <si>
    <t>686</t>
  </si>
  <si>
    <t>קוד קופת הגמל</t>
  </si>
  <si>
    <t/>
  </si>
  <si>
    <t>בהתאם לשיטה שיושמה בדוח הכספי *</t>
  </si>
  <si>
    <t>פרנק שווצרי</t>
  </si>
  <si>
    <t>כתר דני</t>
  </si>
  <si>
    <t>דולר ניו-זילנד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</si>
  <si>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</si>
  <si>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</si>
  <si>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</si>
  <si>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</si>
  <si>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</si>
  <si>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</si>
  <si>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</si>
  <si>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אקסלנס נשואה</t>
  </si>
  <si>
    <t>1111111111- 53- אקסלנס נשואה</t>
  </si>
  <si>
    <t>53</t>
  </si>
  <si>
    <t>0</t>
  </si>
  <si>
    <t>לא מדורג</t>
  </si>
  <si>
    <t>עו'ש- בנק הבינלאומי</t>
  </si>
  <si>
    <t>1111111111- 31- בנק הבינלאומי</t>
  </si>
  <si>
    <t>31</t>
  </si>
  <si>
    <t>AA</t>
  </si>
  <si>
    <t>עו'ש- בנק לאומי</t>
  </si>
  <si>
    <t>1111111111- 10- בנק לאומי</t>
  </si>
  <si>
    <t>10</t>
  </si>
  <si>
    <t>AA+</t>
  </si>
  <si>
    <t>עו'ש- בנק מזרחי</t>
  </si>
  <si>
    <t>1111111111- 20- בנק מזרחי</t>
  </si>
  <si>
    <t>20</t>
  </si>
  <si>
    <t>סה"כ יתרת מזומנים ועו"ש נקובים במט"ח</t>
  </si>
  <si>
    <t>אירו 1- בנק לאומי</t>
  </si>
  <si>
    <t>EUR</t>
  </si>
  <si>
    <t>אירו 1- בנק מזרחי</t>
  </si>
  <si>
    <t>דולר אוסטרלי- בנק מזרחי</t>
  </si>
  <si>
    <t>AUD</t>
  </si>
  <si>
    <t>דולר ארה"ב- בנק לאומי</t>
  </si>
  <si>
    <t>USD</t>
  </si>
  <si>
    <t>דולר ארה"ב- בנק מזרחי</t>
  </si>
  <si>
    <t>דולר קנדי- בנק לאומי</t>
  </si>
  <si>
    <t>140- 10- בנק לאומי</t>
  </si>
  <si>
    <t>דולר קנדי- בנק מזרחי</t>
  </si>
  <si>
    <t>140- 20- בנק מזרחי</t>
  </si>
  <si>
    <t>יין יפני- בנק לאומי</t>
  </si>
  <si>
    <t>JPY</t>
  </si>
  <si>
    <t>יין יפני- בנק מזרחי</t>
  </si>
  <si>
    <t>כתר דני- בנק מזרחי</t>
  </si>
  <si>
    <t>לי"שט- בנק מזרחי</t>
  </si>
  <si>
    <t>GBP</t>
  </si>
  <si>
    <t>סה"כ פח"ק/פר"י</t>
  </si>
  <si>
    <t>פ.ח.ק.- בנק לאומי</t>
  </si>
  <si>
    <t>1111111110- 10- בנק לאומי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</si>
  <si>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</si>
  <si>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</si>
  <si>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</si>
  <si>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</si>
  <si>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</si>
  <si>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פח''ק- בנק פיקטיבי</t>
  </si>
  <si>
    <t>1111111110</t>
  </si>
  <si>
    <t>NR3</t>
  </si>
  <si>
    <t>סה"כ פק"מ לתקופה של עד שלושה חודשים</t>
  </si>
  <si>
    <t>פקדון פועלים לא צמוד - 0.35% שקלי 30.3.2018- בנק פיקטיבי</t>
  </si>
  <si>
    <t>90100005- 310- בנק פיקטיבי</t>
  </si>
  <si>
    <t>פקדון לאומי 0.25% לא צמוד 13.7.2018- בנק פיקטיבי</t>
  </si>
  <si>
    <t>90100008- 310- בנק פיקטיבי</t>
  </si>
  <si>
    <t>פקדון מזרחי לא צמוד 0.2% 29.6.2018- בנק פיקטיבי</t>
  </si>
  <si>
    <t>90100007- 310- בנק פיקטיבי</t>
  </si>
  <si>
    <t>פקדון מזרחי לא צמוד 0.35%- בנק פיקטיבי</t>
  </si>
  <si>
    <t>90100006- 310- בנק פיקטיבי</t>
  </si>
  <si>
    <t>סה"כ פקדון צמוד מדד עד שלושה חודשים</t>
  </si>
  <si>
    <t>פקדון ירושלים צמוד +0.55 עד 10.2.2018- בנק פיקטיבי</t>
  </si>
  <si>
    <t>2055052- 310- בנק פיקטיבי</t>
  </si>
  <si>
    <t>פקדון שנתי 0.31 27.2.2018 צמוד מדד- בנק פיקטיבי</t>
  </si>
  <si>
    <t>90100003- 310- בנק פיקטיבי</t>
  </si>
  <si>
    <t>סה"כ פקדון צמוד מט"ח עד שלושה חודשים (פצ"מ)</t>
  </si>
  <si>
    <t>סה"כ פקדונות במט"ח עד שלושה חודשים</t>
  </si>
  <si>
    <t>ביטחונות CSA במטבע 19- בנק פיקטיבי</t>
  </si>
  <si>
    <t>88800019- 310- בנק פיקטיבי</t>
  </si>
  <si>
    <t>כתר שוודי- בנק פיקטיבי</t>
  </si>
  <si>
    <t>SEK</t>
  </si>
  <si>
    <t>דולר קנדי- בנק פיקטיבי</t>
  </si>
  <si>
    <t>CAD</t>
  </si>
  <si>
    <t>שיקוף לירה טורקית חד- בנק פיקטיבי</t>
  </si>
  <si>
    <t>387000000- 310- בנק פיקטיבי</t>
  </si>
  <si>
    <t>דולר ניו זילנד- בנק פיקטיבי</t>
  </si>
  <si>
    <t>900000009- 310- בנק פיקטיבי</t>
  </si>
  <si>
    <t>כתר נורבגי- בנק פיקטיבי</t>
  </si>
  <si>
    <t>NOK</t>
  </si>
  <si>
    <t>פזו מכסיקני- בנק פיקטיבי</t>
  </si>
  <si>
    <t>MXN</t>
  </si>
  <si>
    <t>פרנק שוויצרי- בנק פיקטיבי</t>
  </si>
  <si>
    <t>FRF</t>
  </si>
  <si>
    <t>רובל רוסי שיקוף- בנק פיקטיבי</t>
  </si>
  <si>
    <t>RUB</t>
  </si>
  <si>
    <t>ריאל ברזילאי-אחר- בנק פיקטיבי</t>
  </si>
  <si>
    <t>BRL</t>
  </si>
  <si>
    <t>אירו- בנק פיקטיבי</t>
  </si>
  <si>
    <t>דולר אוסטרלי- בנק פיקטיבי</t>
  </si>
  <si>
    <t>דולר ארה"ב- בנק פיקטיבי</t>
  </si>
  <si>
    <t>דולר הונג קונג יציג- בנק פיקטיבי</t>
  </si>
  <si>
    <t>HKD</t>
  </si>
  <si>
    <t>יין יפני- בנק פיקטיבי</t>
  </si>
  <si>
    <t>לי"שט- בנק פיקטיבי</t>
  </si>
  <si>
    <t>פקדון פמ"ח- בנק פיקטיבי</t>
  </si>
  <si>
    <t>17155484- 310- בנק פיקטיבי</t>
  </si>
  <si>
    <t>HSBC USD- בנק פיקטיבי</t>
  </si>
  <si>
    <t>KRW HSBC- בנק פיקטיבי</t>
  </si>
  <si>
    <t>445189- 310-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</si>
  <si>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</si>
  <si>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</si>
  <si>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</si>
  <si>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</si>
  <si>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</si>
  <si>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</si>
  <si>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</si>
  <si>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</si>
  <si>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</si>
  <si>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</si>
  <si>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</si>
  <si>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</si>
  <si>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</si>
  <si>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</si>
  <si>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</si>
  <si>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</si>
  <si>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</si>
  <si>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</si>
  <si>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</si>
  <si>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</si>
  <si>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</si>
  <si>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</si>
  <si>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</si>
  <si>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</si>
  <si>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</si>
  <si>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</si>
  <si>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</si>
  <si>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15/12/16</t>
  </si>
  <si>
    <t>ממשלתי צמוד 1025- ממשלת ישראל</t>
  </si>
  <si>
    <t>1135912</t>
  </si>
  <si>
    <t>ממשלתי צמוד 841- ממשלת ישראל</t>
  </si>
  <si>
    <t>1120583</t>
  </si>
  <si>
    <t>צמוד 418- ממשלת ישראל</t>
  </si>
  <si>
    <t>1108927</t>
  </si>
  <si>
    <t>סה"כ לא צמודות</t>
  </si>
  <si>
    <t>סה"כ מלווה קצר מועד</t>
  </si>
  <si>
    <t>מ.ק.מ 718- ממשלת ישראל</t>
  </si>
  <si>
    <t>8180713</t>
  </si>
  <si>
    <t>31/08/17</t>
  </si>
  <si>
    <t>מ.ק.מ 824- ממשלת ישראל</t>
  </si>
  <si>
    <t>8180424</t>
  </si>
  <si>
    <t>מק''מ 1127- ממשלת ישראל</t>
  </si>
  <si>
    <t>8171126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</si>
  <si>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</si>
  <si>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</si>
  <si>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</si>
  <si>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</si>
  <si>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</si>
  <si>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</si>
  <si>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</si>
  <si>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</si>
  <si>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</si>
  <si>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</si>
  <si>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</si>
  <si>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</si>
  <si>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</si>
  <si>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</si>
  <si>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</si>
  <si>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</si>
  <si>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</si>
  <si>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</si>
  <si>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</si>
  <si>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</si>
  <si>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</si>
  <si>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</si>
  <si>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</si>
  <si>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</si>
  <si>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</si>
  <si>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08/12/16</t>
  </si>
  <si>
    <t>ממשלתי שקלי 0118- ממשלת ישראל</t>
  </si>
  <si>
    <t>1126218</t>
  </si>
  <si>
    <t>28/11/16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</si>
  <si>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</si>
  <si>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</si>
  <si>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</si>
  <si>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</si>
  <si>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</si>
  <si>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</si>
  <si>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</si>
  <si>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</si>
  <si>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</si>
  <si>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</si>
  <si>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</si>
  <si>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</si>
  <si>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</si>
  <si>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</si>
  <si>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</si>
  <si>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</si>
  <si>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</si>
  <si>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</si>
  <si>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</si>
  <si>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</si>
  <si>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29/06/17</t>
  </si>
  <si>
    <t>IFC 6.3 11/25/24- INTL FINANCE CORP</t>
  </si>
  <si>
    <t>US45950VEM46</t>
  </si>
  <si>
    <t>AAA</t>
  </si>
  <si>
    <t>S&amp;P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</si>
  <si>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</si>
  <si>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</si>
  <si>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</si>
  <si>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</si>
  <si>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</si>
  <si>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</si>
  <si>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</si>
  <si>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BB</t>
  </si>
  <si>
    <t>BRAZIL 6 04/07/26- FED REPUBLIC OF BRAZIL</t>
  </si>
  <si>
    <t>US105756BX78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</si>
  <si>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</si>
  <si>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</si>
  <si>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</si>
  <si>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</si>
  <si>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</si>
  <si>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</si>
  <si>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</si>
  <si>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</si>
  <si>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</si>
  <si>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</si>
  <si>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</si>
  <si>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</si>
  <si>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</si>
  <si>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מז טפ הנפק 35- בנק מזרחי טפחות</t>
  </si>
  <si>
    <t>2310118</t>
  </si>
  <si>
    <t>520032046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</si>
  <si>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</si>
  <si>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</si>
  <si>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</si>
  <si>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</si>
  <si>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</si>
  <si>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</si>
  <si>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 הנפק 38- בנק מזרחי טפחות</t>
  </si>
  <si>
    <t>2310142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</si>
  <si>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</si>
  <si>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</si>
  <si>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</si>
  <si>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</si>
  <si>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</si>
  <si>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</si>
  <si>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</si>
  <si>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</si>
  <si>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</si>
  <si>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</si>
  <si>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</si>
  <si>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</si>
  <si>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</si>
  <si>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</si>
  <si>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</si>
  <si>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</si>
  <si>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</si>
  <si>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</si>
  <si>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</si>
  <si>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 ח- בנק לאומי</t>
  </si>
  <si>
    <t>6040232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</si>
  <si>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</si>
  <si>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</si>
  <si>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</si>
  <si>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</si>
  <si>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</si>
  <si>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</si>
  <si>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</si>
  <si>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</si>
  <si>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</si>
  <si>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</si>
  <si>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</si>
  <si>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</si>
  <si>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</si>
  <si>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</si>
  <si>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Aa1</t>
  </si>
  <si>
    <t>פועלים הנפ' אג' 10- בנק הפועלים</t>
  </si>
  <si>
    <t>1940402</t>
  </si>
  <si>
    <t>פועלים הנפ הת יד- בנק הפועלים</t>
  </si>
  <si>
    <t>1940501</t>
  </si>
  <si>
    <t>פועלים הנפקות התחייבות 9- בנק הפועלים</t>
  </si>
  <si>
    <t>1940386</t>
  </si>
  <si>
    <t>*אג"ח ריט 1- ריט 1</t>
  </si>
  <si>
    <t>1120021</t>
  </si>
  <si>
    <t>513762864</t>
  </si>
  <si>
    <t>*ריט 1     אגח ה- ריט 1</t>
  </si>
  <si>
    <t>1136753</t>
  </si>
  <si>
    <t>איירפורט  ג- איירפורט סיטי</t>
  </si>
  <si>
    <t>1122670</t>
  </si>
  <si>
    <t>511659401</t>
  </si>
  <si>
    <t>אמות אג"ח ג'- אמות</t>
  </si>
  <si>
    <t>1117357</t>
  </si>
  <si>
    <t>520026683</t>
  </si>
  <si>
    <t>אמות השקעות אג"ח ד- אמות</t>
  </si>
  <si>
    <t>1133149</t>
  </si>
  <si>
    <t>Aa2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</si>
  <si>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</si>
  <si>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</si>
  <si>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</si>
  <si>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</si>
  <si>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</si>
  <si>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</si>
  <si>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</si>
  <si>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</si>
  <si>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</si>
  <si>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</si>
  <si>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</si>
  <si>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</si>
  <si>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</si>
  <si>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</si>
  <si>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</si>
  <si>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</si>
  <si>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</si>
  <si>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</si>
  <si>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</si>
  <si>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</si>
  <si>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</si>
  <si>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</si>
  <si>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</si>
  <si>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</si>
  <si>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</si>
  <si>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</si>
  <si>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</si>
  <si>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</si>
  <si>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</si>
  <si>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</si>
  <si>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</si>
  <si>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</si>
  <si>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</si>
  <si>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וילאר אג"ח ד'- וילאר</t>
  </si>
  <si>
    <t>4160099</t>
  </si>
  <si>
    <t>חשמל     אגח 27- חברת החשמל</t>
  </si>
  <si>
    <t>6000210</t>
  </si>
  <si>
    <t>520000472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</si>
  <si>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</si>
  <si>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</si>
  <si>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</si>
  <si>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</si>
  <si>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</si>
  <si>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</si>
  <si>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</si>
  <si>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</si>
  <si>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</si>
  <si>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</si>
  <si>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</si>
  <si>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</si>
  <si>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</si>
  <si>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</si>
  <si>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</si>
  <si>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</si>
  <si>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</si>
  <si>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</t>
  </si>
  <si>
    <t>אגוד הנפ  אגח ו- בנק איגוד</t>
  </si>
  <si>
    <t>1126762</t>
  </si>
  <si>
    <t>520018649</t>
  </si>
  <si>
    <t>Aa3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</si>
  <si>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</si>
  <si>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</si>
  <si>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</si>
  <si>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</si>
  <si>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</si>
  <si>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</si>
  <si>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</si>
  <si>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</si>
  <si>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</si>
  <si>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</si>
  <si>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</si>
  <si>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</si>
  <si>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</si>
  <si>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</si>
  <si>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</si>
  <si>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</si>
  <si>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</si>
  <si>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</si>
  <si>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</si>
  <si>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</si>
  <si>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</si>
  <si>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</si>
  <si>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</si>
  <si>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</si>
  <si>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</si>
  <si>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</si>
  <si>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</si>
  <si>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</si>
  <si>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</si>
  <si>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דה זראסאי א'- דה זראסאי</t>
  </si>
  <si>
    <t>1127901</t>
  </si>
  <si>
    <t>1744984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</si>
  <si>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</si>
  <si>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</si>
  <si>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</si>
  <si>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</si>
  <si>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</si>
  <si>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</si>
  <si>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</si>
  <si>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</si>
  <si>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</si>
  <si>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</si>
  <si>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</si>
  <si>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</si>
  <si>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</si>
  <si>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</si>
  <si>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</si>
  <si>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כללביט  אגח ט- כלל החזקות עסקי ביטוח</t>
  </si>
  <si>
    <t>1136050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</si>
  <si>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</si>
  <si>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</si>
  <si>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</si>
  <si>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</si>
  <si>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</si>
  <si>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</si>
  <si>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</si>
  <si>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</si>
  <si>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</si>
  <si>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</si>
  <si>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</si>
  <si>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</si>
  <si>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</si>
  <si>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</si>
  <si>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</si>
  <si>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</si>
  <si>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</si>
  <si>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</si>
  <si>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</si>
  <si>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</si>
  <si>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</si>
  <si>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</si>
  <si>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</si>
  <si>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</si>
  <si>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</si>
  <si>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</si>
  <si>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</si>
  <si>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</si>
  <si>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</si>
  <si>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</si>
  <si>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</si>
  <si>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</si>
  <si>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</si>
  <si>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</si>
  <si>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</si>
  <si>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</si>
  <si>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</si>
  <si>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</si>
  <si>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</si>
  <si>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</si>
  <si>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</si>
  <si>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</si>
  <si>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ביג אג"ח ז- ביג</t>
  </si>
  <si>
    <t>1136084</t>
  </si>
  <si>
    <t>ביג אגח ה'- ביג</t>
  </si>
  <si>
    <t>1129279</t>
  </si>
  <si>
    <t>ביג ג' 4.85%- ביג</t>
  </si>
  <si>
    <t>1106947</t>
  </si>
  <si>
    <t>A+</t>
  </si>
  <si>
    <t>דיסקונט מנפיקים שה 1- בנק דיסקונט</t>
  </si>
  <si>
    <t>7480098</t>
  </si>
  <si>
    <t>הוט אג"ח  1- הוט</t>
  </si>
  <si>
    <t>1123256</t>
  </si>
  <si>
    <t>520040072</t>
  </si>
  <si>
    <t>חדרה אג"ח 3- נייר חדרה</t>
  </si>
  <si>
    <t>6320071</t>
  </si>
  <si>
    <t>520018383</t>
  </si>
  <si>
    <t>ירושליםהנפ אגחט- בנק ירושלים מימון והנפקות</t>
  </si>
  <si>
    <t>1127422</t>
  </si>
  <si>
    <t>513682146</t>
  </si>
  <si>
    <t>ישרס אגח טו- ישרס</t>
  </si>
  <si>
    <t>6130207</t>
  </si>
  <si>
    <t>520017807</t>
  </si>
  <si>
    <t>ישרס אגח יג- ישרס</t>
  </si>
  <si>
    <t>6130181</t>
  </si>
  <si>
    <t>מיטב דש  אגח ג- מיטב דש השקעות בע''מ</t>
  </si>
  <si>
    <t>1121763</t>
  </si>
  <si>
    <t>520043795</t>
  </si>
  <si>
    <t>נורסטאר אג''ח ו- נורסטאר</t>
  </si>
  <si>
    <t>7230279</t>
  </si>
  <si>
    <t>511512295</t>
  </si>
  <si>
    <t>נכסים ובנייו קבוצה 6- נכסים ובניין</t>
  </si>
  <si>
    <t>6990188</t>
  </si>
  <si>
    <t>520025438</t>
  </si>
  <si>
    <t>סלקום אג"ח ד'- סלקום</t>
  </si>
  <si>
    <t>1107333</t>
  </si>
  <si>
    <t>511930125</t>
  </si>
  <si>
    <t>11/01/17</t>
  </si>
  <si>
    <t>סלקום אגח ו- סלקום</t>
  </si>
  <si>
    <t>1125996</t>
  </si>
  <si>
    <t>סלקום אגח ח- סלקום</t>
  </si>
  <si>
    <t>1132828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</si>
  <si>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</si>
  <si>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</si>
  <si>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</si>
  <si>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</si>
  <si>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</si>
  <si>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</si>
  <si>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</si>
  <si>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</si>
  <si>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ריבוע נדלן אגח ה- רבוע כחול נדל"ן</t>
  </si>
  <si>
    <t>1130467</t>
  </si>
  <si>
    <t>ש"ה שלישוני המזרחי- בנק מזרחי טפחות</t>
  </si>
  <si>
    <t>6950083</t>
  </si>
  <si>
    <t>שופרסל אגח ד- שופרסל</t>
  </si>
  <si>
    <t>7770191</t>
  </si>
  <si>
    <t>520022732</t>
  </si>
  <si>
    <t>מסחר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</si>
  <si>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</si>
  <si>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</si>
  <si>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</si>
  <si>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</si>
  <si>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</si>
  <si>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</t>
  </si>
  <si>
    <t>אזורים אגח 9- אזורים</t>
  </si>
  <si>
    <t>7150337</t>
  </si>
  <si>
    <t>520025990</t>
  </si>
  <si>
    <t>איידיאו אגח ז- איידיאו גרופ</t>
  </si>
  <si>
    <t>5050240</t>
  </si>
  <si>
    <t>520039066</t>
  </si>
  <si>
    <t>A</t>
  </si>
  <si>
    <t>אלרוב נד אגח ב- אלרוב נדלן</t>
  </si>
  <si>
    <t>3870094</t>
  </si>
  <si>
    <t>520038894</t>
  </si>
  <si>
    <t>אלרוב נדל"ן א'- אלרוב נדלן</t>
  </si>
  <si>
    <t>3870078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</si>
  <si>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</si>
  <si>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</si>
  <si>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</si>
  <si>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</si>
  <si>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</si>
  <si>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</si>
  <si>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</si>
  <si>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</si>
  <si>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</si>
  <si>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</si>
  <si>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</si>
  <si>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</si>
  <si>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</si>
  <si>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</t>
  </si>
  <si>
    <t>1130681</t>
  </si>
  <si>
    <t>520044520</t>
  </si>
  <si>
    <t>גירון אגח ו- גירון פיתוח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</si>
  <si>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</si>
  <si>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</si>
  <si>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</si>
  <si>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</si>
  <si>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</si>
  <si>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</si>
  <si>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ישפרו     אגח ב- ישפרו</t>
  </si>
  <si>
    <t>7430069</t>
  </si>
  <si>
    <t>520029208</t>
  </si>
  <si>
    <t>מבני תעש  אגח כ- מבני תעשיה</t>
  </si>
  <si>
    <t>2260495</t>
  </si>
  <si>
    <t>520024126</t>
  </si>
  <si>
    <t>מבני תעש אגח יח- מבני תעשיה</t>
  </si>
  <si>
    <t>2260479</t>
  </si>
  <si>
    <t>מבני תעש אגח יט- מבני תעשיה</t>
  </si>
  <si>
    <t>2260487</t>
  </si>
  <si>
    <t>מבני תעשיה אג"ח יז- מבני תעשיה</t>
  </si>
  <si>
    <t>2260446</t>
  </si>
  <si>
    <t>מגה אור אג"ח ג- מגה אור</t>
  </si>
  <si>
    <t>1127323</t>
  </si>
  <si>
    <t>513257873</t>
  </si>
  <si>
    <t>מגה אור אגח ד- מגה אור</t>
  </si>
  <si>
    <t>1130632</t>
  </si>
  <si>
    <t>מגה אור אגח ו - הפחתה- מגה אור</t>
  </si>
  <si>
    <t>11386689</t>
  </si>
  <si>
    <t>נכסים     ג- נכסים ובניין</t>
  </si>
  <si>
    <t>6990139</t>
  </si>
  <si>
    <t>שיכון ובי אגח  6- שיכון ובינוי</t>
  </si>
  <si>
    <t>1129733</t>
  </si>
  <si>
    <t>520036104</t>
  </si>
  <si>
    <t>שכון ובי אגח 8- שיכון ובינוי</t>
  </si>
  <si>
    <t>1135888</t>
  </si>
  <si>
    <t>שלמה החז אגח יא- ש.שלמה החזקות בע"מ</t>
  </si>
  <si>
    <t>1410224</t>
  </si>
  <si>
    <t>אגוד הנ נדחה כ- בנק איגוד</t>
  </si>
  <si>
    <t>1139153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</si>
  <si>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</si>
  <si>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</si>
  <si>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</si>
  <si>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</si>
  <si>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</si>
  <si>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</si>
  <si>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</si>
  <si>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אזורים אג"ח 8- אזורים</t>
  </si>
  <si>
    <t>7150246</t>
  </si>
  <si>
    <t>A-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</si>
  <si>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</si>
  <si>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</si>
  <si>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</si>
  <si>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</si>
  <si>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</si>
  <si>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</si>
  <si>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</si>
  <si>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</si>
  <si>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</si>
  <si>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</si>
  <si>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</si>
  <si>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</si>
  <si>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</si>
  <si>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</si>
  <si>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</si>
  <si>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</si>
  <si>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</si>
  <si>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</si>
  <si>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</si>
  <si>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</si>
  <si>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</si>
  <si>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</si>
  <si>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</si>
  <si>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בראק אן וי אגח ג- בראק קפיטל פרופרטיז אן וי</t>
  </si>
  <si>
    <t>1133040</t>
  </si>
  <si>
    <t>בראק אןוי אגחב- בראק קפיטל פרופרטיז אן וי</t>
  </si>
  <si>
    <t>1128347</t>
  </si>
  <si>
    <t>דה לסר    אגח ג- דה לסר גרופ</t>
  </si>
  <si>
    <t>1127299</t>
  </si>
  <si>
    <t>1427980</t>
  </si>
  <si>
    <t>דה לסר אגח ב- דה לסר גרופ</t>
  </si>
  <si>
    <t>1118587</t>
  </si>
  <si>
    <t>הכשרת ישוב אג17- הכשרת היישוב לישראל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</si>
  <si>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</si>
  <si>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</si>
  <si>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</si>
  <si>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</si>
  <si>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</si>
  <si>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</si>
  <si>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</si>
  <si>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</si>
  <si>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</si>
  <si>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</si>
  <si>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</si>
  <si>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מבני תעשיה אג"ח 9- מבני תעשיה</t>
  </si>
  <si>
    <t>2260180</t>
  </si>
  <si>
    <t>שלמה נדלן- ש.שלמה החזקות בע"מ</t>
  </si>
  <si>
    <t>1129436</t>
  </si>
  <si>
    <t>הכשרת הישוב אג"ח 13- הכשרת היישוב לישראל</t>
  </si>
  <si>
    <t>6120125</t>
  </si>
  <si>
    <t>Baa1</t>
  </si>
  <si>
    <t>הכשרת ישוב אג6- הכשרת היישוב לישראל</t>
  </si>
  <si>
    <t>6120166</t>
  </si>
  <si>
    <t>חבס אג4 - אקסלנס- חבס</t>
  </si>
  <si>
    <t>415012418</t>
  </si>
  <si>
    <t>520039017</t>
  </si>
  <si>
    <t>BBB+</t>
  </si>
  <si>
    <t>07/12/16</t>
  </si>
  <si>
    <t>חבס.ק12 - אקסלנס- חבס</t>
  </si>
  <si>
    <t>415009018</t>
  </si>
  <si>
    <t>חלל תקש אגח טז- חלל תקשורת</t>
  </si>
  <si>
    <t>1139922</t>
  </si>
  <si>
    <t>511396046</t>
  </si>
  <si>
    <t>השקעות בהיי-טק</t>
  </si>
  <si>
    <t>חלל תקשורת אגח ח- חלל תקשורת</t>
  </si>
  <si>
    <t>1131416</t>
  </si>
  <si>
    <t>ירושלים הנפ נד 11- בנק ירושלים מימון והנפקות</t>
  </si>
  <si>
    <t>1138551</t>
  </si>
  <si>
    <t>מישורים   אגח ג- מישורים חברה לפיתוח</t>
  </si>
  <si>
    <t>1127513</t>
  </si>
  <si>
    <t>511491839</t>
  </si>
  <si>
    <t>נובל      אגח- נובל אסטס(בי.וי.איי)לימיטד</t>
  </si>
  <si>
    <t>1141860</t>
  </si>
  <si>
    <t>1699</t>
  </si>
  <si>
    <t>צ'וזן נכס אג א- צ'וזן נכסים לימיטד</t>
  </si>
  <si>
    <t>1141894</t>
  </si>
  <si>
    <t>1698</t>
  </si>
  <si>
    <t>שניב אגח ב- שניב</t>
  </si>
  <si>
    <t>1128271</t>
  </si>
  <si>
    <t>520041732</t>
  </si>
  <si>
    <t>אולימפיה אג2 - אקסלנ- אולימפיה נדלן</t>
  </si>
  <si>
    <t>17900549</t>
  </si>
  <si>
    <t>520035155</t>
  </si>
  <si>
    <t>BBB</t>
  </si>
  <si>
    <t>אלקטרה נדלןאגחד- אלקטרה נדל"ן בע''מ</t>
  </si>
  <si>
    <t>1121227</t>
  </si>
  <si>
    <t>510607328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</si>
  <si>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</si>
  <si>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</si>
  <si>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</si>
  <si>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</si>
  <si>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</si>
  <si>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</si>
  <si>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</si>
  <si>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</si>
  <si>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 אג 6- כלכלית לירושלים</t>
  </si>
  <si>
    <t>1980192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</si>
  <si>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</si>
  <si>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</si>
  <si>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</si>
  <si>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</si>
  <si>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</si>
  <si>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</t>
  </si>
  <si>
    <t>אי.די.בי פת אג"ח ז'- אי די בי פיתוח</t>
  </si>
  <si>
    <t>7980121</t>
  </si>
  <si>
    <t>520032285</t>
  </si>
  <si>
    <t>BBB-</t>
  </si>
  <si>
    <t>אידיבי פת ט'- אי די בי פיתוח</t>
  </si>
  <si>
    <t>7980154</t>
  </si>
  <si>
    <t>אלעזרא אג''ח ב- אלעזרא</t>
  </si>
  <si>
    <t>1128289</t>
  </si>
  <si>
    <t>513785634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</si>
  <si>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</si>
  <si>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</si>
  <si>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</si>
  <si>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</si>
  <si>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</si>
  <si>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</si>
  <si>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קרדן אן וי אג"ח ב'- קרדן נ.ו</t>
  </si>
  <si>
    <t>1113034</t>
  </si>
  <si>
    <t>1239114</t>
  </si>
  <si>
    <t>B</t>
  </si>
  <si>
    <t>קרדן נ.ו אג"ח א'- קרדן נ.ו</t>
  </si>
  <si>
    <t>1105535</t>
  </si>
  <si>
    <t>פלאזה סנט אגח- פלאזה סנטר</t>
  </si>
  <si>
    <t>1109495</t>
  </si>
  <si>
    <t>33248324</t>
  </si>
  <si>
    <t>CCC</t>
  </si>
  <si>
    <t>פלאזה סנטרס- פלאזה סנטר</t>
  </si>
  <si>
    <t>1109503</t>
  </si>
  <si>
    <t>אפריקה אגח כז- אפריקה ישראל השקעות</t>
  </si>
  <si>
    <t>6110431</t>
  </si>
  <si>
    <t>520005067</t>
  </si>
  <si>
    <t>Ca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</si>
  <si>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</si>
  <si>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</si>
  <si>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</si>
  <si>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</si>
  <si>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</si>
  <si>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</si>
  <si>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</si>
  <si>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אלביט הדמיה אגח ח- אלביט הדמיה</t>
  </si>
  <si>
    <t>1131267</t>
  </si>
  <si>
    <t>520043035</t>
  </si>
  <si>
    <t>D</t>
  </si>
  <si>
    <t>אלביט הדמיה אגח ט- אלביט הדמיה</t>
  </si>
  <si>
    <t>1131275</t>
  </si>
  <si>
    <t>סאני תקשורת אגח יא- סאני תקשורת</t>
  </si>
  <si>
    <t>1134493</t>
  </si>
  <si>
    <t>520031808</t>
  </si>
  <si>
    <t>מגוריט אג''ח א- מגוריט ישראל בע"מ</t>
  </si>
  <si>
    <t>1141712</t>
  </si>
  <si>
    <t>515434074</t>
  </si>
  <si>
    <t>פאסיפיקה אגח א- פסיפיקה</t>
  </si>
  <si>
    <t>4380044</t>
  </si>
  <si>
    <t>520039215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</si>
  <si>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</si>
  <si>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</si>
  <si>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</si>
  <si>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</si>
  <si>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</si>
  <si>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</si>
  <si>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</si>
  <si>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</si>
  <si>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</si>
  <si>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</si>
  <si>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</si>
  <si>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</si>
  <si>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</si>
  <si>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</si>
  <si>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</si>
  <si>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</si>
  <si>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</si>
  <si>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</si>
  <si>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</si>
  <si>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</si>
  <si>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</si>
  <si>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</si>
  <si>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</si>
  <si>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</si>
  <si>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בזק אגח 9 - הפחתה- בזק</t>
  </si>
  <si>
    <t>23001769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</si>
  <si>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</si>
  <si>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</si>
  <si>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</si>
  <si>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</si>
  <si>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</si>
  <si>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</si>
  <si>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</si>
  <si>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</si>
  <si>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</si>
  <si>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</si>
  <si>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</si>
  <si>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</si>
  <si>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</si>
  <si>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</si>
  <si>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</si>
  <si>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</si>
  <si>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</si>
  <si>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</si>
  <si>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</si>
  <si>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</si>
  <si>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</si>
  <si>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</si>
  <si>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</si>
  <si>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</si>
  <si>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</si>
  <si>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אלוני חץ אגח ט- אלוני חץ</t>
  </si>
  <si>
    <t>3900354</t>
  </si>
  <si>
    <t>גב ים אגח ז- גב ים</t>
  </si>
  <si>
    <t>7590144</t>
  </si>
  <si>
    <t>גזית גלוב ה'- גזית גלוב 1982</t>
  </si>
  <si>
    <t>1260421</t>
  </si>
  <si>
    <t>30/04/17</t>
  </si>
  <si>
    <t>דה זראסאי אגח ב- דה זראסאי</t>
  </si>
  <si>
    <t>1131028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</si>
  <si>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</si>
  <si>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</si>
  <si>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</si>
  <si>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</si>
  <si>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הראל הנ אגח יג- הראל השקעות</t>
  </si>
  <si>
    <t>1138171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</si>
  <si>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</si>
  <si>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</si>
  <si>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</si>
  <si>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</si>
  <si>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</si>
  <si>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</si>
  <si>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</si>
  <si>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</si>
  <si>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</si>
  <si>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</si>
  <si>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</si>
  <si>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</si>
  <si>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</si>
  <si>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</si>
  <si>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</si>
  <si>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</si>
  <si>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</si>
  <si>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</si>
  <si>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</si>
  <si>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</si>
  <si>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</si>
  <si>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</si>
  <si>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</si>
  <si>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</si>
  <si>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10/01/17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</si>
  <si>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</si>
  <si>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</si>
  <si>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</si>
  <si>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</si>
  <si>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</si>
  <si>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אלקו הח אגח יא- אלקו החזקות</t>
  </si>
  <si>
    <t>6940167</t>
  </si>
  <si>
    <t>520025370</t>
  </si>
  <si>
    <t>אלקטרה אג''ח ד- אלקטרה</t>
  </si>
  <si>
    <t>7390149</t>
  </si>
  <si>
    <t>בי קומיונק אגח ב- בי.קומיוניקיישנס</t>
  </si>
  <si>
    <t>1120872</t>
  </si>
  <si>
    <t>512832742</t>
  </si>
  <si>
    <t>גזית אג' 8- נורסטאר</t>
  </si>
  <si>
    <t>7230295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</si>
  <si>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</si>
  <si>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</si>
  <si>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</si>
  <si>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</si>
  <si>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</si>
  <si>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</si>
  <si>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</si>
  <si>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</si>
  <si>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</si>
  <si>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התחייבות עתידית של פרטנר ו- פרטנר</t>
  </si>
  <si>
    <t>11414151</t>
  </si>
  <si>
    <t>חדרה אגח 6- נייר חדרה</t>
  </si>
  <si>
    <t>6320105</t>
  </si>
  <si>
    <t>חדרה סד' 5- נייר חדרה</t>
  </si>
  <si>
    <t>6320097</t>
  </si>
  <si>
    <t>ישרוטל  אגח א- ישרוטל</t>
  </si>
  <si>
    <t>1139419</t>
  </si>
  <si>
    <t>520042482</t>
  </si>
  <si>
    <t>ישרס     אגח יא- ישרס</t>
  </si>
  <si>
    <t>6130165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</si>
  <si>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</si>
  <si>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</si>
  <si>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</si>
  <si>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</si>
  <si>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</si>
  <si>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</si>
  <si>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</si>
  <si>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</si>
  <si>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</si>
  <si>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</si>
  <si>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ט- סלקום</t>
  </si>
  <si>
    <t>1132836</t>
  </si>
  <si>
    <t>סלקום אגח יא הכרה ברווח 1.7.18- סלקום</t>
  </si>
  <si>
    <t>113925219</t>
  </si>
  <si>
    <t>פורמולה א- פורמולה</t>
  </si>
  <si>
    <t>2560142</t>
  </si>
  <si>
    <t>520036690</t>
  </si>
  <si>
    <t>רילייטד   אגח א- רילייטד</t>
  </si>
  <si>
    <t>1134923</t>
  </si>
  <si>
    <t>1638</t>
  </si>
  <si>
    <t>שופרסל אגח ה- שופרסל</t>
  </si>
  <si>
    <t>7770209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</si>
  <si>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</si>
  <si>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</si>
  <si>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</si>
  <si>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</si>
  <si>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</si>
  <si>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</si>
  <si>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</si>
  <si>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</si>
  <si>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</si>
  <si>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</si>
  <si>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</si>
  <si>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</si>
  <si>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</si>
  <si>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</si>
  <si>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</si>
  <si>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</si>
  <si>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</si>
  <si>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</si>
  <si>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</si>
  <si>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</si>
  <si>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</t>
  </si>
  <si>
    <t>1133784</t>
  </si>
  <si>
    <t>דימרי אג"ח ד- דמרי</t>
  </si>
  <si>
    <t>1129667</t>
  </si>
  <si>
    <t>511399388</t>
  </si>
  <si>
    <t>דמרי אגח ה- דמרי</t>
  </si>
  <si>
    <t>1134261</t>
  </si>
  <si>
    <t>חברה לישר אג10- חברה לישראל</t>
  </si>
  <si>
    <t>5760236</t>
  </si>
  <si>
    <t>חברה לישראל אגח 9- חברה לישראל</t>
  </si>
  <si>
    <t>5760202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</si>
  <si>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</si>
  <si>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</si>
  <si>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</si>
  <si>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</si>
  <si>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</si>
  <si>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</si>
  <si>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</si>
  <si>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</si>
  <si>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</si>
  <si>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</si>
  <si>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</si>
  <si>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</si>
  <si>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</si>
  <si>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</si>
  <si>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</si>
  <si>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</si>
  <si>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</si>
  <si>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נפטא אג"ח 7- נפטא</t>
  </si>
  <si>
    <t>6430136</t>
  </si>
  <si>
    <t>520020942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</si>
  <si>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</si>
  <si>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</si>
  <si>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</si>
  <si>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</si>
  <si>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</si>
  <si>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</si>
  <si>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</si>
  <si>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</si>
  <si>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שיכון ובינוי אגח ז- שיכון ובינוי</t>
  </si>
  <si>
    <t>1129741</t>
  </si>
  <si>
    <t>שלמה החז אגח יב- ש.שלמה החזקות בע"מ</t>
  </si>
  <si>
    <t>1410232</t>
  </si>
  <si>
    <t>אלבר אג''ח י''ד- אלבר</t>
  </si>
  <si>
    <t>1132562</t>
  </si>
  <si>
    <t>אלומיי אגח א- אלומיי קפיטל</t>
  </si>
  <si>
    <t>1130947</t>
  </si>
  <si>
    <t>514497221</t>
  </si>
  <si>
    <t>אמ.די.ג'י אג ב- אמ.די.ג'י</t>
  </si>
  <si>
    <t>1140557</t>
  </si>
  <si>
    <t>1840550</t>
  </si>
  <si>
    <t>אקסטל אגח א- EXTELL LIMITED</t>
  </si>
  <si>
    <t>1132299</t>
  </si>
  <si>
    <t>1811308</t>
  </si>
  <si>
    <t>אשדר אג"ח ד - הפחתה- אשדר</t>
  </si>
  <si>
    <t>11356079</t>
  </si>
  <si>
    <t>אשדר אג"ח ד- אשדר</t>
  </si>
  <si>
    <t>1135607</t>
  </si>
  <si>
    <t>בזן אגח ד- בתי זיקוק לנפט</t>
  </si>
  <si>
    <t>2590362</t>
  </si>
  <si>
    <t>בזן אגח ה- בתי זיקוק לנפט</t>
  </si>
  <si>
    <t>2590388</t>
  </si>
  <si>
    <t>ג'י.אף.אי אג ב- GFI טקסס</t>
  </si>
  <si>
    <t>1140540</t>
  </si>
  <si>
    <t>514094622</t>
  </si>
  <si>
    <t>גלובל כנפיים אגח א-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</si>
  <si>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</si>
  <si>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</si>
  <si>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</si>
  <si>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</si>
  <si>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</si>
  <si>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</si>
  <si>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</si>
  <si>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</si>
  <si>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</si>
  <si>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</si>
  <si>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</si>
  <si>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א- קבוצת קליין אינטרנשיונל</t>
  </si>
  <si>
    <t>1136977</t>
  </si>
  <si>
    <t>1658</t>
  </si>
  <si>
    <t>קרדן נדלן אגחב- קרדן נדל"ן</t>
  </si>
  <si>
    <t>1133610</t>
  </si>
  <si>
    <t>520041005</t>
  </si>
  <si>
    <t>אלדן תחב אגח א- אלדן</t>
  </si>
  <si>
    <t>1134840</t>
  </si>
  <si>
    <t>510454333</t>
  </si>
  <si>
    <t>אלדן תחב אגח ב- אלדן</t>
  </si>
  <si>
    <t>1138254</t>
  </si>
  <si>
    <t>אלון רבוע אג ד- רבוע כחול ישראל</t>
  </si>
  <si>
    <t>1139583</t>
  </si>
  <si>
    <t>520042847</t>
  </si>
  <si>
    <t>אנקור פרופרטיס א- אנקור פרופרטיס,לימיטד</t>
  </si>
  <si>
    <t>1141118</t>
  </si>
  <si>
    <t>1683</t>
  </si>
  <si>
    <t>הכשרת היישוב אגח 18- הכשרת היישוב לישראל</t>
  </si>
  <si>
    <t>6120190</t>
  </si>
  <si>
    <t>הכשרת ישוב אג14- הכשרת היישוב לישראל</t>
  </si>
  <si>
    <t>6120141</t>
  </si>
  <si>
    <t>הכשרת ישוב אג19 - הפחתה- הכשרת היישוב לישראל</t>
  </si>
  <si>
    <t>61202089</t>
  </si>
  <si>
    <t>הכשרת ישוב אג19- הכשרת היישוב לישראל</t>
  </si>
  <si>
    <t>6120208</t>
  </si>
  <si>
    <t>08/01/17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</si>
  <si>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</si>
  <si>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</si>
  <si>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</si>
  <si>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</si>
  <si>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</si>
  <si>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</si>
  <si>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</si>
  <si>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צמח המרמן אג ד- צמח המרמן</t>
  </si>
  <si>
    <t>1134873</t>
  </si>
  <si>
    <t>512531203</t>
  </si>
  <si>
    <t>צמח המרמן אגחג- צמח המרמן</t>
  </si>
  <si>
    <t>1127653</t>
  </si>
  <si>
    <t>דסק"ש ט'- דיסקונט השקעות</t>
  </si>
  <si>
    <t>6390249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</si>
  <si>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</si>
  <si>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</si>
  <si>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</si>
  <si>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</si>
  <si>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</si>
  <si>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</si>
  <si>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</si>
  <si>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</si>
  <si>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</si>
  <si>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</si>
  <si>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</si>
  <si>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</si>
  <si>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</si>
  <si>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</si>
  <si>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</si>
  <si>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אי.די.בי. פתוח אג 10- אי די בי פיתוח</t>
  </si>
  <si>
    <t>7980162</t>
  </si>
  <si>
    <t>אלעזרא  אגח ד- אלעזרא</t>
  </si>
  <si>
    <t>1139260</t>
  </si>
  <si>
    <t>צור אגח ט- צור שמיר</t>
  </si>
  <si>
    <t>7300163</t>
  </si>
  <si>
    <t>מצלאוי אגח ד- מצלאוי חב' לבניה</t>
  </si>
  <si>
    <t>1130566</t>
  </si>
  <si>
    <t>512726712</t>
  </si>
  <si>
    <t>Ba1</t>
  </si>
  <si>
    <t>פטרוכימיים אג' 3- פטרוכימיים</t>
  </si>
  <si>
    <t>7560055</t>
  </si>
  <si>
    <t>אידיביפת אג יג- אי די בי פיתוח</t>
  </si>
  <si>
    <t>7980329</t>
  </si>
  <si>
    <t>אידיביפת אג יד- אי די בי פיתוח</t>
  </si>
  <si>
    <t>7980337</t>
  </si>
  <si>
    <t>אנגל משא אגח ח- אנגל משאבים</t>
  </si>
  <si>
    <t>7710171</t>
  </si>
  <si>
    <t>520032178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</si>
  <si>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</si>
  <si>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</si>
  <si>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</si>
  <si>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</si>
  <si>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</si>
  <si>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</si>
  <si>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</si>
  <si>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</si>
  <si>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</si>
  <si>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</si>
  <si>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</si>
  <si>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</si>
  <si>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</si>
  <si>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</si>
  <si>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</si>
  <si>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</si>
  <si>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</si>
  <si>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סקייליין  אגח א- סקיילין</t>
  </si>
  <si>
    <t>1138775</t>
  </si>
  <si>
    <t>511629644</t>
  </si>
  <si>
    <t>סקייליין  אגח א-הפחתה- סקיילין</t>
  </si>
  <si>
    <t>11387759</t>
  </si>
  <si>
    <t>רציו אגח 1- רציו חיפושי נפט (מימון) בע"מ</t>
  </si>
  <si>
    <t>1133552</t>
  </si>
  <si>
    <t>515060044</t>
  </si>
  <si>
    <t>רציו מימון ב- רציו חיפושי נפט (מימון) בע"מ</t>
  </si>
  <si>
    <t>1139443</t>
  </si>
  <si>
    <t>ישראמקו אגח א- ישראמקו נגב 2</t>
  </si>
  <si>
    <t>2320174</t>
  </si>
  <si>
    <t>550010003</t>
  </si>
  <si>
    <t>גזית גלוב ק1- גזית גלוב 1982</t>
  </si>
  <si>
    <t>1260165</t>
  </si>
  <si>
    <t>01/02/17</t>
  </si>
  <si>
    <t>גזית גלוב ק2- גזית גלוב 1982</t>
  </si>
  <si>
    <t>1260272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</si>
  <si>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</si>
  <si>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</si>
  <si>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</si>
  <si>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</si>
  <si>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</si>
  <si>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</si>
  <si>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קבוצת נאוסיטי להשקעות ואחזקות בע"מ</t>
  </si>
  <si>
    <t>1141365</t>
  </si>
  <si>
    <t>513904367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</si>
  <si>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</si>
  <si>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</si>
  <si>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</si>
  <si>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</si>
  <si>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סה"כ אחר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</si>
  <si>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</si>
  <si>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</si>
  <si>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</si>
  <si>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</si>
  <si>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</si>
  <si>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</si>
  <si>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</si>
  <si>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</si>
  <si>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</si>
  <si>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</si>
  <si>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</si>
  <si>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</si>
  <si>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</si>
  <si>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</si>
  <si>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</si>
  <si>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</si>
  <si>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ALVGR 5 1/2 11/28/49- ALLIANZE</t>
  </si>
  <si>
    <t>XS0857872500</t>
  </si>
  <si>
    <t>Banks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</si>
  <si>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</si>
  <si>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</si>
  <si>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</si>
  <si>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</si>
  <si>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</si>
  <si>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</si>
  <si>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</si>
  <si>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MS 5 09/30/21- MORGAN STANLEY</t>
  </si>
  <si>
    <t>XS1115524016</t>
  </si>
  <si>
    <t>FWB</t>
  </si>
  <si>
    <t>SRENVX 5.625 08/15/52- DEMETER</t>
  </si>
  <si>
    <t>XS1423777215</t>
  </si>
  <si>
    <t>SRENVX 6 3/8 09/01/24- AQURRIUS+ INV</t>
  </si>
  <si>
    <t>XS0901578681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</si>
  <si>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</si>
  <si>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</si>
  <si>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</si>
  <si>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</si>
  <si>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</si>
  <si>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</si>
  <si>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</si>
  <si>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ASBBNK 6.65 06/15/24- ASB BANK LIMITED</t>
  </si>
  <si>
    <t>NZABBDG001C4</t>
  </si>
  <si>
    <t>INTNED 5.8 09/25/23- ING BANK</t>
  </si>
  <si>
    <t>USN45780CT38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</si>
  <si>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</si>
  <si>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</si>
  <si>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</si>
  <si>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</si>
  <si>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</si>
  <si>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</si>
  <si>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</si>
  <si>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</si>
  <si>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</si>
  <si>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</si>
  <si>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</si>
  <si>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</si>
  <si>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Baa3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</si>
  <si>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</si>
  <si>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</si>
  <si>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</si>
  <si>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</si>
  <si>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</si>
  <si>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</si>
  <si>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CCOLAT 4.215 09/19/24- COCA -COLA CO</t>
  </si>
  <si>
    <t>XS1577950402</t>
  </si>
  <si>
    <t>Household &amp; Personal Products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</si>
  <si>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</si>
  <si>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</si>
  <si>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</si>
  <si>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</si>
  <si>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</si>
  <si>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</si>
  <si>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</si>
  <si>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</si>
  <si>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</si>
  <si>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</si>
  <si>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NYSE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</si>
  <si>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</si>
  <si>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</si>
  <si>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</si>
  <si>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</si>
  <si>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</si>
  <si>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</si>
  <si>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</si>
  <si>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</si>
  <si>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</si>
  <si>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</si>
  <si>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</si>
  <si>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</si>
  <si>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</si>
  <si>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</si>
  <si>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</si>
  <si>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</si>
  <si>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</si>
  <si>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</si>
  <si>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</si>
  <si>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</si>
  <si>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</si>
  <si>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</si>
  <si>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</si>
  <si>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</si>
  <si>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</si>
  <si>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</si>
  <si>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</si>
  <si>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</si>
  <si>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</si>
  <si>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</si>
  <si>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</si>
  <si>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</si>
  <si>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</si>
  <si>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</si>
  <si>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VIA 3 7/8 04/01/24- Viacom</t>
  </si>
  <si>
    <t>US92553PAX06</t>
  </si>
  <si>
    <t>VW 3.5 PERP- VOLKSWAGEN</t>
  </si>
  <si>
    <t>XS1206541366</t>
  </si>
  <si>
    <t>XL 3.25 6/29/47- XLIT LTD</t>
  </si>
  <si>
    <t>XS1633784183</t>
  </si>
  <si>
    <t>ACAFP 6 5/8 09/29/49- CREDIT AGRICOLE</t>
  </si>
  <si>
    <t>USF22797YK86</t>
  </si>
  <si>
    <t>BB+</t>
  </si>
  <si>
    <t>ACAFP 7.375 10/29/49- CREDIT AGRICOLE</t>
  </si>
  <si>
    <t>FR0010533554</t>
  </si>
  <si>
    <t>ACAFP 8 1/8 12/29/49- CREDIT AGRICOLE</t>
  </si>
  <si>
    <t>USF2R125CD54</t>
  </si>
  <si>
    <t>ALATPF 3.75 12/29/49- ATF NETHERLANDS</t>
  </si>
  <si>
    <t>XS1508392625</t>
  </si>
  <si>
    <t>ALATPF 5.25 PERP- AT SECURITIES BV</t>
  </si>
  <si>
    <t>XS1634523754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</si>
  <si>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</si>
  <si>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</si>
  <si>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</si>
  <si>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</si>
  <si>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</si>
  <si>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</si>
  <si>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</si>
  <si>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</si>
  <si>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</si>
  <si>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</si>
  <si>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</si>
  <si>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</si>
  <si>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</si>
  <si>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</si>
  <si>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</si>
  <si>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</si>
  <si>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ISCTR 5.375 10/06/21- TURKIYE IS BANKASI</t>
  </si>
  <si>
    <t>XS1390320981</t>
  </si>
  <si>
    <t>LUKOIL 6.125 11/09/20- lukoil</t>
  </si>
  <si>
    <t>XS0554659671</t>
  </si>
  <si>
    <t>LUKOIL 6.125 11/09/20- LUKOIL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</si>
  <si>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</si>
  <si>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</si>
  <si>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</si>
  <si>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</si>
  <si>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</si>
  <si>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</si>
  <si>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</si>
  <si>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</si>
  <si>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</si>
  <si>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</si>
  <si>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</si>
  <si>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</si>
  <si>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</si>
  <si>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</si>
  <si>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</si>
  <si>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</si>
  <si>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</si>
  <si>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</si>
  <si>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Ba2</t>
  </si>
  <si>
    <t>BCP 9 3/4 11/06/69- BANCO DE CRED</t>
  </si>
  <si>
    <t>USP09646AB92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</si>
  <si>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</si>
  <si>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</si>
  <si>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</si>
  <si>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</si>
  <si>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</si>
  <si>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</si>
  <si>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</si>
  <si>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</si>
  <si>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</si>
  <si>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</si>
  <si>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</si>
  <si>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</si>
  <si>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</si>
  <si>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</si>
  <si>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</si>
  <si>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</si>
  <si>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</si>
  <si>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</si>
  <si>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</si>
  <si>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</si>
  <si>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</si>
  <si>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</si>
  <si>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</si>
  <si>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</si>
  <si>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</si>
  <si>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</si>
  <si>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</si>
  <si>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</si>
  <si>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</si>
  <si>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</si>
  <si>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</si>
  <si>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</si>
  <si>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</si>
  <si>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06/30/27- CHENIERE CORP CHRISTI HD</t>
  </si>
  <si>
    <t>US16412XAE58</t>
  </si>
  <si>
    <t>CS 7 1/8 PERP- CREDIT SUISSE</t>
  </si>
  <si>
    <t>CH0352765157</t>
  </si>
  <si>
    <t>CTL 6.45 06/15/21- CENTURYLINK INC</t>
  </si>
  <si>
    <t>US156700AR77</t>
  </si>
  <si>
    <t>Ba3</t>
  </si>
  <si>
    <t>CTL 7.6 09/15/39- CENTURYLINK INC</t>
  </si>
  <si>
    <t>US156700AM80</t>
  </si>
  <si>
    <t>EOFP 3.625 6/23- FAURECIA</t>
  </si>
  <si>
    <t>XS1384278203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</si>
  <si>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</si>
  <si>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</si>
  <si>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</si>
  <si>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</si>
  <si>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</si>
  <si>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</si>
  <si>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8.375 04/04/21- INKIA ENERGY</t>
  </si>
  <si>
    <t>USG4808VAA82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</si>
  <si>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</si>
  <si>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</si>
  <si>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</si>
  <si>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</si>
  <si>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</si>
  <si>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</si>
  <si>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</si>
  <si>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</si>
  <si>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</si>
  <si>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</si>
  <si>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</si>
  <si>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</si>
  <si>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</si>
  <si>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</si>
  <si>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</si>
  <si>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</si>
  <si>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</si>
  <si>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</si>
  <si>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</si>
  <si>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</si>
  <si>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DF 6.5 03/15/23- DEAN FOODS CO</t>
  </si>
  <si>
    <t>US242370AD62</t>
  </si>
  <si>
    <t>B2</t>
  </si>
  <si>
    <t>MCGRND 7.375 12/15/23- GRINDING MED/MC</t>
  </si>
  <si>
    <t>US398545AA16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</si>
  <si>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</si>
  <si>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</si>
  <si>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</si>
  <si>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</si>
  <si>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</si>
  <si>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</si>
  <si>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</si>
  <si>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</si>
  <si>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</si>
  <si>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</si>
  <si>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</si>
  <si>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</si>
  <si>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</si>
  <si>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</si>
  <si>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</si>
  <si>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RIG 6 03/15/18- TRANSOCEAN</t>
  </si>
  <si>
    <t>US893830AS85</t>
  </si>
  <si>
    <t>Caa1</t>
  </si>
  <si>
    <t>TLWLN 6.25 04/15/22- TULLOW OIL PLC</t>
  </si>
  <si>
    <t>USG91235AB05</t>
  </si>
  <si>
    <t>PGSNO 7.375 12/15/20- PETROLEUM GEO-SERVICES</t>
  </si>
  <si>
    <t>US716599AD78</t>
  </si>
  <si>
    <t>Caa2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</si>
  <si>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</si>
  <si>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</si>
  <si>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</si>
  <si>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</si>
  <si>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</si>
  <si>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</si>
  <si>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</si>
  <si>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</si>
  <si>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</si>
  <si>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</si>
  <si>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</si>
  <si>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</si>
  <si>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</si>
  <si>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</si>
  <si>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</si>
  <si>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</si>
  <si>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</si>
  <si>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</si>
  <si>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</si>
  <si>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</si>
  <si>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</si>
  <si>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</si>
  <si>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</si>
  <si>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</si>
  <si>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</si>
  <si>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</si>
  <si>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</si>
  <si>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</si>
  <si>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</si>
  <si>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</si>
  <si>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</si>
  <si>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</si>
  <si>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</si>
  <si>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</si>
  <si>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</si>
  <si>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</si>
  <si>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</si>
  <si>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</si>
  <si>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</si>
  <si>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</si>
  <si>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</si>
  <si>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</si>
  <si>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</si>
  <si>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</si>
  <si>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</si>
  <si>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</si>
  <si>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</si>
  <si>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</si>
  <si>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</si>
  <si>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</si>
  <si>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</si>
  <si>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</si>
  <si>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</si>
  <si>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</si>
  <si>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</si>
  <si>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</si>
  <si>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 - הפחתה- שטראוס גרופ</t>
  </si>
  <si>
    <t>7460168</t>
  </si>
  <si>
    <t>7460169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</si>
  <si>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</si>
  <si>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</si>
  <si>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</si>
  <si>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</si>
  <si>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</si>
  <si>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</si>
  <si>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</si>
  <si>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</si>
  <si>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</si>
  <si>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</si>
  <si>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</si>
  <si>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</si>
  <si>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</si>
  <si>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</si>
  <si>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</si>
  <si>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</si>
  <si>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</si>
  <si>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</si>
  <si>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</t>
  </si>
  <si>
    <t>10834840</t>
  </si>
  <si>
    <t>פרטנר בכספת U בנק- פרטנר</t>
  </si>
  <si>
    <t>1083484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</si>
  <si>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</si>
  <si>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</si>
  <si>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</si>
  <si>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</si>
  <si>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</si>
  <si>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</si>
  <si>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</si>
  <si>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</si>
  <si>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</si>
  <si>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</si>
  <si>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</si>
  <si>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</si>
  <si>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</si>
  <si>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</si>
  <si>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</si>
  <si>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</si>
  <si>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</si>
  <si>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נפטא- נפטא</t>
  </si>
  <si>
    <t>643015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</si>
  <si>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</si>
  <si>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</si>
  <si>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</si>
  <si>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</si>
  <si>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</si>
  <si>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</si>
  <si>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</si>
  <si>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</si>
  <si>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</si>
  <si>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</si>
  <si>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</si>
  <si>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</si>
  <si>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</si>
  <si>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</si>
  <si>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</si>
  <si>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</si>
  <si>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</si>
  <si>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</si>
  <si>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</si>
  <si>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</si>
  <si>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</si>
  <si>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דקסיה ישראל- בנק אוצר השלטון המקומי-דקסיה</t>
  </si>
  <si>
    <t>711010</t>
  </si>
  <si>
    <t>פיבי- פיבי</t>
  </si>
  <si>
    <t>763011</t>
  </si>
  <si>
    <t>520029026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</si>
  <si>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</si>
  <si>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</si>
  <si>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</si>
  <si>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</si>
  <si>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</si>
  <si>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</si>
  <si>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</si>
  <si>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</si>
  <si>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</si>
  <si>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</si>
  <si>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</si>
  <si>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</si>
  <si>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אלקו החזקות- אלקו החזקות</t>
  </si>
  <si>
    <t>694034</t>
  </si>
  <si>
    <t>אקויטל- אקויטל</t>
  </si>
  <si>
    <t>755017</t>
  </si>
  <si>
    <t>520030859</t>
  </si>
  <si>
    <t>יואל- יואל</t>
  </si>
  <si>
    <t>583013</t>
  </si>
  <si>
    <t>520033226</t>
  </si>
  <si>
    <t>מבטח שמיר- מבטח שמיר</t>
  </si>
  <si>
    <t>127019</t>
  </si>
  <si>
    <t>520034125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</si>
  <si>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</si>
  <si>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</si>
  <si>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</si>
  <si>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</si>
  <si>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</si>
  <si>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</si>
  <si>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</si>
  <si>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</si>
  <si>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</si>
  <si>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</si>
  <si>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</si>
  <si>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</si>
  <si>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</si>
  <si>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</si>
  <si>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</si>
  <si>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</si>
  <si>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</si>
  <si>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</si>
  <si>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</si>
  <si>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</si>
  <si>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</si>
  <si>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</si>
  <si>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</si>
  <si>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</si>
  <si>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</si>
  <si>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</si>
  <si>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 - הפחתה- קרסו</t>
  </si>
  <si>
    <t>11238509</t>
  </si>
  <si>
    <t>514065283</t>
  </si>
  <si>
    <t>קרסו- קרסו</t>
  </si>
  <si>
    <t>1123850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</si>
  <si>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</si>
  <si>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</si>
  <si>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</si>
  <si>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</si>
  <si>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</si>
  <si>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</si>
  <si>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</si>
  <si>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</si>
  <si>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</si>
  <si>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</si>
  <si>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</si>
  <si>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</si>
  <si>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</si>
  <si>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</si>
  <si>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</si>
  <si>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</si>
  <si>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</si>
  <si>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</si>
  <si>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</si>
  <si>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</si>
  <si>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</si>
  <si>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</si>
  <si>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</si>
  <si>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</si>
  <si>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ישרס- ישרס</t>
  </si>
  <si>
    <t>613034</t>
  </si>
  <si>
    <t>כלכלית- כלכלית לירושלים</t>
  </si>
  <si>
    <t>198010</t>
  </si>
  <si>
    <t>226019</t>
  </si>
  <si>
    <t>מגדלי ים התיכון- מגדלי הים התיכון</t>
  </si>
  <si>
    <t>1131523</t>
  </si>
  <si>
    <t>514833888</t>
  </si>
  <si>
    <t>מגה אור- מגה אור</t>
  </si>
  <si>
    <t>1104488</t>
  </si>
  <si>
    <t>סאמיט- סאמיט</t>
  </si>
  <si>
    <t>1081686</t>
  </si>
  <si>
    <t>אשטרום קבוצה- קבוצת אשטרום בע''מ</t>
  </si>
  <si>
    <t>1132315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</si>
  <si>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</si>
  <si>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</si>
  <si>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</si>
  <si>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</si>
  <si>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</si>
  <si>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</si>
  <si>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שפיר הנדסה- שפיר הנדסה ותעשיה</t>
  </si>
  <si>
    <t>1133875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</si>
  <si>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</si>
  <si>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</si>
  <si>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</si>
  <si>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</si>
  <si>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</si>
  <si>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</si>
  <si>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</si>
  <si>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</si>
  <si>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</si>
  <si>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</si>
  <si>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</si>
  <si>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</si>
  <si>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</si>
  <si>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</si>
  <si>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</si>
  <si>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</si>
  <si>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</si>
  <si>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</si>
  <si>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</si>
  <si>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</si>
  <si>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</si>
  <si>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לייב-פרסון- לייבפרסון</t>
  </si>
  <si>
    <t>1123017</t>
  </si>
  <si>
    <t>512796756</t>
  </si>
  <si>
    <t>מלם תים- מלם</t>
  </si>
  <si>
    <t>156018</t>
  </si>
  <si>
    <t>520034620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</si>
  <si>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</si>
  <si>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</si>
  <si>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</si>
  <si>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</si>
  <si>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</si>
  <si>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</si>
  <si>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</si>
  <si>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</si>
  <si>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</si>
  <si>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</si>
  <si>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</si>
  <si>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</si>
  <si>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רוטקס- רוטקס</t>
  </si>
  <si>
    <t>1104033</t>
  </si>
  <si>
    <t>510844913</t>
  </si>
  <si>
    <t>אירונאוטיקס- אירונאוטיקס בע"מ</t>
  </si>
  <si>
    <t>1141142</t>
  </si>
  <si>
    <t>512551425</t>
  </si>
  <si>
    <t>ננו דיימנשיין בע''מ- ננו דיימנשן בע"מ</t>
  </si>
  <si>
    <t>751032</t>
  </si>
  <si>
    <t>520029109</t>
  </si>
  <si>
    <t>ננו דיימשן - הפחתה- ננו דיימנשן בע"מ</t>
  </si>
  <si>
    <t>7510329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</si>
  <si>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</si>
  <si>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</si>
  <si>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</si>
  <si>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</si>
  <si>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</si>
  <si>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</si>
  <si>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</si>
  <si>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</si>
  <si>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</si>
  <si>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</si>
  <si>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</si>
  <si>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</si>
  <si>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</si>
  <si>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</si>
  <si>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</si>
  <si>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</si>
  <si>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</si>
  <si>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</si>
  <si>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</si>
  <si>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</si>
  <si>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קו מנחה- בקרת פרסום</t>
  </si>
  <si>
    <t>271015</t>
  </si>
  <si>
    <t>512295106</t>
  </si>
  <si>
    <t>חלל- חלל תקשורת</t>
  </si>
  <si>
    <t>1092345</t>
  </si>
  <si>
    <t>פריורטק- פריורטק</t>
  </si>
  <si>
    <t>328013</t>
  </si>
  <si>
    <t>520037797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</si>
  <si>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</si>
  <si>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</si>
  <si>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</si>
  <si>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</si>
  <si>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</si>
  <si>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</si>
  <si>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</si>
  <si>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</si>
  <si>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</si>
  <si>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</si>
  <si>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</si>
  <si>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</si>
  <si>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</si>
  <si>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</si>
  <si>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</si>
  <si>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</si>
  <si>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</si>
  <si>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</si>
  <si>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</si>
  <si>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</si>
  <si>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</si>
  <si>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</si>
  <si>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</si>
  <si>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</si>
  <si>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</si>
  <si>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</si>
  <si>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</si>
  <si>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אורד- אורד</t>
  </si>
  <si>
    <t>1104496</t>
  </si>
  <si>
    <t>512499344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</si>
  <si>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</si>
  <si>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</si>
  <si>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</si>
  <si>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</si>
  <si>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</si>
  <si>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</si>
  <si>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הכשרת היישוב לישראל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</si>
  <si>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</si>
  <si>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</si>
  <si>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</si>
  <si>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</si>
  <si>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</si>
  <si>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</si>
  <si>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קרדן נ.ו- קרדן נ.ו</t>
  </si>
  <si>
    <t>1087949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</si>
  <si>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</si>
  <si>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</si>
  <si>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</si>
  <si>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</si>
  <si>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</si>
  <si>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</si>
  <si>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</si>
  <si>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</si>
  <si>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</si>
  <si>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</si>
  <si>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</si>
  <si>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</si>
  <si>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</si>
  <si>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</si>
  <si>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</si>
  <si>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</si>
  <si>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</si>
  <si>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</si>
  <si>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</si>
  <si>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</si>
  <si>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</si>
  <si>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</si>
  <si>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</si>
  <si>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</si>
  <si>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</si>
  <si>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</si>
  <si>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</si>
  <si>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</si>
  <si>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</si>
  <si>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</si>
  <si>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</si>
  <si>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</si>
  <si>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</si>
  <si>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</si>
  <si>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</si>
  <si>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</si>
  <si>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</si>
  <si>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</si>
  <si>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</si>
  <si>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</si>
  <si>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</si>
  <si>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</si>
  <si>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</si>
  <si>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</si>
  <si>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</si>
  <si>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</si>
  <si>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</si>
  <si>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</si>
  <si>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</si>
  <si>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</si>
  <si>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</si>
  <si>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</si>
  <si>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</si>
  <si>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</si>
  <si>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</si>
  <si>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</si>
  <si>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</si>
  <si>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</si>
  <si>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</si>
  <si>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</si>
  <si>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</si>
  <si>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</si>
  <si>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</si>
  <si>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</si>
  <si>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</si>
  <si>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</si>
  <si>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ויתניה- ויתניה</t>
  </si>
  <si>
    <t>1109966</t>
  </si>
  <si>
    <t>512096793</t>
  </si>
  <si>
    <t>מגוריט זכויות- מגוריט ישראל בע"מ</t>
  </si>
  <si>
    <t>113919518</t>
  </si>
  <si>
    <t>מגוריט- מגוריט ישראל בע"מ</t>
  </si>
  <si>
    <t>1139195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</si>
  <si>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</si>
  <si>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</si>
  <si>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</si>
  <si>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</si>
  <si>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</si>
  <si>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</si>
  <si>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</si>
  <si>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</si>
  <si>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</si>
  <si>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</si>
  <si>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</si>
  <si>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</si>
  <si>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</si>
  <si>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</si>
  <si>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</si>
  <si>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</si>
  <si>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</si>
  <si>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</si>
  <si>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</si>
  <si>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</si>
  <si>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</si>
  <si>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</si>
  <si>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</si>
  <si>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</si>
  <si>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</si>
  <si>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</si>
  <si>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</si>
  <si>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</si>
  <si>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</si>
  <si>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</si>
  <si>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</si>
  <si>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</si>
  <si>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</si>
  <si>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</si>
  <si>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</si>
  <si>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</si>
  <si>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</si>
  <si>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</si>
  <si>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</si>
  <si>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</si>
  <si>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</si>
  <si>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</si>
  <si>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</si>
  <si>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</si>
  <si>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</si>
  <si>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</si>
  <si>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</si>
  <si>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EVOGENE</t>
  </si>
  <si>
    <t>IL0011050551</t>
  </si>
  <si>
    <t>5128388723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</si>
  <si>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</si>
  <si>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</si>
  <si>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</si>
  <si>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</si>
  <si>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</si>
  <si>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</si>
  <si>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</si>
  <si>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</si>
  <si>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</si>
  <si>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</si>
  <si>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</si>
  <si>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</si>
  <si>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</si>
  <si>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</si>
  <si>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</si>
  <si>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</si>
  <si>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</si>
  <si>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</si>
  <si>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</si>
  <si>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</si>
  <si>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</si>
  <si>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</si>
  <si>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</si>
  <si>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</si>
  <si>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</si>
  <si>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</si>
  <si>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</si>
  <si>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</si>
  <si>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</si>
  <si>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</si>
  <si>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</si>
  <si>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</si>
  <si>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</si>
  <si>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</si>
  <si>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</si>
  <si>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</si>
  <si>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</si>
  <si>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</si>
  <si>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</si>
  <si>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</si>
  <si>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</si>
  <si>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</si>
  <si>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</si>
  <si>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</si>
  <si>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</si>
  <si>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</si>
  <si>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</si>
  <si>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</si>
  <si>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</si>
  <si>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</si>
  <si>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</si>
  <si>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</si>
  <si>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</si>
  <si>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</si>
  <si>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</si>
  <si>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</si>
  <si>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</si>
  <si>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</si>
  <si>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</si>
  <si>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</si>
  <si>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</si>
  <si>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</si>
  <si>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</si>
  <si>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</si>
  <si>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</si>
  <si>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</si>
  <si>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</si>
  <si>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</si>
  <si>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</si>
  <si>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</si>
  <si>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</si>
  <si>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</si>
  <si>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</si>
  <si>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</si>
  <si>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</si>
  <si>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</si>
  <si>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</si>
  <si>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</si>
  <si>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</si>
  <si>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</si>
  <si>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</si>
  <si>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</si>
  <si>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</si>
  <si>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</si>
  <si>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ADJ GY- ADJ GY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</si>
  <si>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</si>
  <si>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</si>
  <si>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</si>
  <si>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</si>
  <si>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</si>
  <si>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</si>
  <si>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</si>
  <si>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</si>
  <si>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</si>
  <si>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</si>
  <si>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BAC US- BANK OF AMERICA</t>
  </si>
  <si>
    <t>US0605051046</t>
  </si>
  <si>
    <t>BIRG ID- Bank of Ireland</t>
  </si>
  <si>
    <t>IE00BD1RP616</t>
  </si>
  <si>
    <t>BOL FP- Bollore SA</t>
  </si>
  <si>
    <t>FR0000039299</t>
  </si>
  <si>
    <t>CG US- CARLYLE GROUP</t>
  </si>
  <si>
    <t>US14309L1026</t>
  </si>
  <si>
    <t>C US- CITIGROUP</t>
  </si>
  <si>
    <t>US1729674242</t>
  </si>
  <si>
    <t>CNP FP- CNP ASSURANCES</t>
  </si>
  <si>
    <t>FR0000120222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</si>
  <si>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</si>
  <si>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</si>
  <si>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</si>
  <si>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</si>
  <si>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</si>
  <si>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</si>
  <si>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DFS US- DISCOVER</t>
  </si>
  <si>
    <t>US2547091080</t>
  </si>
  <si>
    <t>FFH CN- FAIRFAX FINANCIAL</t>
  </si>
  <si>
    <t>CA3039011026</t>
  </si>
  <si>
    <t>FLOW NA- Flow Traders</t>
  </si>
  <si>
    <t>NL0011279492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</si>
  <si>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</si>
  <si>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</si>
  <si>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</si>
  <si>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</si>
  <si>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</si>
  <si>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</si>
  <si>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</si>
  <si>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</si>
  <si>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</si>
  <si>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</si>
  <si>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TPRE US- THIRD POINT REIN</t>
  </si>
  <si>
    <t>BMG8827U1009</t>
  </si>
  <si>
    <t>UBSG SW- UBS</t>
  </si>
  <si>
    <t>CH0244767585</t>
  </si>
  <si>
    <t>UCG IM- unicredit</t>
  </si>
  <si>
    <t>IT0004781412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</si>
  <si>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</si>
  <si>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</si>
  <si>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</si>
  <si>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</si>
  <si>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</si>
  <si>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</si>
  <si>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</si>
  <si>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</si>
  <si>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</si>
  <si>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</si>
  <si>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</si>
  <si>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</si>
  <si>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BP US דיב לקבל 22.9.2017- BP</t>
  </si>
  <si>
    <t>CRC US- CALIFORNIA RESOU</t>
  </si>
  <si>
    <t>US13057Q2066</t>
  </si>
  <si>
    <t>DK US- Delek US Holding's Inc</t>
  </si>
  <si>
    <t>us2466471016</t>
  </si>
  <si>
    <t>246647101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</si>
  <si>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</si>
  <si>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</si>
  <si>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</si>
  <si>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</si>
  <si>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</si>
  <si>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</si>
  <si>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</si>
  <si>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</si>
  <si>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</si>
  <si>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</si>
  <si>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</si>
  <si>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</si>
  <si>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</si>
  <si>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</si>
  <si>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</si>
  <si>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</si>
  <si>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</si>
  <si>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</si>
  <si>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</si>
  <si>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</si>
  <si>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TENARIS SA-LEND- Tenaris SA</t>
  </si>
  <si>
    <t>LU0156801721</t>
  </si>
  <si>
    <t>FP FP- TOTAL SA</t>
  </si>
  <si>
    <t>FR0000120271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</si>
  <si>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</si>
  <si>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</si>
  <si>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</si>
  <si>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</si>
  <si>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</si>
  <si>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</si>
  <si>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</si>
  <si>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</si>
  <si>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</si>
  <si>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</si>
  <si>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</si>
  <si>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</si>
  <si>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</si>
  <si>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</si>
  <si>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LW US- Lamb Weston Holdings Inc</t>
  </si>
  <si>
    <t>US5132721045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</si>
  <si>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</si>
  <si>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</si>
  <si>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</si>
  <si>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</si>
  <si>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</si>
  <si>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</si>
  <si>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GLEN LN- GLENCORE FINANCE</t>
  </si>
  <si>
    <t>JE00B4T3BW64</t>
  </si>
  <si>
    <t>MON US- MONSANTO</t>
  </si>
  <si>
    <t>US61166W1018</t>
  </si>
  <si>
    <t>HCC US- Warrior Met Coal</t>
  </si>
  <si>
    <t>US93627C1018</t>
  </si>
  <si>
    <t>ALSC3 BZ- Aliansce</t>
  </si>
  <si>
    <t>BRALSCACNOR0</t>
  </si>
  <si>
    <t>ALCRE FP- Aroundtown SA</t>
  </si>
  <si>
    <t>CY0105562116</t>
  </si>
  <si>
    <t>CRES IM- COIMA RES SPA</t>
  </si>
  <si>
    <t>IT0005136681</t>
  </si>
  <si>
    <t>GYC GY- GRAND CITY PROPERTIES</t>
  </si>
  <si>
    <t>LU0775917882</t>
  </si>
  <si>
    <t>IGD IM- Immobiliare Grande Distribuzio</t>
  </si>
  <si>
    <t>IT0003745889</t>
  </si>
  <si>
    <t>NXI FP- Nexity SA</t>
  </si>
  <si>
    <t>FR0010112524</t>
  </si>
  <si>
    <t>NSI NA- NIEUWE STEEN</t>
  </si>
  <si>
    <t>NL0000292324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</si>
  <si>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</si>
  <si>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</si>
  <si>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</si>
  <si>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</si>
  <si>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</si>
  <si>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</si>
  <si>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</si>
  <si>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</si>
  <si>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</si>
  <si>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</si>
  <si>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EVRH LN- EVR Holdings PLC</t>
  </si>
  <si>
    <t>GB00BD2YHN21</t>
  </si>
  <si>
    <t>FB US- FACEBOOK</t>
  </si>
  <si>
    <t>US30303M1027</t>
  </si>
  <si>
    <t>FTNT US- FORTINET</t>
  </si>
  <si>
    <t>US34959E1091</t>
  </si>
  <si>
    <t>888 LN- holdings</t>
  </si>
  <si>
    <t>GI000A0F6407</t>
  </si>
  <si>
    <t>MELI US-LEND- MercadoLibre Inc</t>
  </si>
  <si>
    <t>US58733R1023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</si>
  <si>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</si>
  <si>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</si>
  <si>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</si>
  <si>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</si>
  <si>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</si>
  <si>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</si>
  <si>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</si>
  <si>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</si>
  <si>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</si>
  <si>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</si>
  <si>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</si>
  <si>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</si>
  <si>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</si>
  <si>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</si>
  <si>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</si>
  <si>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</si>
  <si>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</si>
  <si>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</si>
  <si>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</si>
  <si>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</si>
  <si>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</si>
  <si>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</si>
  <si>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</si>
  <si>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</si>
  <si>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</si>
  <si>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</si>
  <si>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</si>
  <si>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</si>
  <si>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</si>
  <si>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</si>
  <si>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</si>
  <si>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</si>
  <si>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</si>
  <si>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</si>
  <si>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</si>
  <si>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</si>
  <si>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</si>
  <si>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</si>
  <si>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</si>
  <si>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</si>
  <si>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</si>
  <si>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DTE GR- Deutsche Telekom AG</t>
  </si>
  <si>
    <t>DE0005557508</t>
  </si>
  <si>
    <t>ISAT LN- inmarsat PLC</t>
  </si>
  <si>
    <t>GB00B09LSH68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</si>
  <si>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</si>
  <si>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</si>
  <si>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</si>
  <si>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</si>
  <si>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</si>
  <si>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</si>
  <si>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</si>
  <si>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</si>
  <si>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</si>
  <si>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</si>
  <si>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ATL IM- Atlantia SpA</t>
  </si>
  <si>
    <t>IT0003506190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</si>
  <si>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</si>
  <si>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</si>
  <si>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</si>
  <si>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</si>
  <si>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</si>
  <si>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</si>
  <si>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</si>
  <si>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</si>
  <si>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</si>
  <si>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</si>
  <si>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</si>
  <si>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</si>
  <si>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BIIB US- BIOGEN IDEC</t>
  </si>
  <si>
    <t>US09062X1037</t>
  </si>
  <si>
    <t>BMW GR- BMW</t>
  </si>
  <si>
    <t>DE0005190003</t>
  </si>
  <si>
    <t>BMY US- BRISTOL-MYERS</t>
  </si>
  <si>
    <t>US1101221083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</si>
  <si>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</si>
  <si>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</si>
  <si>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</si>
  <si>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</si>
  <si>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</si>
  <si>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</si>
  <si>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</si>
  <si>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</si>
  <si>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</si>
  <si>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</si>
  <si>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</si>
  <si>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</si>
  <si>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ERYP FP- Erytech Pharma SA</t>
  </si>
  <si>
    <t>FR0011471135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</si>
  <si>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</si>
  <si>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</si>
  <si>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</si>
  <si>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</si>
  <si>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</si>
  <si>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</si>
  <si>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</si>
  <si>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</si>
  <si>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</si>
  <si>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</si>
  <si>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</si>
  <si>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</si>
  <si>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</si>
  <si>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</si>
  <si>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</si>
  <si>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</si>
  <si>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</si>
  <si>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</si>
  <si>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</si>
  <si>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</si>
  <si>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</si>
  <si>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</si>
  <si>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PAH3 GY- Porsche Automobil Holding SE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</si>
  <si>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</si>
  <si>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</si>
  <si>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</si>
  <si>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</si>
  <si>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</si>
  <si>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</si>
  <si>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</si>
  <si>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</si>
  <si>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</si>
  <si>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</si>
  <si>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</si>
  <si>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</si>
  <si>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</si>
  <si>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</si>
  <si>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</si>
  <si>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</si>
  <si>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</si>
  <si>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</si>
  <si>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</si>
  <si>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</si>
  <si>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</si>
  <si>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</si>
  <si>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</t>
  </si>
  <si>
    <t>1116391</t>
  </si>
  <si>
    <t>514103811</t>
  </si>
  <si>
    <t>הראל סל תקשורת ישראל S&amp;P- הראל סל</t>
  </si>
  <si>
    <t>1122613</t>
  </si>
  <si>
    <t>סה"כ שמחקות מדדי מניות בחו"ל</t>
  </si>
  <si>
    <t>סה"כ שמחקות מדדים אחרים בישראל</t>
  </si>
  <si>
    <t>הראל סל תל בונד 40- הראל סל</t>
  </si>
  <si>
    <t>1113760</t>
  </si>
  <si>
    <t>אג"ח</t>
  </si>
  <si>
    <t>הראל סל תל בונד 60- הראל סל</t>
  </si>
  <si>
    <t>1113257</t>
  </si>
  <si>
    <t>הראל סל תל בונד שקלי- הראל סל</t>
  </si>
  <si>
    <t>1116292</t>
  </si>
  <si>
    <t>הראל סל תל בונד תשואות - הראל סל</t>
  </si>
  <si>
    <t>1128578</t>
  </si>
  <si>
    <t>הראל סל תל בונד תשואות שקלי- הראל סל</t>
  </si>
  <si>
    <t>1137769</t>
  </si>
  <si>
    <t>מבט בונד 40- מיטב דש השקעות בע''מ</t>
  </si>
  <si>
    <t>1109461</t>
  </si>
  <si>
    <t>מיטב סל תל בונד שקלי- מיטב דש השקעות בע''מ</t>
  </si>
  <si>
    <t>1116581</t>
  </si>
  <si>
    <t>פסגות סל בונד 20- פסגות סל</t>
  </si>
  <si>
    <t>1104603</t>
  </si>
  <si>
    <t>512894510</t>
  </si>
  <si>
    <t>פסגות סל בונד 40- פסגות סל</t>
  </si>
  <si>
    <t>1109412</t>
  </si>
  <si>
    <t>פסגות סל תל בונד צמודות יתר- פסגות סל</t>
  </si>
  <si>
    <t>1127752</t>
  </si>
  <si>
    <t>פסגות סל תל בונד שקלי סד 1- פסגות סל</t>
  </si>
  <si>
    <t>1116326</t>
  </si>
  <si>
    <t>פסגות סל תל בונד תשואות - פסגות סל</t>
  </si>
  <si>
    <t>1128529</t>
  </si>
  <si>
    <t>*קסם תל בונד 40- קסם תעודות סל</t>
  </si>
  <si>
    <t>1109230</t>
  </si>
  <si>
    <t>*קסם תל בונד שקל- קסם תעודות סל</t>
  </si>
  <si>
    <t>1116334</t>
  </si>
  <si>
    <t>*קסם תלבונד- קסם תעודות סל</t>
  </si>
  <si>
    <t>1101633</t>
  </si>
  <si>
    <t>תכלית (אינדקס) תל בונד 40- תכלית תעודות סל</t>
  </si>
  <si>
    <t>1109214</t>
  </si>
  <si>
    <t>513594101</t>
  </si>
  <si>
    <t>תכלית (אינדקס) תל בונד שקלי- תכלית תעודות סל</t>
  </si>
  <si>
    <t>1116524</t>
  </si>
  <si>
    <t>תכלית תל בונד 20 סד 3- תכלית תעודות סל</t>
  </si>
  <si>
    <t>1107549</t>
  </si>
  <si>
    <t>תכלית תל בונד 20- תכלית תעודות סל</t>
  </si>
  <si>
    <t>1102276</t>
  </si>
  <si>
    <t>תכלית תל בונד צמודות- תכלית תעודות סל</t>
  </si>
  <si>
    <t>1130301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</si>
  <si>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</si>
  <si>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</si>
  <si>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</si>
  <si>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</si>
  <si>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</si>
  <si>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</si>
  <si>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</si>
  <si>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</si>
  <si>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</si>
  <si>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</si>
  <si>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</si>
  <si>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AGT US- BLACK ROCK</t>
  </si>
  <si>
    <t>US46435G2764</t>
  </si>
  <si>
    <t>RDXS LN- SOURCE INVESTMENT</t>
  </si>
  <si>
    <t>IE00B5NDLN01</t>
  </si>
  <si>
    <t>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</si>
  <si>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</si>
  <si>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</si>
  <si>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</si>
  <si>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Goldman Sachs India Equity Portfolio- GOLDMAN SACHS</t>
  </si>
  <si>
    <t>LU0333811072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</si>
  <si>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</si>
  <si>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</si>
  <si>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</si>
  <si>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</si>
  <si>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</si>
  <si>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</si>
  <si>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</si>
  <si>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</si>
  <si>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IGS-EMERG MKT CORP DEBT-IUSD- INVESTEC</t>
  </si>
  <si>
    <t>LU0611395327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</si>
  <si>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</si>
  <si>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</si>
  <si>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</si>
  <si>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</si>
  <si>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</si>
  <si>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</si>
  <si>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</si>
  <si>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</si>
  <si>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</si>
  <si>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</si>
  <si>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</si>
  <si>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</si>
  <si>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</si>
  <si>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</si>
  <si>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</si>
  <si>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</si>
  <si>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</si>
  <si>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</si>
  <si>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</si>
  <si>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</si>
  <si>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</si>
  <si>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</si>
  <si>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</si>
  <si>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</si>
  <si>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COLCHIS P2P INCOME FUND- Colchis Capital Management</t>
  </si>
  <si>
    <t>555888222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</si>
  <si>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</si>
  <si>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</si>
  <si>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</si>
  <si>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</si>
  <si>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</si>
  <si>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</si>
  <si>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</si>
  <si>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GAM Continental Europe- GAM STAR</t>
  </si>
  <si>
    <t>IE00B8Q8GH20</t>
  </si>
  <si>
    <t>GSTECZU ID- GAM STAR</t>
  </si>
  <si>
    <t>IE00B3T0V975</t>
  </si>
  <si>
    <t>ION ISRAEL FEEDER- ION</t>
  </si>
  <si>
    <t>KYG4936J1022</t>
  </si>
  <si>
    <t>ION Israel Fund- ION</t>
  </si>
  <si>
    <t>KOTAK FUNDS-IND MIDCP-JA USD- Kotak Funds - India Midcap</t>
  </si>
  <si>
    <t>LU0675383409</t>
  </si>
  <si>
    <t>L1 Australian Equities- L1 Capital Australian Equities</t>
  </si>
  <si>
    <t>AU60LCP00016</t>
  </si>
  <si>
    <t>Memnon European Equities- MEMNON</t>
  </si>
  <si>
    <t>lu0578133935</t>
  </si>
  <si>
    <t>Neuberger Berman China- NEUBERGER BERMA</t>
  </si>
  <si>
    <t>KYG643101168</t>
  </si>
  <si>
    <t>PRESTIGE ALT FI- Prestige Select Finance Fund</t>
  </si>
  <si>
    <t>KYG722711853</t>
  </si>
  <si>
    <t>PRESTIGE ALT FINANCE LTD-USD- Prestige Select Finance Fund</t>
  </si>
  <si>
    <t>KYG722711028</t>
  </si>
  <si>
    <t>RAM LUX SYS-EMER MKTS EQ-IP- RAM Lux Systematic Funds</t>
  </si>
  <si>
    <t>LU0704154458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</si>
  <si>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</si>
  <si>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</si>
  <si>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</si>
  <si>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</si>
  <si>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</si>
  <si>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</si>
  <si>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</si>
  <si>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</si>
  <si>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</si>
  <si>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</si>
  <si>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</si>
  <si>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קרן SPHERA HEALTH CARE G - sphera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</si>
  <si>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</si>
  <si>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</si>
  <si>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</si>
  <si>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</si>
  <si>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</si>
  <si>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איתמר אפ 4- איתמר מדיקל</t>
  </si>
  <si>
    <t>1137017</t>
  </si>
  <si>
    <t>אלוני חץ אפ 15- אלוני חץ</t>
  </si>
  <si>
    <t>3900396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</si>
  <si>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</si>
  <si>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</si>
  <si>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</si>
  <si>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</si>
  <si>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</si>
  <si>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</si>
  <si>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</si>
  <si>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</si>
  <si>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</si>
  <si>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</si>
  <si>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</si>
  <si>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</si>
  <si>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</si>
  <si>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</si>
  <si>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</si>
  <si>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</si>
  <si>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OCT- סלקום</t>
  </si>
  <si>
    <t>82070392</t>
  </si>
  <si>
    <t>DS C 100 OCT- בנק דיסקונט</t>
  </si>
  <si>
    <t>82061029</t>
  </si>
  <si>
    <t>LM C 100 OCT- בנק לאומי</t>
  </si>
  <si>
    <t>82102419</t>
  </si>
  <si>
    <t>LM C 99.36 OCT- בנק לאומי</t>
  </si>
  <si>
    <t>82057662</t>
  </si>
  <si>
    <t>LMC 100 NOV- בנק לאומי</t>
  </si>
  <si>
    <t>82102427</t>
  </si>
  <si>
    <t>BC 1 OCT- מסלקת הבורסה</t>
  </si>
  <si>
    <t>82055401</t>
  </si>
  <si>
    <t>PL C100 NOV- מסלקת הבורסה</t>
  </si>
  <si>
    <t>82087701</t>
  </si>
  <si>
    <t>BZ C 100 OCT  - בזק</t>
  </si>
  <si>
    <t>82058942</t>
  </si>
  <si>
    <t>סה"כ ש"ח/מט"ח</t>
  </si>
  <si>
    <t>סה"כ ריבית</t>
  </si>
  <si>
    <t>DK C 25 20/10/2017- Delek US Holding's Inc</t>
  </si>
  <si>
    <t>76006469</t>
  </si>
  <si>
    <t>DK P 25 20/10/2017- Delek US Holding's Inc</t>
  </si>
  <si>
    <t>76009018</t>
  </si>
  <si>
    <t>POT P 17 15/12/2017- POTASH CORP</t>
  </si>
  <si>
    <t>71935811</t>
  </si>
  <si>
    <t>TEVA C 35 19/01/2018- טבע</t>
  </si>
  <si>
    <t>71911788</t>
  </si>
  <si>
    <t>Pharmaceuticals &amp; Biotechnology</t>
  </si>
  <si>
    <t>TEVA C 42.5 19/01/2018- טבע</t>
  </si>
  <si>
    <t>70999289</t>
  </si>
  <si>
    <t>TEVA P 27.5 19/01/2018- טבע</t>
  </si>
  <si>
    <t>71842967</t>
  </si>
  <si>
    <t>REG C 65 19/01/2018- Regency Centers Corp</t>
  </si>
  <si>
    <t>71940464</t>
  </si>
  <si>
    <t>REG P 65 19/01/2018- Regency Centers Corp</t>
  </si>
  <si>
    <t>71940472</t>
  </si>
  <si>
    <t>SBBB  Warrants 7.4 08/22- SAMHALLSBYGGNADSBOLAGET</t>
  </si>
  <si>
    <t>SE0010245324</t>
  </si>
  <si>
    <t>MU C 35 20/10/2017- MICRON</t>
  </si>
  <si>
    <t>76016351</t>
  </si>
  <si>
    <t>MU C 36 20/10/2017- MICRON</t>
  </si>
  <si>
    <t>76018951</t>
  </si>
  <si>
    <t>MU C 37 20/10/2017- MICRON</t>
  </si>
  <si>
    <t>76021039</t>
  </si>
  <si>
    <t>WIX C 60 19/01/2018- WIX.COM LTD</t>
  </si>
  <si>
    <t>71952899</t>
  </si>
  <si>
    <t>WIX C 60 20/04/2018- WIX.COM LTD</t>
  </si>
  <si>
    <t>71954317</t>
  </si>
  <si>
    <t>WIX C 65 19/01/2018- WIX.COM LTD</t>
  </si>
  <si>
    <t>71952907</t>
  </si>
  <si>
    <t>WIX C 65 20/04/2018- WIX.COM LTD</t>
  </si>
  <si>
    <t>71954325</t>
  </si>
  <si>
    <t>WIX C 75 19/01/2018- WIX.COM LTD</t>
  </si>
  <si>
    <t>71938963</t>
  </si>
  <si>
    <t>WIX C 80 19/01/2018- WIX.COM LTD</t>
  </si>
  <si>
    <t>71952915</t>
  </si>
  <si>
    <t>WIX C 80 20/04/2018- WIX.COM LTD</t>
  </si>
  <si>
    <t>71954333</t>
  </si>
  <si>
    <t>WIX C 95 19/01/2018- WIX.COM LTD</t>
  </si>
  <si>
    <t>71938971</t>
  </si>
  <si>
    <t>WIX P 50 19/01/2018- WIX.COM LTD</t>
  </si>
  <si>
    <t>71952881</t>
  </si>
  <si>
    <t>WIX P 50 20/04/2018- WIX.COM LTD</t>
  </si>
  <si>
    <t>71954309</t>
  </si>
  <si>
    <t>WIX P 60 19/01/2018- WIX.COM LTD</t>
  </si>
  <si>
    <t>71938955</t>
  </si>
  <si>
    <t>MLNX C 45 19/01/2018- מלנוקס</t>
  </si>
  <si>
    <t>71935019</t>
  </si>
  <si>
    <t>MLNX C 52.5 19/01/2018- מלנוקס</t>
  </si>
  <si>
    <t>71913917</t>
  </si>
  <si>
    <t>MLNX C 55 19/01/2018- מלנוקס</t>
  </si>
  <si>
    <t>71913909</t>
  </si>
  <si>
    <t>MLNX C 65 19/01/2018- מלנוקס</t>
  </si>
  <si>
    <t>71913925</t>
  </si>
  <si>
    <t>MLNX C 70 19/01/2018- מלנוקס</t>
  </si>
  <si>
    <t>71913933</t>
  </si>
  <si>
    <t>MLNX P 41 19/01/2018- מלנוקס</t>
  </si>
  <si>
    <t>71935027</t>
  </si>
  <si>
    <t>MLNX P 45 19/01/2018- מלנוקס</t>
  </si>
  <si>
    <t>71914881</t>
  </si>
  <si>
    <t>MLNX P 47 19/01/2018- מלנוקס</t>
  </si>
  <si>
    <t>71913859</t>
  </si>
  <si>
    <t>CAMT P 5 16/02/2018- קמטק</t>
  </si>
  <si>
    <t>71956072</t>
  </si>
  <si>
    <t>CAMT P 5 18/05/2018- קמטק</t>
  </si>
  <si>
    <t>71963680</t>
  </si>
  <si>
    <t>FDX C 240 19/01/2018- FEDEX</t>
  </si>
  <si>
    <t>76021690</t>
  </si>
  <si>
    <t>FDX P 210 20/10/2017- FEDEX</t>
  </si>
  <si>
    <t>76021682</t>
  </si>
  <si>
    <t>KRNT C 15 16/02/2018- KORNIT DIGITAL</t>
  </si>
  <si>
    <t>71952956</t>
  </si>
  <si>
    <t>KRNT C 20 16/02/2018- KORNIT DIGITAL</t>
  </si>
  <si>
    <t>71952964</t>
  </si>
  <si>
    <t>KRNT P 12.5 16/02/2018- KORNIT DIGITAL</t>
  </si>
  <si>
    <t>71952949</t>
  </si>
  <si>
    <t>KRNT P 15 16/02/2018- KORNIT DIGITAL</t>
  </si>
  <si>
    <t>71952931</t>
  </si>
  <si>
    <t>SEDG C 29 19/01/2018- SolarEdge Technologies</t>
  </si>
  <si>
    <t>75995027</t>
  </si>
  <si>
    <t>SEDG P 17 15/12/2017- SolarEdge Technologies</t>
  </si>
  <si>
    <t>75939686</t>
  </si>
  <si>
    <t>SEDG P 27 20/10/2017- SolarEdge Technologies</t>
  </si>
  <si>
    <t>76020445</t>
  </si>
  <si>
    <t>CSTE C 37.5 20/10/2017- caesar stone</t>
  </si>
  <si>
    <t>71929525</t>
  </si>
  <si>
    <t>CSTE C 42.5 19/01/2018- caesar stone</t>
  </si>
  <si>
    <t>71937189</t>
  </si>
  <si>
    <t>CSTE P 32.5 19/01/2018- caesar stone</t>
  </si>
  <si>
    <t>71937197</t>
  </si>
  <si>
    <t>FL C 50 19/01/2018- Foot Locker Inc</t>
  </si>
  <si>
    <t>75987099</t>
  </si>
  <si>
    <t>FL P 47 19/01/2018- Foot Locker Inc</t>
  </si>
  <si>
    <t>75987107</t>
  </si>
  <si>
    <t>MYL C 42.5 19/01/2018- MYLAN</t>
  </si>
  <si>
    <t>71835011</t>
  </si>
  <si>
    <t>MYL C 42.5 20/10/2017- MYLAN</t>
  </si>
  <si>
    <t>71912455</t>
  </si>
  <si>
    <t>MYL C 50 19/01/2018- MYLAN</t>
  </si>
  <si>
    <t>71917850</t>
  </si>
  <si>
    <t>MYL C 50 20/10/2017- MYLAN</t>
  </si>
  <si>
    <t>71870968</t>
  </si>
  <si>
    <t>MYL P 37.5 20/10/2017- MYLAN</t>
  </si>
  <si>
    <t>71913438</t>
  </si>
  <si>
    <t>MYL P 40 19/01/2018- MYLAN</t>
  </si>
  <si>
    <t>71779110</t>
  </si>
  <si>
    <t>MYL P 40 20/10/2017- MYLAN</t>
  </si>
  <si>
    <t>71912448</t>
  </si>
  <si>
    <t>MYL P 42.5 20/10/2017- MYLAN</t>
  </si>
  <si>
    <t>71913701</t>
  </si>
  <si>
    <t>ORBK C 35 17/11/2017- אורבוטק</t>
  </si>
  <si>
    <t>71914436</t>
  </si>
  <si>
    <t>ORBK P 30 17/11/2017- אורבוטק</t>
  </si>
  <si>
    <t>71914428</t>
  </si>
  <si>
    <t>TSEM C 23 20/10/2017- טאואר</t>
  </si>
  <si>
    <t>71912570</t>
  </si>
  <si>
    <t>TSEM C 24 20/04/2018- טאואר</t>
  </si>
  <si>
    <t>71964704</t>
  </si>
  <si>
    <t>TSEM C 24 20/10/2017- טאואר</t>
  </si>
  <si>
    <t>71912588</t>
  </si>
  <si>
    <t>TSEM C 27 19/01/2018- טאואר</t>
  </si>
  <si>
    <t>71916126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</si>
  <si>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</si>
  <si>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</si>
  <si>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</si>
  <si>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</si>
  <si>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</si>
  <si>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</si>
  <si>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NVMI C 25 16/02/2018- נובה</t>
  </si>
  <si>
    <t>71956098</t>
  </si>
  <si>
    <t>NVMI C 30 18/05/2018- נובה</t>
  </si>
  <si>
    <t>71965990</t>
  </si>
  <si>
    <t>סה"כ מטבע</t>
  </si>
  <si>
    <t>סה"כ סחורות</t>
  </si>
  <si>
    <t>DAX INDEX FUT 12/2017</t>
  </si>
  <si>
    <t>76014059</t>
  </si>
  <si>
    <t>FTSE 100 FUT 12/2017</t>
  </si>
  <si>
    <t>76013960</t>
  </si>
  <si>
    <t>IBEX 35 INDX FUT 10/2017</t>
  </si>
  <si>
    <t>76014042</t>
  </si>
  <si>
    <t>MINI DOW FUT 12/2017</t>
  </si>
  <si>
    <t>76016856</t>
  </si>
  <si>
    <t>NASDAQ 100 E-MINI 12/2017</t>
  </si>
  <si>
    <t>76013846</t>
  </si>
  <si>
    <t>NIKKEI 225 (YEN) 12/2017</t>
  </si>
  <si>
    <t>76009968</t>
  </si>
  <si>
    <t>S&amp;P 500 FUT 12/2017</t>
  </si>
  <si>
    <t>76014612</t>
  </si>
  <si>
    <t>TOPIX INDEX FUT 12/2017</t>
  </si>
  <si>
    <t>76009976</t>
  </si>
  <si>
    <t>Nikkei 225 (ose) sep14</t>
  </si>
  <si>
    <t>706087819</t>
  </si>
  <si>
    <t>KOSPI2 INDEX FUT 12/2017</t>
  </si>
  <si>
    <t>31021041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</si>
  <si>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</si>
  <si>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</si>
  <si>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</si>
  <si>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</si>
  <si>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</si>
  <si>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</si>
  <si>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</si>
  <si>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</si>
  <si>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</si>
  <si>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</si>
  <si>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</si>
  <si>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</si>
  <si>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</si>
  <si>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</si>
  <si>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</si>
  <si>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</si>
  <si>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</si>
  <si>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</si>
  <si>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</si>
  <si>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</si>
  <si>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</si>
  <si>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בנק הפועלים ש-ה- בנק הפועלים</t>
  </si>
  <si>
    <t>306620394</t>
  </si>
  <si>
    <t>בנק לאומי למשכנ-הוני נדחה- בנק לאומי</t>
  </si>
  <si>
    <t>306020215</t>
  </si>
  <si>
    <t>בנק לאומי שה מ- בנק לאומי</t>
  </si>
  <si>
    <t>306040114</t>
  </si>
  <si>
    <t>דורגז החדשה סד' א- דורגז</t>
  </si>
  <si>
    <t>1093491</t>
  </si>
  <si>
    <t>512293200</t>
  </si>
  <si>
    <t>24/04/17</t>
  </si>
  <si>
    <t>די.בי. אס סד' א'- די בי אס שרותי לווין</t>
  </si>
  <si>
    <t>1106988</t>
  </si>
  <si>
    <t>512705138</t>
  </si>
  <si>
    <t>הראל ביטוח אגח 1- הראל השקעות</t>
  </si>
  <si>
    <t>1089655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</si>
  <si>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</si>
  <si>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</si>
  <si>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</si>
  <si>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</si>
  <si>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</si>
  <si>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</si>
  <si>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</si>
  <si>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</si>
  <si>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</si>
  <si>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</si>
  <si>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</si>
  <si>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</si>
  <si>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</si>
  <si>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</si>
  <si>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</si>
  <si>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</si>
  <si>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</si>
  <si>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עזריאלי אג"ח א' עמיתים- עזריאלי</t>
  </si>
  <si>
    <t>1103159</t>
  </si>
  <si>
    <t>הבנק הבינלאומי- בנק הבינלאומי</t>
  </si>
  <si>
    <t>305930265</t>
  </si>
  <si>
    <t>חברת חשמל סדרה 2022- חברת החשמל</t>
  </si>
  <si>
    <t>6000129</t>
  </si>
  <si>
    <t>חשמל סד' 2029- חברת החשמל</t>
  </si>
  <si>
    <t>6000186</t>
  </si>
  <si>
    <t>מגדל הון א שה- מגדל</t>
  </si>
  <si>
    <t>1125483</t>
  </si>
  <si>
    <t>מגדל הון אגב-ר- מגדל</t>
  </si>
  <si>
    <t>1127562</t>
  </si>
  <si>
    <t>מנורה מבטחים החזקות סד' ב'- מנורה מבטחים החזקות</t>
  </si>
  <si>
    <t>5660055</t>
  </si>
  <si>
    <t>5.75% פועלים ב- בנק הפועלים</t>
  </si>
  <si>
    <t>6620215</t>
  </si>
  <si>
    <t>אבנת השכרת אגא-ל- אבנת</t>
  </si>
  <si>
    <t>1094820</t>
  </si>
  <si>
    <t>בנה"פ שטר הון  מורכב ג' 2022- בנק הפועלים</t>
  </si>
  <si>
    <t>6620280</t>
  </si>
  <si>
    <t>פתאל אגח א- פתאל החזקות (1998)</t>
  </si>
  <si>
    <t>1132208</t>
  </si>
  <si>
    <t>512607888</t>
  </si>
  <si>
    <t>קוקו יהב 03.08.17- בנק יהב לעובדי המדינה בע''מ</t>
  </si>
  <si>
    <t>9120014</t>
  </si>
  <si>
    <t>520020421</t>
  </si>
  <si>
    <t>03/08/17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</si>
  <si>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</si>
  <si>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</si>
  <si>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</si>
  <si>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</si>
  <si>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</si>
  <si>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</si>
  <si>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</si>
  <si>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</si>
  <si>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</si>
  <si>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</si>
  <si>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</si>
  <si>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</si>
  <si>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סידיאו ריפק 051- ריפק</t>
  </si>
  <si>
    <t>119115</t>
  </si>
  <si>
    <t>דור אנרגיה 1+2- דור אנרגיה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</si>
  <si>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</si>
  <si>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</si>
  <si>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</si>
  <si>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</si>
  <si>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 2- דור אנרגיה</t>
  </si>
  <si>
    <t>דור אנרגיה סד' 2- דור אנרגיה</t>
  </si>
  <si>
    <t>25212022</t>
  </si>
  <si>
    <t>דור אנרגיה סדרה 2- דור אנרגיה</t>
  </si>
  <si>
    <t>דניר היליה 2011 בע"מ</t>
  </si>
  <si>
    <t>1124908</t>
  </si>
  <si>
    <t>513683474</t>
  </si>
  <si>
    <t>דרך ארץ חוב נחות חדש מזרחי- דרך ארץ</t>
  </si>
  <si>
    <t>90150200</t>
  </si>
  <si>
    <t>512475000</t>
  </si>
  <si>
    <t>דרך ארץ חוב נחות מזרחי- דרך ארץ</t>
  </si>
  <si>
    <t>90150100</t>
  </si>
  <si>
    <t>סויטלנד  ס.י.ד בע"מ</t>
  </si>
  <si>
    <t>1131234</t>
  </si>
  <si>
    <t>סויטלנד אגח ג- סויטלנד (דניר היליה )</t>
  </si>
  <si>
    <t>1133867</t>
  </si>
  <si>
    <t>5.7% בזן מדד 43- בתי זיקוק לנפט</t>
  </si>
  <si>
    <t>2590081</t>
  </si>
  <si>
    <t>ביסיאראי  אג 1 רמ 6.5%- בראק קפיטל פרופרטיז אן וי</t>
  </si>
  <si>
    <t>1107168</t>
  </si>
  <si>
    <t>דואר ישראל אג"ח א'- דואר ישראל</t>
  </si>
  <si>
    <t>1119049</t>
  </si>
  <si>
    <t>513467000</t>
  </si>
  <si>
    <t>אס פי סי אלעד קנדה אג"ח 3- אס.פי.סי.  אלעד איבו 2004</t>
  </si>
  <si>
    <t>1093939</t>
  </si>
  <si>
    <t>510929177</t>
  </si>
  <si>
    <t>אס.פי.סיאל-עד  2- אס.פי.סי.  אלעד איבו 2004</t>
  </si>
  <si>
    <t>1092774</t>
  </si>
  <si>
    <t>אלקטרה נדל"ן אג"ח ב'- אלקטרה נדל"ן בע''מ</t>
  </si>
  <si>
    <t>1099126</t>
  </si>
  <si>
    <t>הום סנטר אג"ח א'- הום סנטר</t>
  </si>
  <si>
    <t>3780038</t>
  </si>
  <si>
    <t>520038480</t>
  </si>
  <si>
    <t>חוב מסופק הום סנטר אג"ח א'- הום סנטר</t>
  </si>
  <si>
    <t>31/12/16</t>
  </si>
  <si>
    <t>אגרקסקו אגח א- אגרקסקו</t>
  </si>
  <si>
    <t>1109180</t>
  </si>
  <si>
    <t>510155625</t>
  </si>
  <si>
    <t>אגרקסקו אגח א חש4/12- אגרקסקו</t>
  </si>
  <si>
    <t>1126770</t>
  </si>
  <si>
    <t>אלון דלק חש 1/17- אלון חברת הדלק לישראל</t>
  </si>
  <si>
    <t>11015672</t>
  </si>
  <si>
    <t>26/07/17</t>
  </si>
  <si>
    <t>אלון חברת הדלק 06.17- אלון חברת הדלק לישראל</t>
  </si>
  <si>
    <t>חוב מסופק -אלון דלק סד' 1- אלון חברת הדלק לישראל</t>
  </si>
  <si>
    <t>1101567</t>
  </si>
  <si>
    <t>קאר אנד גו א'- אחר</t>
  </si>
  <si>
    <t>1088202</t>
  </si>
  <si>
    <t>חוב מסופק לגנא הולדינג- לגנא הולדינגס</t>
  </si>
  <si>
    <t>25217176</t>
  </si>
  <si>
    <t>520038043</t>
  </si>
  <si>
    <t>לגנא הולדינג- לגנא הולדינגס</t>
  </si>
  <si>
    <t>3520046</t>
  </si>
  <si>
    <t>רפאל ד</t>
  </si>
  <si>
    <t>1140284</t>
  </si>
  <si>
    <t>520042185</t>
  </si>
  <si>
    <t>25/04/17</t>
  </si>
  <si>
    <t>אליהו אגח</t>
  </si>
  <si>
    <t>1142009</t>
  </si>
  <si>
    <t>515703528</t>
  </si>
  <si>
    <t>19/09/17</t>
  </si>
  <si>
    <t>ביטוח ישיר סד' יא</t>
  </si>
  <si>
    <t>1138825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</si>
  <si>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</si>
  <si>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</si>
  <si>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</si>
  <si>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</si>
  <si>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</si>
  <si>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</si>
  <si>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</si>
  <si>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</si>
  <si>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צים אגח A1 דולרי- צים</t>
  </si>
  <si>
    <t>6510044</t>
  </si>
  <si>
    <t>520015041</t>
  </si>
  <si>
    <t>צים אגח ד-דולרי- צים</t>
  </si>
  <si>
    <t>6510069</t>
  </si>
  <si>
    <t>צים בע"מ</t>
  </si>
  <si>
    <t>65100691</t>
  </si>
  <si>
    <t>אלקטרוכימיים אגח סד 5- תעשיות אלקטרוכימיות</t>
  </si>
  <si>
    <t>7500010</t>
  </si>
  <si>
    <t>וורלד ספנות אג ב'- וורלד גרופ קפיטל</t>
  </si>
  <si>
    <t>1350107</t>
  </si>
  <si>
    <t>520033614</t>
  </si>
  <si>
    <t>זכויות כת"ש הלוואה C</t>
  </si>
  <si>
    <t>888223427</t>
  </si>
  <si>
    <t>ellomay capital- ELLOMAY CAPITAL</t>
  </si>
  <si>
    <t>222100398</t>
  </si>
  <si>
    <t>אדאקום- אחר</t>
  </si>
  <si>
    <t>239012</t>
  </si>
  <si>
    <t>אידיבי תקבול עתידי- אי די בי אחזקות</t>
  </si>
  <si>
    <t>99102881</t>
  </si>
  <si>
    <t>520028283</t>
  </si>
  <si>
    <t>טן פישמן- מניה ל"ס א- טן חברה לדלק</t>
  </si>
  <si>
    <t>222100307</t>
  </si>
  <si>
    <t>511540809</t>
  </si>
  <si>
    <t>צים כתב אופציה אקסלנס- צים</t>
  </si>
  <si>
    <t>888222965</t>
  </si>
  <si>
    <t>פויכטוונגר השק- אפקון תעשיות</t>
  </si>
  <si>
    <t>1085323</t>
  </si>
  <si>
    <t>520033473</t>
  </si>
  <si>
    <t>מגנ"א בי.אס.פי מניה- מגנ''א</t>
  </si>
  <si>
    <t>222100513</t>
  </si>
  <si>
    <t>513066639</t>
  </si>
  <si>
    <t>הסנה מ ר 1 ש ח- אחר</t>
  </si>
  <si>
    <t>697011</t>
  </si>
  <si>
    <t>softwheel- Softwheel</t>
  </si>
  <si>
    <t>33219</t>
  </si>
  <si>
    <t>514557339</t>
  </si>
  <si>
    <t>סיאלו- סיאלו</t>
  </si>
  <si>
    <t>1102045</t>
  </si>
  <si>
    <t>513310235</t>
  </si>
  <si>
    <t>בוימלגרין- בוימלגרין</t>
  </si>
  <si>
    <t>402016</t>
  </si>
  <si>
    <t>520038555</t>
  </si>
  <si>
    <t>וורלד ספנות אג2 - אק- וורלד גרופ קפיטל</t>
  </si>
  <si>
    <t>13501077</t>
  </si>
  <si>
    <t>וורלד קפיטל - ש- וורלד גרופ קפיטל</t>
  </si>
  <si>
    <t>135012</t>
  </si>
  <si>
    <t>אלכמ- אחר</t>
  </si>
  <si>
    <t>750034</t>
  </si>
  <si>
    <t>אייס דיפו- אייס אוטו דיפו</t>
  </si>
  <si>
    <t>1107523</t>
  </si>
  <si>
    <t>511739294</t>
  </si>
  <si>
    <t>צים מניות לקבל</t>
  </si>
  <si>
    <t>222100471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</si>
  <si>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</si>
  <si>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</si>
  <si>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</si>
  <si>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</si>
  <si>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</si>
  <si>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</si>
  <si>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</si>
  <si>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ב.ס.ר לאס וגאס פרויקטים- ב.ס.ר וגאס פרויקטים</t>
  </si>
  <si>
    <t>99101180</t>
  </si>
  <si>
    <t>גול פרטנרס- פולאר בינלאומי</t>
  </si>
  <si>
    <t>1093046</t>
  </si>
  <si>
    <t>512483629</t>
  </si>
  <si>
    <t>צמנטכל אגא- צמנטכל</t>
  </si>
  <si>
    <t>5570015</t>
  </si>
  <si>
    <t>513207118</t>
  </si>
  <si>
    <t>גלובל פיננס 8 אגח ה- גלובל פיננסי ג'י אר</t>
  </si>
  <si>
    <t>99100117</t>
  </si>
  <si>
    <t>513739466</t>
  </si>
  <si>
    <t>סה"כ קרנות הון סיכון</t>
  </si>
  <si>
    <t>FIRST TIME- FIRST TIME</t>
  </si>
  <si>
    <t>33161</t>
  </si>
  <si>
    <t>first time II- FIRST TIME</t>
  </si>
  <si>
    <t>33221</t>
  </si>
  <si>
    <t>23/02/17</t>
  </si>
  <si>
    <t>Infinity- Infinity</t>
  </si>
  <si>
    <t>33191</t>
  </si>
  <si>
    <t>גיזה- גיזה</t>
  </si>
  <si>
    <t>33199</t>
  </si>
  <si>
    <t>גנסיס 2- גנסיס</t>
  </si>
  <si>
    <t>33214</t>
  </si>
  <si>
    <t>הרווסט 2- הרווסט</t>
  </si>
  <si>
    <t>33203</t>
  </si>
  <si>
    <t>ורטקס 3- וורטקס</t>
  </si>
  <si>
    <t>33207</t>
  </si>
  <si>
    <t>VINTAGE VI- וינטאג</t>
  </si>
  <si>
    <t>33172</t>
  </si>
  <si>
    <t>כרמל- כרמל</t>
  </si>
  <si>
    <t>33200</t>
  </si>
  <si>
    <t>מדיקה 2 ישראל- מדיקה</t>
  </si>
  <si>
    <t>33212</t>
  </si>
  <si>
    <t>ניורון- ניורון</t>
  </si>
  <si>
    <t>33209</t>
  </si>
  <si>
    <t>פנטין (אביב וונצ'רס)- פנטין</t>
  </si>
  <si>
    <t>33206</t>
  </si>
  <si>
    <t>סה"כ קרנות גידור</t>
  </si>
  <si>
    <t>סה"כ קרנות נדל"ן</t>
  </si>
  <si>
    <t>בית וגג - קרן השקעה- בית וגג</t>
  </si>
  <si>
    <t>33167</t>
  </si>
  <si>
    <t>סה"כ קרנות השקעה אחרות</t>
  </si>
  <si>
    <t>קרן שקד- קרן שקד</t>
  </si>
  <si>
    <t>33217</t>
  </si>
  <si>
    <t>17/01/17</t>
  </si>
  <si>
    <t>פורטיסימו 1- פורטיסימו</t>
  </si>
  <si>
    <t>33204</t>
  </si>
  <si>
    <t>Fimi 2- פימי</t>
  </si>
  <si>
    <t>33190</t>
  </si>
  <si>
    <t>Fimi 4- פימי</t>
  </si>
  <si>
    <t>33196</t>
  </si>
  <si>
    <t>FIMI 5 Israel Op- פימי</t>
  </si>
  <si>
    <t>33175</t>
  </si>
  <si>
    <t>קלירמארק II- כלירמארק</t>
  </si>
  <si>
    <t>33163</t>
  </si>
  <si>
    <t>קרן נוי - בתשתיות ואנרגיה- קרן נוי</t>
  </si>
  <si>
    <t>33177</t>
  </si>
  <si>
    <t>קרן תשתיות ישראל- ת.ש.י דרכים</t>
  </si>
  <si>
    <t>33189</t>
  </si>
  <si>
    <t>תשי 431 קרן השקעה- ת.ש.י דרכים</t>
  </si>
  <si>
    <t>33178</t>
  </si>
  <si>
    <t>TUTTAURER  קרן השקעה- גרוב סטריט</t>
  </si>
  <si>
    <t>33250</t>
  </si>
  <si>
    <t>27/07/17</t>
  </si>
  <si>
    <t>קוגיטו קפיטל  קרן השקעה- כלירמארק</t>
  </si>
  <si>
    <t>33223</t>
  </si>
  <si>
    <t>10/09/17</t>
  </si>
  <si>
    <t>סה"כ קרנות הון סיכון בחו"ל</t>
  </si>
  <si>
    <t>סה"כ קרנות גידור בחו"ל</t>
  </si>
  <si>
    <t>סה"כ קרנות נדל"ן בחו"ל</t>
  </si>
  <si>
    <t>Blackstone Real Estate Partners VII- BLACKSTONE GROUP</t>
  </si>
  <si>
    <t>33176</t>
  </si>
  <si>
    <t>Mideal- mideal</t>
  </si>
  <si>
    <t>33218</t>
  </si>
  <si>
    <t>09/02/17</t>
  </si>
  <si>
    <t>MILESTONE- MILESTONE</t>
  </si>
  <si>
    <t>33158</t>
  </si>
  <si>
    <t>סיני - קרן השקעה- סיני</t>
  </si>
  <si>
    <t>33168</t>
  </si>
  <si>
    <t>סה"כ קרנות השקעה אחרות בחו"ל</t>
  </si>
  <si>
    <t>GSO קרן השקעה- BLACKSTONE GROUP</t>
  </si>
  <si>
    <t>33166</t>
  </si>
  <si>
    <t>קרן   EIG Energy XVI- EIG</t>
  </si>
  <si>
    <t>33169</t>
  </si>
  <si>
    <t>Energy Capital Partners II- Energy Capital</t>
  </si>
  <si>
    <t>33181</t>
  </si>
  <si>
    <t>American Securities Partners V - Atlas- American Securities</t>
  </si>
  <si>
    <t>33184</t>
  </si>
  <si>
    <t>American Securities Partners V - Las Olas- American Securities</t>
  </si>
  <si>
    <t>33187</t>
  </si>
  <si>
    <t>Gatewood- Gatewood</t>
  </si>
  <si>
    <t>33216</t>
  </si>
  <si>
    <t>23/01/17</t>
  </si>
  <si>
    <t>Dover Street VIII- HARBOURVEST</t>
  </si>
  <si>
    <t>33173</t>
  </si>
  <si>
    <t>Partners GROUP- Partners GROUP</t>
  </si>
  <si>
    <t>33174</t>
  </si>
  <si>
    <t>APAX EUROPE  VII B- אייפקס</t>
  </si>
  <si>
    <t>33198</t>
  </si>
  <si>
    <t>APAX VII SIDECAR- אייפקס</t>
  </si>
  <si>
    <t>33183</t>
  </si>
  <si>
    <t>Hamilton Lane Co-Investment II- המילטון ליין</t>
  </si>
  <si>
    <t>33192</t>
  </si>
  <si>
    <t>Hamilton Lane Secondary II- המילטון ליין</t>
  </si>
  <si>
    <t>33195</t>
  </si>
  <si>
    <t>Hamilton Lane Secondary III- המילטון ליין</t>
  </si>
  <si>
    <t>33171</t>
  </si>
  <si>
    <t>OHA Strategic Credit- [Oak Hill Advisors</t>
  </si>
  <si>
    <t>33188</t>
  </si>
  <si>
    <t>Ascribe Opportunities II- American Securities</t>
  </si>
  <si>
    <t>33185</t>
  </si>
  <si>
    <t>H.I.G Bayside Loan Opportunities- H.I.G</t>
  </si>
  <si>
    <t>33182</t>
  </si>
  <si>
    <t>ICG Recovery- ICG</t>
  </si>
  <si>
    <t>33186</t>
  </si>
  <si>
    <t>Lone Star X- Lone Star</t>
  </si>
  <si>
    <t>33222</t>
  </si>
  <si>
    <t>Providence TMT Debt Opportunity- Providence</t>
  </si>
  <si>
    <t>33179</t>
  </si>
  <si>
    <t>Apollo European Principal Financing- אפולו</t>
  </si>
  <si>
    <t>33180</t>
  </si>
  <si>
    <t>AIG Highstar II- AIG Highstar</t>
  </si>
  <si>
    <t>33213</t>
  </si>
  <si>
    <t>EIG Swift Co-Investment- Centerbridge</t>
  </si>
  <si>
    <t>33251</t>
  </si>
  <si>
    <t>GoldenTree- GoldenTree</t>
  </si>
  <si>
    <t>33165</t>
  </si>
  <si>
    <t>אנלייט מובילים שותפות מוגבלת- אנלייט</t>
  </si>
  <si>
    <t>33225</t>
  </si>
  <si>
    <t>02/03/17</t>
  </si>
  <si>
    <t>סה"כ כתבי אופציה בישראל</t>
  </si>
  <si>
    <t>אופצייה CALL טן לס</t>
  </si>
  <si>
    <t>888223203</t>
  </si>
  <si>
    <t>אופציה PUT טן פישמן- טן פישמן</t>
  </si>
  <si>
    <t>888223195</t>
  </si>
  <si>
    <t>מגנ"א אופ.ל.ס.- מגנ''א</t>
  </si>
  <si>
    <t>888223393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</si>
  <si>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</si>
  <si>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</si>
  <si>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</si>
  <si>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</si>
  <si>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</si>
  <si>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</si>
  <si>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פומיקס אופציה ל"ס- FOAMIX</t>
  </si>
  <si>
    <t>888223385</t>
  </si>
  <si>
    <t>סה"כ מט"ח/מט"ח</t>
  </si>
  <si>
    <t>GBP/USD C 1.38  19.12.17- בנק לאומי</t>
  </si>
  <si>
    <t>13858911</t>
  </si>
  <si>
    <t>יורו שקל 26.10.2017 4.24815- בנק הפועלים</t>
  </si>
  <si>
    <t>100046253</t>
  </si>
  <si>
    <t>ין יפני שקל 26.10.2017 .0327- בנק הפועלים</t>
  </si>
  <si>
    <t>100046280</t>
  </si>
  <si>
    <t>לירה שטרלינג שקל 26.10.2017 4.6208- בנק הפועלים</t>
  </si>
  <si>
    <t>100046261</t>
  </si>
  <si>
    <t>שקל דולר 26.10.2017 3.5655- בנק הפועלים</t>
  </si>
  <si>
    <t>100046254</t>
  </si>
  <si>
    <t>שקל יורו 26.10.2017 4.24815- בנק הפועלים</t>
  </si>
  <si>
    <t>100046264</t>
  </si>
  <si>
    <t>שקל ין יפני 26.10.2017 .0327- בנק הפועלים</t>
  </si>
  <si>
    <t>100046256</t>
  </si>
  <si>
    <t>שקל לירה שטרלינג 26.10.2017 4.6208- בנק הפועלים</t>
  </si>
  <si>
    <t>100046259</t>
  </si>
  <si>
    <t>דולר שקל 26.10.2017 3.56355- בנק לאומי</t>
  </si>
  <si>
    <t>100046260</t>
  </si>
  <si>
    <t>05/09/17</t>
  </si>
  <si>
    <t>יורו שקל 26.10.2017 4.2462- בנק לאומי</t>
  </si>
  <si>
    <t>100046269</t>
  </si>
  <si>
    <t>ין יפני שקל 26.10.2017 3.26615- בנק לאומי</t>
  </si>
  <si>
    <t>100046282</t>
  </si>
  <si>
    <t>שקל דולר 26.10.2017 3.56355- בנק לאומי</t>
  </si>
  <si>
    <t>100046267</t>
  </si>
  <si>
    <t>שקל יורו 26.10.2017 4.2462- בנק לאומי</t>
  </si>
  <si>
    <t>100046257</t>
  </si>
  <si>
    <t>שקל לירה שטרלינג 26.10.2017 4.624- בנק לאומי</t>
  </si>
  <si>
    <t>100046258</t>
  </si>
  <si>
    <t>דולר שקל 26.10.2017 3.5655- בנק הפועלים</t>
  </si>
  <si>
    <t>100046249</t>
  </si>
  <si>
    <t>דולר שקל 3.604 3.4.18- בנק הפועלים</t>
  </si>
  <si>
    <t>6451211</t>
  </si>
  <si>
    <t>לירה שטרלינג שקל 26.10.2017 4.6509- בנק הפועלים</t>
  </si>
  <si>
    <t>100046316</t>
  </si>
  <si>
    <t>פזו מקסיקני שקל 02.10.2017 .1958- בנק הפועלים</t>
  </si>
  <si>
    <t>100046346</t>
  </si>
  <si>
    <t>פרנק שווצרי שקל 26.10.2017 3.7254- בנק הפועלים</t>
  </si>
  <si>
    <t>100046284</t>
  </si>
  <si>
    <t>שקל דולר 3.604 3.4.18- בנק הפועלים</t>
  </si>
  <si>
    <t>6451210</t>
  </si>
  <si>
    <t>שקל דולר 3.8621 26.02.201</t>
  </si>
  <si>
    <t>28210042</t>
  </si>
  <si>
    <t>שקל לירה שטרלינג 26.10.2017 4.6509- בנק הפועלים</t>
  </si>
  <si>
    <t>100046314</t>
  </si>
  <si>
    <t>שקל פזו מקסיקני 02.10.2017 .1958- בנק הפועלים</t>
  </si>
  <si>
    <t>100046347</t>
  </si>
  <si>
    <t>שקל פרנק שווצרי 26.10.2017 3.7254- בנק הפועלים</t>
  </si>
  <si>
    <t>100046275</t>
  </si>
  <si>
    <t>דולר קנדי שקל 26.10.2017 2.8758- בנק לאומי</t>
  </si>
  <si>
    <t>100046286</t>
  </si>
  <si>
    <t>דולר שקל  3.6031 3.4.18- בנק לאומי</t>
  </si>
  <si>
    <t>11579798</t>
  </si>
  <si>
    <t>יורו שקל 4.2485 26.10.17 (סיטי)- בנק לאומי</t>
  </si>
  <si>
    <t>103615149</t>
  </si>
  <si>
    <t>לירה שטרלינג שקל 26.10.2017 4.624- בנק לאומי</t>
  </si>
  <si>
    <t>100046287</t>
  </si>
  <si>
    <t>פרנק שווצרי שקל 26.10.2017 3.7267- בנק לאומי</t>
  </si>
  <si>
    <t>100046279</t>
  </si>
  <si>
    <t>שקל דולר 3.6031 3.4.18- בנק לאומי</t>
  </si>
  <si>
    <t>11579799</t>
  </si>
  <si>
    <t>שקל דולר קנדי 26.10.2017 2.8758- בנק לאומי</t>
  </si>
  <si>
    <t>100046288</t>
  </si>
  <si>
    <t>שקל יורו 4.2485 26.10.17 (סיטי)- בנק לאומי</t>
  </si>
  <si>
    <t>103615140</t>
  </si>
  <si>
    <t>שקל ין יפני 26.10.2017 .0326615- בנק לאומי</t>
  </si>
  <si>
    <t>100046278</t>
  </si>
  <si>
    <t>שקל פרנק שווצרי 26.10.2017 3.7267- בנק לאומי</t>
  </si>
  <si>
    <t>100046276</t>
  </si>
  <si>
    <t>דולר קנדי שקל 25.10.2017 2.8812- בנק מזרחי טפחות</t>
  </si>
  <si>
    <t>100046226</t>
  </si>
  <si>
    <t>04/09/17</t>
  </si>
  <si>
    <t>דולר שקל 25.10.2017 3.5189- בנק מזרחי טפחות</t>
  </si>
  <si>
    <t>100046319</t>
  </si>
  <si>
    <t>18/09/17</t>
  </si>
  <si>
    <t>דולר שקל 25.10.2017 3.57335- בנק מזרחי טפחות</t>
  </si>
  <si>
    <t>100046218</t>
  </si>
  <si>
    <t>דולר שקל 3.57 3.4.18- בנק מזרחי טפחות</t>
  </si>
  <si>
    <t>2166287</t>
  </si>
  <si>
    <t>31/03/17</t>
  </si>
  <si>
    <t>יורו שקל 25.10.2017 4.22325- בנק מזרחי טפחות</t>
  </si>
  <si>
    <t>100046317</t>
  </si>
  <si>
    <t>יורו שקל 25.10.2017 4.2629- בנק מזרחי טפחות</t>
  </si>
  <si>
    <t>100046219</t>
  </si>
  <si>
    <t>יורו שקל 4.1602 25.10.17- בנק מזרחי טפחות</t>
  </si>
  <si>
    <t>2492281</t>
  </si>
  <si>
    <t>ין יפני שקל 25.10.2017 .032661988099405- בנק מזרחי טפחות</t>
  </si>
  <si>
    <t>100046216</t>
  </si>
  <si>
    <t>לירה שטרלינג שקל 25.10.2017 4.639- בנק מזרחי טפחות</t>
  </si>
  <si>
    <t>100046233</t>
  </si>
  <si>
    <t>שקל דולר 25.10.2017 3.5189- בנק מזרחי טפחות</t>
  </si>
  <si>
    <t>100046324</t>
  </si>
  <si>
    <t>שקל דולר 25.10.2017 3.57335- בנק מזרחי טפחות</t>
  </si>
  <si>
    <t>100046220</t>
  </si>
  <si>
    <t>שקל דולר 3.57 3.4.18- בנק מזרחי טפחות</t>
  </si>
  <si>
    <t>2166286</t>
  </si>
  <si>
    <t>שקל דולר קנדי 25.10.2017 2.8812- בנק מזרחי טפחות</t>
  </si>
  <si>
    <t>100046234</t>
  </si>
  <si>
    <t>שקל יורו 25.10.2017 4.22325- בנק מזרחי טפחות</t>
  </si>
  <si>
    <t>100046313</t>
  </si>
  <si>
    <t>שקל יורו 25.10.2017 4.2629- בנק מזרחי טפחות</t>
  </si>
  <si>
    <t>100046214</t>
  </si>
  <si>
    <t>שקל יורו 4.1602 25.10.17- בנק מזרחי טפחות</t>
  </si>
  <si>
    <t>24922810</t>
  </si>
  <si>
    <t>שקל ין יפני 25.10.2017 .032661988099405- בנק מזרחי טפחות</t>
  </si>
  <si>
    <t>100046221</t>
  </si>
  <si>
    <t>שקל לירה שטרלינג 25.10.2017 4.639- בנק מזרחי טפחות</t>
  </si>
  <si>
    <t>100046230</t>
  </si>
  <si>
    <t>דולר יורו 26.10.2017 1.19305- בנק הפועלים</t>
  </si>
  <si>
    <t>100046255</t>
  </si>
  <si>
    <t>דולר יורו 26.10.2017 1.19258- בנק לאומי</t>
  </si>
  <si>
    <t>100046250</t>
  </si>
  <si>
    <t>דולר ין יפני 26.10.2017 109.0775- בנק לאומי</t>
  </si>
  <si>
    <t>100046265</t>
  </si>
  <si>
    <t>יורו דולר 26.10.2017 1.19258- בנק לאומי</t>
  </si>
  <si>
    <t>100046262</t>
  </si>
  <si>
    <t>לירה שטרלינג דולר 1.3279 26.10.17 (סיטי)- בנק לאומי</t>
  </si>
  <si>
    <t>10372506</t>
  </si>
  <si>
    <t>דולר לירה שטרלינג 26.10.2017 1.33996- בנק הפועלים</t>
  </si>
  <si>
    <t>100046348</t>
  </si>
  <si>
    <t>דולר פזו מקסיקני 26.10.2017 17.9347- בנק הפועלים</t>
  </si>
  <si>
    <t>100046283</t>
  </si>
  <si>
    <t>יורו דולר 26.10.2017 1.19305- בנק הפועלים</t>
  </si>
  <si>
    <t>100046272</t>
  </si>
  <si>
    <t>לירה שטרלינג דולר 26.10.2017 1.33996- בנק הפועלים</t>
  </si>
  <si>
    <t>100046349</t>
  </si>
  <si>
    <t>פזו מקסיקני דולר 26.10.2017 17.9347- בנק הפועלים</t>
  </si>
  <si>
    <t>100046263</t>
  </si>
  <si>
    <t>דולר אוסטרלי ין יפני 26.10.2017 86.89- בנק לאומי</t>
  </si>
  <si>
    <t>100046273</t>
  </si>
  <si>
    <t>דולר יורו 1.19225 26.10.17- בנק לאומי</t>
  </si>
  <si>
    <t>463026</t>
  </si>
  <si>
    <t>דולר יורו 26.10.2017 1.19759- בנק לאומי</t>
  </si>
  <si>
    <t>100046302</t>
  </si>
  <si>
    <t>דולר ין יפני 26.10.2017 111.48- בנק לאומי</t>
  </si>
  <si>
    <t>100046332</t>
  </si>
  <si>
    <t>דולר לירה שטרלינג 1.3279 26.10.17 (סיטי)- בנק לאומי</t>
  </si>
  <si>
    <t>10372509</t>
  </si>
  <si>
    <t>דולר לירה שטרלינג 26.10.2017 1.29859- בנק לאומי</t>
  </si>
  <si>
    <t>100046266</t>
  </si>
  <si>
    <t>דולר פרנק שווצרי 26.10.2017 .960715- בנק לאומי</t>
  </si>
  <si>
    <t>100046331</t>
  </si>
  <si>
    <t>יורו דולר 1.19225 26.10.17- בנק לאומי</t>
  </si>
  <si>
    <t>463086</t>
  </si>
  <si>
    <t>יורו דולר 26.10.2017 1.19759- בנק לאומי</t>
  </si>
  <si>
    <t>100046308</t>
  </si>
  <si>
    <t>יורו לירה טורקית 21.11.2017 4.2728- בנק לאומי</t>
  </si>
  <si>
    <t>100046334</t>
  </si>
  <si>
    <t>ין יפני דולר 26.10.2017 109.0775- בנק לאומי</t>
  </si>
  <si>
    <t>100046289</t>
  </si>
  <si>
    <t>ין יפני דולר 26.10.2017 111.48- בנק לאומי</t>
  </si>
  <si>
    <t>100046335</t>
  </si>
  <si>
    <t>ין יפני דולר אוסטרלי 26.10.2017 86.89- בנק לאומי</t>
  </si>
  <si>
    <t>100046296</t>
  </si>
  <si>
    <t>לירה טורקית יורו 21.11.2017 4.2728- בנק לאומי</t>
  </si>
  <si>
    <t>100046330</t>
  </si>
  <si>
    <t>לירה שטרלינג דולר 26.10.2017 1.29859- בנק לאומי</t>
  </si>
  <si>
    <t>100046252</t>
  </si>
  <si>
    <t>פרנק שווצרי דולר 26.10.2017 .960715- בנק לאומי</t>
  </si>
  <si>
    <t>100046333</t>
  </si>
  <si>
    <t>דולר יורו 25.10.2017 1.1931- בנק מזרחי טפחות</t>
  </si>
  <si>
    <t>100046228</t>
  </si>
  <si>
    <t>דולר ין יפני 25.10.2017 109.35- בנק מזרחי טפחות</t>
  </si>
  <si>
    <t>100046225</t>
  </si>
  <si>
    <t>דולר לירה שטרלינג 25.10.2017 1.35145- בנק מזרחי טפחות</t>
  </si>
  <si>
    <t>100046340</t>
  </si>
  <si>
    <t>יורו דולר 25.10.2017 1.1931- בנק מזרחי טפחות</t>
  </si>
  <si>
    <t>100046229</t>
  </si>
  <si>
    <t>ין יפני דולר 25.10.2017 109.35- בנק מזרחי טפחות</t>
  </si>
  <si>
    <t>100046223</t>
  </si>
  <si>
    <t>לירה שטרלינג דולר 25.10.2017 1.35145- בנק מזרחי טפחות</t>
  </si>
  <si>
    <t>100046339</t>
  </si>
  <si>
    <t>18.9.19 IRS 1.375%</t>
  </si>
  <si>
    <t>101185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</si>
  <si>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</si>
  <si>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</si>
  <si>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</si>
  <si>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</si>
  <si>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</si>
  <si>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</si>
  <si>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</si>
  <si>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1.38% 31.8.25- בנק הפועלים</t>
  </si>
  <si>
    <t>10018201</t>
  </si>
  <si>
    <t>10018301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</si>
  <si>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</si>
  <si>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</si>
  <si>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</si>
  <si>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</si>
  <si>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</si>
  <si>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</si>
  <si>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</si>
  <si>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</si>
  <si>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</si>
  <si>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</si>
  <si>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</si>
  <si>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</si>
  <si>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</t>
  </si>
  <si>
    <t>21433319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</si>
  <si>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</si>
  <si>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</si>
  <si>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</si>
  <si>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</si>
  <si>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</si>
  <si>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</si>
  <si>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</si>
  <si>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</si>
  <si>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</si>
  <si>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</si>
  <si>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</si>
  <si>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</si>
  <si>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JMLNPXEU 26/04/18- בנק הפועלים</t>
  </si>
  <si>
    <t>8000099</t>
  </si>
  <si>
    <t>01/05/17</t>
  </si>
  <si>
    <t>JMLNPXUS 116.13 22/11/17- בנק הפועלים</t>
  </si>
  <si>
    <t>800000089</t>
  </si>
  <si>
    <t>Excellence Mizrahi SPTRMDCP 05/12/2017- בנק מזרחי טפחות</t>
  </si>
  <si>
    <t>101942230</t>
  </si>
  <si>
    <t>SPTR 17/07/2018 CITI SWAP- CITI Bank</t>
  </si>
  <si>
    <t>11632359</t>
  </si>
  <si>
    <t>NDDUNA 14/6/18- בנק הפועלים</t>
  </si>
  <si>
    <t>800211471</t>
  </si>
  <si>
    <t>30/06/17</t>
  </si>
  <si>
    <t>NDDUP 14/6/18 - בנק הפועלים</t>
  </si>
  <si>
    <t>800211469</t>
  </si>
  <si>
    <t>NDUEEGF 08/12/2017- בנק הפועלים</t>
  </si>
  <si>
    <t>80196251</t>
  </si>
  <si>
    <t>NDUEEGF 24/10/2017- בנק הפועלים</t>
  </si>
  <si>
    <t>80403091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</si>
  <si>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</si>
  <si>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</si>
  <si>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</si>
  <si>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</si>
  <si>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</si>
  <si>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</si>
  <si>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</si>
  <si>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CROCI USD 23/08/2018 LEUMI- בנק לאומי</t>
  </si>
  <si>
    <t>813472271</t>
  </si>
  <si>
    <t>ES Mizrahi NDUEEGF 388.174 08/01/2018- בנק מזרחי טפחות</t>
  </si>
  <si>
    <t>401888880</t>
  </si>
  <si>
    <t>06/01/17</t>
  </si>
  <si>
    <t>ES Mizrahi NDUEEGF 394.098 18/01/2018- בנק מזרחי טפחות</t>
  </si>
  <si>
    <t>401999990</t>
  </si>
  <si>
    <t>Excellence Mizrahi SPSIBKT 10/11/2017- בנק מזרחי טפחות</t>
  </si>
  <si>
    <t>401925979</t>
  </si>
  <si>
    <t>401925980</t>
  </si>
  <si>
    <t>20MM IBOXHY 259 DEC17 JPM- בנק הפועלים</t>
  </si>
  <si>
    <t>80203331</t>
  </si>
  <si>
    <t>IBOXHY MAR18 JP 30 MM 263- בנק הפועלים</t>
  </si>
  <si>
    <t>800211055</t>
  </si>
  <si>
    <t>IBOXHY MAR18 JP 47 MM 262.7- בנק הפועלים</t>
  </si>
  <si>
    <t>800211143</t>
  </si>
  <si>
    <t>ES Mizrahi IBOXXMJA 185.4 20/12/2017- בנק מזרחי טפחות</t>
  </si>
  <si>
    <t>401859567</t>
  </si>
  <si>
    <t>יהלומים סיכון הלוואה- בנק מזרחי טפחות</t>
  </si>
  <si>
    <t>99104168</t>
  </si>
  <si>
    <t>אשראי</t>
  </si>
  <si>
    <t>NR1</t>
  </si>
  <si>
    <t>יהלומים אירוע כשל ד- בנק מזרחי טפחות</t>
  </si>
  <si>
    <t>991031454</t>
  </si>
  <si>
    <t>עסקת יהלומים אירוע מימוש א- בנק מזרחי טפחות</t>
  </si>
  <si>
    <t>991031451</t>
  </si>
  <si>
    <t>עסקת יהלומים אירוע מימוש ב - בנק מזרחי טפחות</t>
  </si>
  <si>
    <t>991031452</t>
  </si>
  <si>
    <t>עסקת יהלומים אירוע מימוש ג- בנק מזרחי טפחות</t>
  </si>
  <si>
    <t>991031453</t>
  </si>
  <si>
    <t>עסקת יהלומים אירוע מימוש ה- בנק מזרחי טפחות</t>
  </si>
  <si>
    <t>991031455</t>
  </si>
  <si>
    <t>C DS 1 21.3.18- בנק דיסקונט</t>
  </si>
  <si>
    <t>201359</t>
  </si>
  <si>
    <t>DSCT IT Delta 1 07/09/18- בנק דיסקונט</t>
  </si>
  <si>
    <t>XS1646378593</t>
  </si>
  <si>
    <t>TPXDDVD 2220.17 27.11.2017- JPM</t>
  </si>
  <si>
    <t>XS1190835089</t>
  </si>
  <si>
    <t>ALME 2X AR VAR 01/33- ALME Loan Funding Ltd</t>
  </si>
  <si>
    <t>XS1405766111</t>
  </si>
  <si>
    <t>OHECP 2016-5X A1 VAR 03/30- Oak Hill</t>
  </si>
  <si>
    <t>XS1531382650</t>
  </si>
  <si>
    <t>BK Opp. Fund-4 - Class B- BK OPPORTUNITIES</t>
  </si>
  <si>
    <t>KYG1311A1105</t>
  </si>
  <si>
    <t>סה"כ כנגד חסכון עמיתים/מבוטחים</t>
  </si>
  <si>
    <t>הלוואות עמיתים שקלי</t>
  </si>
  <si>
    <t>לא</t>
  </si>
  <si>
    <t>300100088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</si>
  <si>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</si>
  <si>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</si>
  <si>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</si>
  <si>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ב'</t>
  </si>
  <si>
    <t>90150520</t>
  </si>
  <si>
    <t>גורם כב'</t>
  </si>
  <si>
    <t>10030581</t>
  </si>
  <si>
    <t>510160781</t>
  </si>
  <si>
    <t>דרך ארץ קטע 18</t>
  </si>
  <si>
    <t>90150300</t>
  </si>
  <si>
    <t>איסתא נכסים בע"מ</t>
  </si>
  <si>
    <t>1004178</t>
  </si>
  <si>
    <t>512553058</t>
  </si>
  <si>
    <t>28/03/17</t>
  </si>
  <si>
    <t>גורם מג'</t>
  </si>
  <si>
    <t>כן</t>
  </si>
  <si>
    <t>91102798</t>
  </si>
  <si>
    <t>512705153</t>
  </si>
  <si>
    <t>91102799</t>
  </si>
  <si>
    <t>דור אד אנרגיה 11</t>
  </si>
  <si>
    <t>11898230</t>
  </si>
  <si>
    <t>דור אד אנרגיה 21</t>
  </si>
  <si>
    <t>11898310</t>
  </si>
  <si>
    <t>דור אד אנרגיה 22</t>
  </si>
  <si>
    <t>11898320</t>
  </si>
  <si>
    <t>דור אד אנרגיה 23</t>
  </si>
  <si>
    <t>11898330</t>
  </si>
  <si>
    <t>דור אד אנרגיה 24</t>
  </si>
  <si>
    <t>11898340</t>
  </si>
  <si>
    <t>דור אד אנרגיה 31</t>
  </si>
  <si>
    <t>11898410</t>
  </si>
  <si>
    <t>דור אד אנרגיה 32</t>
  </si>
  <si>
    <t>11898420</t>
  </si>
  <si>
    <t>דור אד אנרגיה 33</t>
  </si>
  <si>
    <t>11898421</t>
  </si>
  <si>
    <t>דור אד אנרגיה 4</t>
  </si>
  <si>
    <t>11896140</t>
  </si>
  <si>
    <t>דור אד אנרגיה 6</t>
  </si>
  <si>
    <t>11896160</t>
  </si>
  <si>
    <t>דור אד אנרגיה 9</t>
  </si>
  <si>
    <t>11898190</t>
  </si>
  <si>
    <t>דוראד  3 מזרחי</t>
  </si>
  <si>
    <t>11896130</t>
  </si>
  <si>
    <t>דוראד אנרגיה 10</t>
  </si>
  <si>
    <t>11898200</t>
  </si>
  <si>
    <t>דוראד אנרגיה 13</t>
  </si>
  <si>
    <t>11898130</t>
  </si>
  <si>
    <t>דוראד אנרגיה 14</t>
  </si>
  <si>
    <t>11898140</t>
  </si>
  <si>
    <t>דוראד אנרגיה 16</t>
  </si>
  <si>
    <t>11898160</t>
  </si>
  <si>
    <t>דוראד אנרגיה 17</t>
  </si>
  <si>
    <t>11898270</t>
  </si>
  <si>
    <t>דוראד אנרגיה 18</t>
  </si>
  <si>
    <t>11898280</t>
  </si>
  <si>
    <t>דוראד אנרגיה 19</t>
  </si>
  <si>
    <t>11898290</t>
  </si>
  <si>
    <t>דוראד אנרגיה 2 מזרחי</t>
  </si>
  <si>
    <t>919961201</t>
  </si>
  <si>
    <t>דוראד אנרגיה 20</t>
  </si>
  <si>
    <t>11898300</t>
  </si>
  <si>
    <t>דוראד אנרגיה 25</t>
  </si>
  <si>
    <t>11898350</t>
  </si>
  <si>
    <t>דוראד אנרגיה 30</t>
  </si>
  <si>
    <t>11898400</t>
  </si>
  <si>
    <t>דוראד אנרגיה 5 מזרחי ובינל</t>
  </si>
  <si>
    <t>11896150</t>
  </si>
  <si>
    <t>דוראד אנרגיה 7 מזרחי ובינל</t>
  </si>
  <si>
    <t>11898170</t>
  </si>
  <si>
    <t>דוראד אנרגיה 8</t>
  </si>
  <si>
    <t>11898180</t>
  </si>
  <si>
    <t>דוראד אנרגיה12-הלואה</t>
  </si>
  <si>
    <t>11898120</t>
  </si>
  <si>
    <t>דוראד אנרגיה15-הלואה</t>
  </si>
  <si>
    <t>11898150</t>
  </si>
  <si>
    <t>דוראד אנרגיה26-הלואה</t>
  </si>
  <si>
    <t>11898360</t>
  </si>
  <si>
    <t>דוראד אנרגיה28-הלואה</t>
  </si>
  <si>
    <t>11898380</t>
  </si>
  <si>
    <t>דוראד אנרגיה29</t>
  </si>
  <si>
    <t>11898390</t>
  </si>
  <si>
    <t>דוראד אנרגיה34</t>
  </si>
  <si>
    <t>11898422</t>
  </si>
  <si>
    <t>דוראד הלוואה 1 מזרחי</t>
  </si>
  <si>
    <t>918961101</t>
  </si>
  <si>
    <t>מלונות פתאל בע"מ</t>
  </si>
  <si>
    <t>1004177</t>
  </si>
  <si>
    <t>510678816</t>
  </si>
  <si>
    <t>*אבנר חיפושים בע"מ</t>
  </si>
  <si>
    <t>91050001</t>
  </si>
  <si>
    <t>17/05/17</t>
  </si>
  <si>
    <t>*דלק קידוחים בע"מ</t>
  </si>
  <si>
    <t>91050002</t>
  </si>
  <si>
    <t>20/06/17</t>
  </si>
  <si>
    <t>91050003</t>
  </si>
  <si>
    <t>19/07/17</t>
  </si>
  <si>
    <t>כלל תעשיות A-צמודת מדד פדיון לשיעורין</t>
  </si>
  <si>
    <t>92229112</t>
  </si>
  <si>
    <t>520021874</t>
  </si>
  <si>
    <t>כלל תעשיות הלוואה צמודת מדד בולט</t>
  </si>
  <si>
    <t>92229115</t>
  </si>
  <si>
    <t>כלל תעשיות-בע"מ-הרחבה-D</t>
  </si>
  <si>
    <t>92229119</t>
  </si>
  <si>
    <t>26/06/17</t>
  </si>
  <si>
    <t>קרדן ישראל 06.2017</t>
  </si>
  <si>
    <t>10036511</t>
  </si>
  <si>
    <t>520033457</t>
  </si>
  <si>
    <t>12/06/17</t>
  </si>
  <si>
    <t>גורם יא'</t>
  </si>
  <si>
    <t>10028251</t>
  </si>
  <si>
    <t>512751116</t>
  </si>
  <si>
    <t>21/03/17</t>
  </si>
  <si>
    <t>קרדן רכב בע"מ</t>
  </si>
  <si>
    <t>1003689</t>
  </si>
  <si>
    <t>520039249</t>
  </si>
  <si>
    <t>02/08/17</t>
  </si>
  <si>
    <t>אלדן הלוואה     3% 22/01/18</t>
  </si>
  <si>
    <t>99103319</t>
  </si>
  <si>
    <t>אספן עונות -הלוואת עונות חטיבת הפנאי בע"מ 4.75%</t>
  </si>
  <si>
    <t>99103335</t>
  </si>
  <si>
    <t>520037540</t>
  </si>
  <si>
    <t>91050004</t>
  </si>
  <si>
    <t>NR2</t>
  </si>
  <si>
    <t>91050005</t>
  </si>
  <si>
    <t>08/09/17</t>
  </si>
  <si>
    <t>91050006</t>
  </si>
  <si>
    <t>כוכב אגירה שואבה קצר</t>
  </si>
  <si>
    <t>90840001</t>
  </si>
  <si>
    <t>513869347</t>
  </si>
  <si>
    <t>כוכב אגירה שואבה-ארוך</t>
  </si>
  <si>
    <t>90840000</t>
  </si>
  <si>
    <t>כוכב נוי שותפות מוגבלת</t>
  </si>
  <si>
    <t>1004225</t>
  </si>
  <si>
    <t>550273080</t>
  </si>
  <si>
    <t>כוכב נוי שותפות מוגבלת-2</t>
  </si>
  <si>
    <t>10042251</t>
  </si>
  <si>
    <t>11/07/17</t>
  </si>
  <si>
    <t>שפיר הנדסה חוצה ישראל  צפון 2</t>
  </si>
  <si>
    <t>10041971</t>
  </si>
  <si>
    <t>514874155</t>
  </si>
  <si>
    <t>21/05/17</t>
  </si>
  <si>
    <t>שפיר הנדסה חוצה ישראל  צפון בע"מ-1</t>
  </si>
  <si>
    <t>1004197</t>
  </si>
  <si>
    <t>04/05/17</t>
  </si>
  <si>
    <t>שפיר הנדסה חוצה ישראל  צפון בע"מ-3</t>
  </si>
  <si>
    <t>10041972</t>
  </si>
  <si>
    <t>שפיר הנדסה חוצה ישראל  צפון בע"מ-4</t>
  </si>
  <si>
    <t>10041973</t>
  </si>
  <si>
    <t>שפיר הנדסה חוצה ישראל  צפון בע"מ-5</t>
  </si>
  <si>
    <t>10041974</t>
  </si>
  <si>
    <t>שפיר הנדסה חוצה ישראל  צפון בע"מ-6</t>
  </si>
  <si>
    <t>10041975</t>
  </si>
  <si>
    <t>שפיר הנדסה חוצה ישראל  צפון בע"מ-7</t>
  </si>
  <si>
    <t>10041976</t>
  </si>
  <si>
    <t>שפיר כביש 6 דולרי</t>
  </si>
  <si>
    <t>10041982</t>
  </si>
  <si>
    <t>27/09/17</t>
  </si>
  <si>
    <t>שפיר כביש 6 דולרי-משיכה 10</t>
  </si>
  <si>
    <t>10041980</t>
  </si>
  <si>
    <t>שפיר כביש 6 דולרי-משיכה 11</t>
  </si>
  <si>
    <t>10041981</t>
  </si>
  <si>
    <t>28/08/17</t>
  </si>
  <si>
    <t>שפיר כביש 6 דולרי-משיכה 9</t>
  </si>
  <si>
    <t>10041979</t>
  </si>
  <si>
    <t>27/06/17</t>
  </si>
  <si>
    <t>שפיר כביש 6-דולרי -משיכה 8</t>
  </si>
  <si>
    <t>10041978</t>
  </si>
  <si>
    <t>25/05/17</t>
  </si>
  <si>
    <t>סה"כ מובטחות בשיעבוד כלי רכב</t>
  </si>
  <si>
    <t>גורם כא'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</si>
  <si>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</si>
  <si>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</si>
  <si>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</si>
  <si>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</si>
  <si>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</si>
  <si>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</si>
  <si>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קרסו הלוואה 5.25</t>
  </si>
  <si>
    <t>99102675</t>
  </si>
  <si>
    <t>510488190</t>
  </si>
  <si>
    <t>תדהר 5.75% 9/21</t>
  </si>
  <si>
    <t>99104044</t>
  </si>
  <si>
    <t>512728932</t>
  </si>
  <si>
    <t>סה"כ מובטחות במשכנתא או תיקי משכנתאות</t>
  </si>
  <si>
    <t>דלק US-עסקת אשראי</t>
  </si>
  <si>
    <t>90161001</t>
  </si>
  <si>
    <t>פיקדון בנק הפועלים 2923- בנק הפועלים</t>
  </si>
  <si>
    <t>808084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</si>
  <si>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</si>
  <si>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</si>
  <si>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</si>
  <si>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</si>
  <si>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</si>
  <si>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</si>
  <si>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</si>
  <si>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</si>
  <si>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סה"כ נקוב במט"ח</t>
  </si>
  <si>
    <t>סה"כ צמודי מט"ח</t>
  </si>
  <si>
    <t>סה"כ מניב</t>
  </si>
  <si>
    <t>סה"כ לא מניב</t>
  </si>
  <si>
    <t>התחייבות עתידית -LONESTAR</t>
  </si>
  <si>
    <t>התחייבות עתידית קרן Mideal</t>
  </si>
  <si>
    <t>התחיבות TUTTNAURE</t>
  </si>
  <si>
    <t>התחייבות עתידית Fimi 2 PE</t>
  </si>
  <si>
    <t>התחייבות עתידית Fimi 4 PE</t>
  </si>
  <si>
    <t>התחייבות עתידית FIMI 5 Israel Op</t>
  </si>
  <si>
    <t>התחייבות עתידית FIRST TIME</t>
  </si>
  <si>
    <t>התחייבות עתידית gatewood</t>
  </si>
  <si>
    <t>התחייבות עתידית VINTAGE V</t>
  </si>
  <si>
    <t>התחייבות עתידית איאיגי הייסטר VC</t>
  </si>
  <si>
    <t>התחייבות עתידית בית וגג - קרן השקעה</t>
  </si>
  <si>
    <t>התחייבות עתידית הרווסט 2 VC</t>
  </si>
  <si>
    <t>התחייבות עתידית ניורון VC</t>
  </si>
  <si>
    <t>התחייבות עתידית פורטיסימו PE</t>
  </si>
  <si>
    <t>התחייבות עתידית קלירמארק קרן השקעה</t>
  </si>
  <si>
    <t>התחייבות עתידית קרן נוי - בתשתיות ואנרגיה</t>
  </si>
  <si>
    <t>התחייבות עתידית קרן שקד</t>
  </si>
  <si>
    <t>התחייבות עתידית קרן תשתיות PE</t>
  </si>
  <si>
    <t>אגירה שואבה-כוכב הירדן</t>
  </si>
  <si>
    <t>שפיר  כביש 6-דולרי</t>
  </si>
  <si>
    <t>first time 2</t>
  </si>
  <si>
    <t>התחיבות עתידית Blackstone Real Estate Partners VII</t>
  </si>
  <si>
    <t>התחייבות עתידית american sec v atlas PE</t>
  </si>
  <si>
    <t>התחייבות עתידית APAX VII SIDECAR  PE</t>
  </si>
  <si>
    <t>התחייבות עתידית Apollo European Principal Financin</t>
  </si>
  <si>
    <t>התחייבות עתידית Dover Street V</t>
  </si>
  <si>
    <t>התחייבות עתידית Energy Capital II PE</t>
  </si>
  <si>
    <t>התחייבות עתידית GSO קרן השקעה</t>
  </si>
  <si>
    <t>התחייבות עתידית Hamilton  Secondary PE</t>
  </si>
  <si>
    <t>התחייבות עתידית HEMILTON LINE SECOND 3</t>
  </si>
  <si>
    <t>התחייבות עתידית HIG Bayside PE</t>
  </si>
  <si>
    <t>התחייבות עתידית ICG Recovery PE</t>
  </si>
  <si>
    <t>התחייבות עתידית Infinity PE</t>
  </si>
  <si>
    <t>התחייבות עתידית MILESTONE</t>
  </si>
  <si>
    <t>התחייבות עתידית OHA Strategic PE</t>
  </si>
  <si>
    <t>התחייבות עתידית Partners GROUP</t>
  </si>
  <si>
    <t>התחייבות עתידית PROVIDENCE MTM  PE</t>
  </si>
  <si>
    <t>התחייבות עתידית סיני - קרן השקעה</t>
  </si>
  <si>
    <t>התחייבות עתידית קרן   EIG Energy XVI</t>
  </si>
  <si>
    <t>דלק קידוחים בע"מ-לוויתן*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</si>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</sst>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8" fillId="0" borderId="0"/>
    <xf numFmtId="0" fontId="10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6" applyFont="1" applyAlignment="1">
      <alignment horizontal="center"/>
    </xf>
    <xf numFmtId="0" fontId="3" fillId="0" borderId="0" xfId="6" applyFont="1" applyAlignment="1">
      <alignment horizontal="right"/>
    </xf>
    <xf numFmtId="0" fontId="5" fillId="0" borderId="0" xfId="6" applyFont="1" applyAlignment="1">
      <alignment horizontal="center" vertical="center" wrapText="1"/>
    </xf>
    <xf numFmtId="49" fontId="6" fillId="2" borderId="1" xfId="6" applyNumberFormat="1" applyFont="1" applyFill="1" applyBorder="1" applyAlignment="1">
      <alignment horizontal="center" vertical="center" wrapText="1" readingOrder="2"/>
    </xf>
    <xf numFmtId="0" fontId="8" fillId="0" borderId="2" xfId="6" applyFont="1" applyBorder="1" applyAlignment="1">
      <alignment horizontal="center"/>
    </xf>
    <xf numFmtId="0" fontId="9" fillId="0" borderId="0" xfId="6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6" applyFont="1" applyBorder="1" applyAlignment="1">
      <alignment horizontal="center"/>
    </xf>
    <xf numFmtId="0" fontId="10" fillId="0" borderId="0" xfId="7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2" fillId="0" borderId="0" xfId="6" applyFont="1" applyAlignment="1">
      <alignment horizontal="right"/>
    </xf>
    <xf numFmtId="0" fontId="7" fillId="2" borderId="4" xfId="6" applyFont="1" applyFill="1" applyBorder="1" applyAlignment="1">
      <alignment horizontal="center" vertical="center" wrapText="1"/>
    </xf>
    <xf numFmtId="0" fontId="7" fillId="2" borderId="5" xfId="6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6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6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6" applyNumberFormat="1" applyFont="1" applyFill="1" applyBorder="1" applyAlignment="1">
      <alignment horizontal="center" wrapText="1"/>
    </xf>
    <xf numFmtId="0" fontId="0" fillId="0" borderId="0" xfId="6" applyFont="1" applyBorder="1" applyAlignment="1">
      <alignment horizontal="center"/>
    </xf>
    <xf numFmtId="0" fontId="7" fillId="2" borderId="3" xfId="6" applyFont="1" applyFill="1" applyBorder="1" applyAlignment="1">
      <alignment horizontal="center" vertical="center" wrapText="1"/>
    </xf>
    <xf numFmtId="0" fontId="7" fillId="2" borderId="7" xfId="6" applyFont="1" applyFill="1" applyBorder="1" applyAlignment="1">
      <alignment horizontal="center" vertical="center" wrapText="1"/>
    </xf>
    <xf numFmtId="0" fontId="8" fillId="2" borderId="3" xfId="6" applyFont="1" applyFill="1" applyBorder="1" applyAlignment="1">
      <alignment horizontal="center" vertical="center" wrapText="1"/>
    </xf>
    <xf numFmtId="0" fontId="8" fillId="2" borderId="7" xfId="6" applyFont="1" applyFill="1" applyBorder="1" applyAlignment="1">
      <alignment horizontal="center" vertical="center" wrapText="1"/>
    </xf>
    <xf numFmtId="49" fontId="7" fillId="2" borderId="7" xfId="6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6" applyNumberFormat="1" applyFont="1" applyFill="1" applyBorder="1" applyAlignment="1">
      <alignment horizontal="center" vertical="center" wrapText="1" readingOrder="2"/>
    </xf>
    <xf numFmtId="49" fontId="6" fillId="2" borderId="3" xfId="6" applyNumberFormat="1" applyFont="1" applyFill="1" applyBorder="1" applyAlignment="1">
      <alignment horizontal="right" vertical="center" wrapText="1" readingOrder="2"/>
    </xf>
    <xf numFmtId="0" fontId="6" fillId="2" borderId="3" xfId="6" applyNumberFormat="1" applyFont="1" applyFill="1" applyBorder="1" applyAlignment="1">
      <alignment horizontal="right" vertical="center" wrapText="1" indent="1"/>
    </xf>
    <xf numFmtId="49" fontId="6" fillId="2" borderId="3" xfId="6" applyNumberFormat="1" applyFont="1" applyFill="1" applyBorder="1" applyAlignment="1">
      <alignment horizontal="right" vertical="center" wrapText="1" indent="3" readingOrder="2"/>
    </xf>
    <xf numFmtId="0" fontId="6" fillId="2" borderId="3" xfId="6" applyNumberFormat="1" applyFont="1" applyFill="1" applyBorder="1" applyAlignment="1">
      <alignment horizontal="right" vertical="center" wrapText="1" readingOrder="2"/>
    </xf>
    <xf numFmtId="0" fontId="6" fillId="2" borderId="3" xfId="6" applyNumberFormat="1" applyFont="1" applyFill="1" applyBorder="1" applyAlignment="1">
      <alignment horizontal="right" vertical="center" wrapText="1" indent="1" readingOrder="2"/>
    </xf>
    <xf numFmtId="0" fontId="7" fillId="3" borderId="3" xfId="6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14" fontId="0" fillId="0" borderId="0" xfId="0" applyNumberFormat="1" applyAlignment="1">
      <alignment horizontal="right"/>
    </xf>
    <xf numFmtId="14" fontId="0" fillId="0" borderId="0" xfId="0" applyNumberFormat="1"/>
    <xf numFmtId="0" fontId="19" fillId="0" borderId="0" xfId="6" applyFont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4" fillId="2" borderId="23" xfId="6" applyFont="1" applyFill="1" applyBorder="1" applyAlignment="1">
      <alignment vertical="center" wrapText="1"/>
    </xf>
    <xf numFmtId="0" fontId="4" fillId="2" borderId="24" xfId="6" applyFont="1" applyFill="1" applyBorder="1" applyAlignment="1">
      <alignment vertical="center" wrapText="1"/>
    </xf>
    <xf numFmtId="0" fontId="4" fillId="2" borderId="20" xfId="6" applyFont="1" applyFill="1" applyBorder="1" applyAlignment="1">
      <alignment vertical="center" wrapText="1"/>
    </xf>
    <xf numFmtId="0" fontId="4" fillId="2" borderId="21" xfId="0" applyFont="1" applyFill="1" applyBorder="1" applyAlignment="1">
      <alignment vertical="center" wrapText="1" readingOrder="2"/>
    </xf>
    <xf numFmtId="0" fontId="4" fillId="2" borderId="22" xfId="0" applyFont="1" applyFill="1" applyBorder="1" applyAlignment="1">
      <alignment vertical="center" wrapText="1" readingOrder="2"/>
    </xf>
    <xf numFmtId="0" fontId="13" fillId="2" borderId="25" xfId="0" applyFont="1" applyFill="1" applyBorder="1" applyAlignment="1">
      <alignment vertical="center" wrapText="1" readingOrder="2"/>
    </xf>
    <xf numFmtId="0" fontId="0" fillId="0" borderId="26" xfId="0" applyFont="1" applyBorder="1" applyAlignment="1">
      <alignment readingOrder="2"/>
    </xf>
    <xf numFmtId="0" fontId="0" fillId="0" borderId="27" xfId="0" applyFont="1" applyBorder="1" applyAlignment="1">
      <alignment readingOrder="2"/>
    </xf>
    <xf numFmtId="0" fontId="13" fillId="2" borderId="26" xfId="0" applyFont="1" applyFill="1" applyBorder="1" applyAlignment="1">
      <alignment vertical="center" wrapText="1" readingOrder="2"/>
    </xf>
    <xf numFmtId="0" fontId="13" fillId="2" borderId="27" xfId="0" applyFont="1" applyFill="1" applyBorder="1" applyAlignment="1">
      <alignment vertical="center" wrapText="1" readingOrder="2"/>
    </xf>
    <xf numFmtId="0" fontId="4" fillId="2" borderId="25" xfId="0" applyFont="1" applyFill="1" applyBorder="1" applyAlignment="1">
      <alignment vertical="center" wrapText="1" readingOrder="2"/>
    </xf>
    <xf numFmtId="0" fontId="4" fillId="2" borderId="26" xfId="0" applyFont="1" applyFill="1" applyBorder="1" applyAlignment="1">
      <alignment vertical="center" wrapText="1" readingOrder="2"/>
    </xf>
    <xf numFmtId="0" fontId="4" fillId="2" borderId="27" xfId="0" applyFont="1" applyFill="1" applyBorder="1" applyAlignment="1">
      <alignment vertical="center" wrapText="1" readingOrder="2"/>
    </xf>
  </cellXfs>
  <cellStyles count="16">
    <cellStyle name="Comma" xfId="4"/>
    <cellStyle name="Comma [0]" xfId="5"/>
    <cellStyle name="Comma 2" xfId="8"/>
    <cellStyle name="Currency" xfId="2"/>
    <cellStyle name="Currency [0]" xfId="3"/>
    <cellStyle name="Currency [0] _1" xfId="9"/>
    <cellStyle name="Hyperlink 2" xfId="10"/>
    <cellStyle name="Normal" xfId="0" builtinId="0"/>
    <cellStyle name="Normal 11" xfId="11"/>
    <cellStyle name="Normal 2" xfId="12"/>
    <cellStyle name="Normal 3" xfId="13"/>
    <cellStyle name="Normal_2007-16618" xfId="6"/>
    <cellStyle name="Percent" xfId="1"/>
    <cellStyle name="Percent 2" xfId="14"/>
    <cellStyle name="Text" xfId="15"/>
    <cellStyle name="היפר-קישור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4"/>
  <sheetViews>
    <sheetView rightToLeft="1" zoomScale="75" zoomScaleNormal="75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1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81" t="s">
        <v>3664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4" t="s">
        <v>199</v>
      </c>
      <c r="C5" t="s">
        <v>200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0" t="s">
        <v>5</v>
      </c>
      <c r="D7" s="61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2" t="s">
        <v>6</v>
      </c>
      <c r="D8" s="63" t="s">
        <v>7</v>
      </c>
      <c r="AJ8" s="5" t="s">
        <v>8</v>
      </c>
    </row>
    <row r="9" spans="1:36" s="6" customFormat="1" ht="18" customHeight="1">
      <c r="B9" s="66"/>
      <c r="C9" s="65" t="s">
        <v>9</v>
      </c>
      <c r="D9" s="64" t="s">
        <v>10</v>
      </c>
      <c r="AJ9" s="5" t="s">
        <v>11</v>
      </c>
    </row>
    <row r="10" spans="1:36" s="6" customFormat="1" ht="18" customHeight="1">
      <c r="B10" s="67" t="s">
        <v>12</v>
      </c>
      <c r="C10" s="57"/>
      <c r="D10" s="58"/>
      <c r="AJ10" s="8"/>
    </row>
    <row r="11" spans="1:36">
      <c r="A11" t="s">
        <v>13</v>
      </c>
      <c r="B11" s="68" t="s">
        <v>14</v>
      </c>
      <c r="C11" s="75">
        <v>590657.950002242</v>
      </c>
      <c r="D11" s="75">
        <f>+C11/$C$42*100</f>
        <v>10.951376515493056</v>
      </c>
    </row>
    <row r="12" spans="1:36">
      <c r="B12" s="68" t="s">
        <v>15</v>
      </c>
      <c r="C12" s="59"/>
      <c r="D12" s="59"/>
    </row>
    <row r="13" spans="1:36">
      <c r="A13" t="s">
        <v>13</v>
      </c>
      <c r="B13" s="69" t="s">
        <v>16</v>
      </c>
      <c r="C13" s="76">
        <v>1173653.6479966887</v>
      </c>
      <c r="D13" s="76">
        <f t="shared" ref="D13:D22" si="0">+C13/$C$42*100</f>
        <v>21.760687379125095</v>
      </c>
    </row>
    <row r="14" spans="1:36">
      <c r="A14" t="s">
        <v>13</v>
      </c>
      <c r="B14" s="69" t="s">
        <v>17</v>
      </c>
      <c r="C14" s="76">
        <v>0</v>
      </c>
      <c r="D14" s="76">
        <f t="shared" si="0"/>
        <v>0</v>
      </c>
    </row>
    <row r="15" spans="1:36">
      <c r="A15" t="s">
        <v>13</v>
      </c>
      <c r="B15" s="69" t="s">
        <v>18</v>
      </c>
      <c r="C15" s="76">
        <v>601731.6676132651</v>
      </c>
      <c r="D15" s="76">
        <f t="shared" si="0"/>
        <v>11.156694078702186</v>
      </c>
    </row>
    <row r="16" spans="1:36">
      <c r="A16" t="s">
        <v>13</v>
      </c>
      <c r="B16" s="69" t="s">
        <v>19</v>
      </c>
      <c r="C16" s="76">
        <v>1150114.6545517773</v>
      </c>
      <c r="D16" s="76">
        <f t="shared" si="0"/>
        <v>21.324251401229652</v>
      </c>
    </row>
    <row r="17" spans="1:4">
      <c r="A17" t="s">
        <v>13</v>
      </c>
      <c r="B17" s="69" t="s">
        <v>20</v>
      </c>
      <c r="C17" s="76">
        <v>20707.724936526902</v>
      </c>
      <c r="D17" s="76">
        <f t="shared" si="0"/>
        <v>0.38394148856933163</v>
      </c>
    </row>
    <row r="18" spans="1:4">
      <c r="A18" t="s">
        <v>13</v>
      </c>
      <c r="B18" s="69" t="s">
        <v>21</v>
      </c>
      <c r="C18" s="76">
        <v>270864.99007332604</v>
      </c>
      <c r="D18" s="76">
        <f t="shared" si="0"/>
        <v>5.022102032397977</v>
      </c>
    </row>
    <row r="19" spans="1:4">
      <c r="A19" t="s">
        <v>13</v>
      </c>
      <c r="B19" s="69" t="s">
        <v>22</v>
      </c>
      <c r="C19" s="76">
        <v>2252.6796610000001</v>
      </c>
      <c r="D19" s="76">
        <f t="shared" si="0"/>
        <v>4.1766885786114649E-2</v>
      </c>
    </row>
    <row r="20" spans="1:4">
      <c r="A20" t="s">
        <v>13</v>
      </c>
      <c r="B20" s="69" t="s">
        <v>23</v>
      </c>
      <c r="C20" s="76">
        <v>26318.136613095787</v>
      </c>
      <c r="D20" s="76">
        <f t="shared" si="0"/>
        <v>0.48796401239516224</v>
      </c>
    </row>
    <row r="21" spans="1:4">
      <c r="A21" t="s">
        <v>13</v>
      </c>
      <c r="B21" s="69" t="s">
        <v>24</v>
      </c>
      <c r="C21" s="76">
        <v>3730.6673743603988</v>
      </c>
      <c r="D21" s="76">
        <f t="shared" si="0"/>
        <v>6.9170224612284545E-2</v>
      </c>
    </row>
    <row r="22" spans="1:4">
      <c r="A22" t="s">
        <v>13</v>
      </c>
      <c r="B22" s="69" t="s">
        <v>25</v>
      </c>
      <c r="C22" s="76">
        <v>0</v>
      </c>
      <c r="D22" s="76">
        <f t="shared" si="0"/>
        <v>0</v>
      </c>
    </row>
    <row r="23" spans="1:4">
      <c r="B23" s="68" t="s">
        <v>26</v>
      </c>
      <c r="C23" s="59"/>
      <c r="D23" s="59"/>
    </row>
    <row r="24" spans="1:4">
      <c r="A24" t="s">
        <v>13</v>
      </c>
      <c r="B24" s="69" t="s">
        <v>27</v>
      </c>
      <c r="C24" s="76">
        <v>0</v>
      </c>
      <c r="D24" s="76">
        <f t="shared" ref="D24:D37" si="1">+C24/$C$42*100</f>
        <v>0</v>
      </c>
    </row>
    <row r="25" spans="1:4">
      <c r="A25" t="s">
        <v>13</v>
      </c>
      <c r="B25" s="69" t="s">
        <v>28</v>
      </c>
      <c r="C25" s="76">
        <v>1949.9397028799999</v>
      </c>
      <c r="D25" s="76">
        <f t="shared" si="1"/>
        <v>3.6153790647643833E-2</v>
      </c>
    </row>
    <row r="26" spans="1:4">
      <c r="A26" t="s">
        <v>13</v>
      </c>
      <c r="B26" s="69" t="s">
        <v>18</v>
      </c>
      <c r="C26" s="76">
        <v>166777.22733584579</v>
      </c>
      <c r="D26" s="76">
        <f t="shared" si="1"/>
        <v>3.0922130325307484</v>
      </c>
    </row>
    <row r="27" spans="1:4">
      <c r="A27" t="s">
        <v>13</v>
      </c>
      <c r="B27" s="69" t="s">
        <v>29</v>
      </c>
      <c r="C27" s="76">
        <v>23276.120303698626</v>
      </c>
      <c r="D27" s="76">
        <f t="shared" si="1"/>
        <v>0.4315620525631606</v>
      </c>
    </row>
    <row r="28" spans="1:4">
      <c r="A28" t="s">
        <v>13</v>
      </c>
      <c r="B28" s="69" t="s">
        <v>30</v>
      </c>
      <c r="C28" s="76">
        <v>390912.91979567043</v>
      </c>
      <c r="D28" s="76">
        <f t="shared" si="1"/>
        <v>7.2479081496098985</v>
      </c>
    </row>
    <row r="29" spans="1:4">
      <c r="A29" t="s">
        <v>13</v>
      </c>
      <c r="B29" s="69" t="s">
        <v>31</v>
      </c>
      <c r="C29" s="76">
        <v>9990.6973457551812</v>
      </c>
      <c r="D29" s="76">
        <f t="shared" si="1"/>
        <v>0.18523730745567177</v>
      </c>
    </row>
    <row r="30" spans="1:4">
      <c r="A30" t="s">
        <v>13</v>
      </c>
      <c r="B30" s="69" t="s">
        <v>32</v>
      </c>
      <c r="C30" s="76">
        <v>-25.564389364878998</v>
      </c>
      <c r="D30" s="76">
        <f t="shared" si="1"/>
        <v>-4.7398880066270779E-4</v>
      </c>
    </row>
    <row r="31" spans="1:4">
      <c r="A31" t="s">
        <v>13</v>
      </c>
      <c r="B31" s="69" t="s">
        <v>33</v>
      </c>
      <c r="C31" s="76">
        <v>11345.313165942616</v>
      </c>
      <c r="D31" s="76">
        <f t="shared" si="1"/>
        <v>0.21035321062883605</v>
      </c>
    </row>
    <row r="32" spans="1:4">
      <c r="A32" t="s">
        <v>13</v>
      </c>
      <c r="B32" s="69" t="s">
        <v>34</v>
      </c>
      <c r="C32" s="76">
        <v>61238.384063548823</v>
      </c>
      <c r="D32" s="76">
        <f t="shared" si="1"/>
        <v>1.135419579263679</v>
      </c>
    </row>
    <row r="33" spans="1:4">
      <c r="A33" t="s">
        <v>13</v>
      </c>
      <c r="B33" s="68" t="s">
        <v>35</v>
      </c>
      <c r="C33" s="76">
        <v>678373.95401134517</v>
      </c>
      <c r="D33" s="76">
        <f t="shared" si="1"/>
        <v>12.577717084234305</v>
      </c>
    </row>
    <row r="34" spans="1:4">
      <c r="A34" t="s">
        <v>13</v>
      </c>
      <c r="B34" s="68" t="s">
        <v>36</v>
      </c>
      <c r="C34" s="76">
        <v>209587.412308778</v>
      </c>
      <c r="D34" s="76">
        <f t="shared" si="1"/>
        <v>3.8859557635558777</v>
      </c>
    </row>
    <row r="35" spans="1:4">
      <c r="A35" t="s">
        <v>13</v>
      </c>
      <c r="B35" s="68" t="s">
        <v>37</v>
      </c>
      <c r="C35" s="76">
        <v>0</v>
      </c>
      <c r="D35" s="76">
        <f t="shared" si="1"/>
        <v>0</v>
      </c>
    </row>
    <row r="36" spans="1:4">
      <c r="A36" t="s">
        <v>13</v>
      </c>
      <c r="B36" s="68" t="s">
        <v>38</v>
      </c>
      <c r="C36" s="76">
        <v>0</v>
      </c>
      <c r="D36" s="76">
        <f t="shared" si="1"/>
        <v>0</v>
      </c>
    </row>
    <row r="37" spans="1:4">
      <c r="A37" t="s">
        <v>13</v>
      </c>
      <c r="B37" s="68" t="s">
        <v>39</v>
      </c>
      <c r="C37" s="76">
        <v>0</v>
      </c>
      <c r="D37" s="76">
        <f t="shared" si="1"/>
        <v>0</v>
      </c>
    </row>
    <row r="38" spans="1:4">
      <c r="A38" s="9"/>
      <c r="B38" s="70" t="s">
        <v>40</v>
      </c>
      <c r="C38" s="59"/>
      <c r="D38" s="59"/>
    </row>
    <row r="39" spans="1:4">
      <c r="A39" t="s">
        <v>13</v>
      </c>
      <c r="B39" s="71" t="s">
        <v>41</v>
      </c>
      <c r="C39" s="76">
        <v>0</v>
      </c>
      <c r="D39" s="76">
        <f t="shared" ref="D39:D41" si="2">+C39/$C$42*100</f>
        <v>0</v>
      </c>
    </row>
    <row r="40" spans="1:4">
      <c r="A40" t="s">
        <v>13</v>
      </c>
      <c r="B40" s="71" t="s">
        <v>42</v>
      </c>
      <c r="C40" s="76">
        <v>0</v>
      </c>
      <c r="D40" s="76">
        <f t="shared" si="2"/>
        <v>0</v>
      </c>
    </row>
    <row r="41" spans="1:4">
      <c r="A41" t="s">
        <v>13</v>
      </c>
      <c r="B41" s="71" t="s">
        <v>43</v>
      </c>
      <c r="C41" s="76">
        <v>0</v>
      </c>
      <c r="D41" s="76">
        <f t="shared" si="2"/>
        <v>0</v>
      </c>
    </row>
    <row r="42" spans="1:4">
      <c r="B42" s="71" t="s">
        <v>44</v>
      </c>
      <c r="C42" s="76">
        <f>SUM(C10:C41)</f>
        <v>5393458.5224663811</v>
      </c>
      <c r="D42" s="76">
        <f>SUM(D10:D41)</f>
        <v>100.00000000000006</v>
      </c>
    </row>
    <row r="43" spans="1:4">
      <c r="A43" t="s">
        <v>13</v>
      </c>
      <c r="B43" s="72" t="s">
        <v>45</v>
      </c>
      <c r="C43" s="76">
        <v>233131.26205000002</v>
      </c>
      <c r="D43" s="76">
        <v>0</v>
      </c>
    </row>
    <row r="44" spans="1:4">
      <c r="B44" s="10" t="s">
        <v>201</v>
      </c>
    </row>
    <row r="45" spans="1:4">
      <c r="C45" s="12" t="s">
        <v>46</v>
      </c>
      <c r="D45" s="13" t="s">
        <v>47</v>
      </c>
    </row>
    <row r="46" spans="1:4">
      <c r="C46" s="12" t="s">
        <v>9</v>
      </c>
      <c r="D46" s="12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202</v>
      </c>
      <c r="D50">
        <v>3.6273</v>
      </c>
    </row>
    <row r="51" spans="3:4">
      <c r="C51" t="s">
        <v>203</v>
      </c>
      <c r="D51">
        <v>0.55869999999999997</v>
      </c>
    </row>
    <row r="52" spans="3:4">
      <c r="C52" t="s">
        <v>204</v>
      </c>
      <c r="D52">
        <v>2.536</v>
      </c>
    </row>
    <row r="53" spans="3:4">
      <c r="C53" t="s">
        <v>126</v>
      </c>
      <c r="D53">
        <v>0.44369999999999998</v>
      </c>
    </row>
    <row r="54" spans="3:4">
      <c r="C54" t="s">
        <v>119</v>
      </c>
      <c r="D54">
        <v>2.8287</v>
      </c>
    </row>
    <row r="55" spans="3:4">
      <c r="C55" t="s">
        <v>123</v>
      </c>
      <c r="D55">
        <v>2.7612000000000001</v>
      </c>
    </row>
    <row r="56" spans="3:4">
      <c r="C56" t="s">
        <v>205</v>
      </c>
      <c r="D56">
        <v>3.1320000000000001E-2</v>
      </c>
    </row>
    <row r="57" spans="3:4">
      <c r="C57" t="s">
        <v>126</v>
      </c>
      <c r="D57">
        <v>3.0699999999999998E-3</v>
      </c>
    </row>
    <row r="58" spans="3:4">
      <c r="C58" t="s">
        <v>206</v>
      </c>
      <c r="D58">
        <v>1.1042000000000001</v>
      </c>
    </row>
    <row r="59" spans="3:4">
      <c r="C59" t="s">
        <v>126</v>
      </c>
      <c r="D59">
        <v>6.0749999999999998E-2</v>
      </c>
    </row>
    <row r="60" spans="3:4">
      <c r="C60" t="s">
        <v>207</v>
      </c>
      <c r="D60">
        <v>0.45100000000000001</v>
      </c>
    </row>
    <row r="61" spans="3:4">
      <c r="C61" t="s">
        <v>208</v>
      </c>
      <c r="D61">
        <v>0.1938</v>
      </c>
    </row>
    <row r="62" spans="3:4">
      <c r="C62" t="s">
        <v>126</v>
      </c>
      <c r="D62">
        <v>5.3780000000000001E-2</v>
      </c>
    </row>
    <row r="63" spans="3:4">
      <c r="C63" t="s">
        <v>126</v>
      </c>
      <c r="D63">
        <v>0.98819999999999997</v>
      </c>
    </row>
    <row r="64" spans="3:4">
      <c r="C64" t="s">
        <v>209</v>
      </c>
      <c r="D64">
        <v>0.43369999999999997</v>
      </c>
    </row>
  </sheetData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75" zoomScaleNormal="75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82" t="s">
        <v>3664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4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8"/>
    </row>
    <row r="8" spans="2:61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35" t="s">
        <v>186</v>
      </c>
      <c r="M8" s="15"/>
      <c r="BE8" s="15"/>
      <c r="BF8" s="15"/>
    </row>
    <row r="9" spans="2:61" s="18" customFormat="1" ht="20.25">
      <c r="B9" s="19"/>
      <c r="C9" s="27"/>
      <c r="D9" s="27"/>
      <c r="E9" s="27"/>
      <c r="F9" s="27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D9" s="15"/>
      <c r="BE9" s="15"/>
      <c r="BF9" s="15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D10" s="15"/>
      <c r="BE10" s="18"/>
      <c r="BF10" s="15"/>
    </row>
    <row r="11" spans="2:61" s="22" customFormat="1" ht="18" customHeight="1">
      <c r="B11" s="23" t="s">
        <v>102</v>
      </c>
      <c r="C11" s="7"/>
      <c r="D11" s="7"/>
      <c r="E11" s="7"/>
      <c r="F11" s="7"/>
      <c r="G11" s="75">
        <v>1917454.32</v>
      </c>
      <c r="H11" s="7"/>
      <c r="I11" s="75">
        <v>26318.136613095787</v>
      </c>
      <c r="J11" s="24"/>
      <c r="K11" s="75">
        <v>100</v>
      </c>
      <c r="L11" s="75">
        <v>0.49</v>
      </c>
      <c r="BD11" s="15"/>
      <c r="BE11" s="18"/>
      <c r="BF11" s="15"/>
      <c r="BH11" s="15"/>
    </row>
    <row r="12" spans="2:61">
      <c r="B12" s="77" t="s">
        <v>210</v>
      </c>
      <c r="C12" s="15"/>
      <c r="D12" s="15"/>
      <c r="E12" s="15"/>
      <c r="G12" s="78">
        <v>1626.49</v>
      </c>
      <c r="I12" s="78">
        <v>28186.349539999999</v>
      </c>
      <c r="K12" s="78">
        <v>107.1</v>
      </c>
      <c r="L12" s="78">
        <v>0.52</v>
      </c>
    </row>
    <row r="13" spans="2:61">
      <c r="B13" s="77" t="s">
        <v>2591</v>
      </c>
      <c r="C13" s="15"/>
      <c r="D13" s="15"/>
      <c r="E13" s="15"/>
      <c r="G13" s="78">
        <v>1626.49</v>
      </c>
      <c r="I13" s="78">
        <v>28186.349539999999</v>
      </c>
      <c r="K13" s="78">
        <v>107.1</v>
      </c>
      <c r="L13" s="78">
        <v>0.52</v>
      </c>
    </row>
    <row r="14" spans="2:61">
      <c r="B14" t="s">
        <v>2592</v>
      </c>
      <c r="C14" t="s">
        <v>2593</v>
      </c>
      <c r="D14" t="s">
        <v>103</v>
      </c>
      <c r="E14" t="s">
        <v>1365</v>
      </c>
      <c r="F14" t="s">
        <v>105</v>
      </c>
      <c r="G14" s="76">
        <v>18.22</v>
      </c>
      <c r="H14" s="76">
        <v>3016700</v>
      </c>
      <c r="I14" s="76">
        <v>549.64274</v>
      </c>
      <c r="J14" s="76">
        <v>0</v>
      </c>
      <c r="K14" s="76">
        <v>2.09</v>
      </c>
      <c r="L14" s="76">
        <v>0.01</v>
      </c>
    </row>
    <row r="15" spans="2:61">
      <c r="B15" t="s">
        <v>2594</v>
      </c>
      <c r="C15" t="s">
        <v>2595</v>
      </c>
      <c r="D15" t="s">
        <v>103</v>
      </c>
      <c r="E15" t="s">
        <v>131</v>
      </c>
      <c r="F15" t="s">
        <v>105</v>
      </c>
      <c r="G15" s="76">
        <v>413.74</v>
      </c>
      <c r="H15" s="76">
        <v>1976700</v>
      </c>
      <c r="I15" s="76">
        <v>8178.39858</v>
      </c>
      <c r="J15" s="76">
        <v>0</v>
      </c>
      <c r="K15" s="76">
        <v>31.08</v>
      </c>
      <c r="L15" s="76">
        <v>0.15</v>
      </c>
    </row>
    <row r="16" spans="2:61">
      <c r="B16" t="s">
        <v>2596</v>
      </c>
      <c r="C16" t="s">
        <v>2597</v>
      </c>
      <c r="D16" t="s">
        <v>103</v>
      </c>
      <c r="E16" t="s">
        <v>131</v>
      </c>
      <c r="F16" t="s">
        <v>105</v>
      </c>
      <c r="G16" s="76">
        <v>35.82</v>
      </c>
      <c r="H16" s="76">
        <v>1762600</v>
      </c>
      <c r="I16" s="76">
        <v>631.36332000000004</v>
      </c>
      <c r="J16" s="76">
        <v>0</v>
      </c>
      <c r="K16" s="76">
        <v>2.4</v>
      </c>
      <c r="L16" s="76">
        <v>0.01</v>
      </c>
    </row>
    <row r="17" spans="2:12">
      <c r="B17" t="s">
        <v>2598</v>
      </c>
      <c r="C17" t="s">
        <v>2599</v>
      </c>
      <c r="D17" t="s">
        <v>103</v>
      </c>
      <c r="E17" t="s">
        <v>131</v>
      </c>
      <c r="F17" t="s">
        <v>105</v>
      </c>
      <c r="G17" s="76">
        <v>96.17</v>
      </c>
      <c r="H17" s="76">
        <v>1784600</v>
      </c>
      <c r="I17" s="76">
        <v>1716.24982</v>
      </c>
      <c r="J17" s="76">
        <v>0</v>
      </c>
      <c r="K17" s="76">
        <v>6.52</v>
      </c>
      <c r="L17" s="76">
        <v>0.03</v>
      </c>
    </row>
    <row r="18" spans="2:12">
      <c r="B18" t="s">
        <v>2600</v>
      </c>
      <c r="C18" t="s">
        <v>2601</v>
      </c>
      <c r="D18" t="s">
        <v>103</v>
      </c>
      <c r="E18" t="s">
        <v>131</v>
      </c>
      <c r="F18" t="s">
        <v>105</v>
      </c>
      <c r="G18" s="76">
        <v>549.26</v>
      </c>
      <c r="H18" s="76">
        <v>1740600</v>
      </c>
      <c r="I18" s="76">
        <v>9560.4195600000003</v>
      </c>
      <c r="J18" s="76">
        <v>0</v>
      </c>
      <c r="K18" s="76">
        <v>36.33</v>
      </c>
      <c r="L18" s="76">
        <v>0.18</v>
      </c>
    </row>
    <row r="19" spans="2:12">
      <c r="B19" t="s">
        <v>2602</v>
      </c>
      <c r="C19" t="s">
        <v>2603</v>
      </c>
      <c r="D19" t="s">
        <v>103</v>
      </c>
      <c r="E19" t="s">
        <v>131</v>
      </c>
      <c r="F19" t="s">
        <v>105</v>
      </c>
      <c r="G19" s="76">
        <v>4.3</v>
      </c>
      <c r="H19" s="76">
        <v>18233000</v>
      </c>
      <c r="I19" s="76">
        <v>784.01900000000001</v>
      </c>
      <c r="J19" s="76">
        <v>0</v>
      </c>
      <c r="K19" s="76">
        <v>2.98</v>
      </c>
      <c r="L19" s="76">
        <v>0.01</v>
      </c>
    </row>
    <row r="20" spans="2:12">
      <c r="B20" t="s">
        <v>2604</v>
      </c>
      <c r="C20" t="s">
        <v>2605</v>
      </c>
      <c r="D20" t="s">
        <v>103</v>
      </c>
      <c r="E20" t="s">
        <v>131</v>
      </c>
      <c r="F20" t="s">
        <v>105</v>
      </c>
      <c r="G20" s="76">
        <v>121.77</v>
      </c>
      <c r="H20" s="76">
        <v>2338900</v>
      </c>
      <c r="I20" s="76">
        <v>2848.0785299999998</v>
      </c>
      <c r="J20" s="76">
        <v>0</v>
      </c>
      <c r="K20" s="76">
        <v>10.82</v>
      </c>
      <c r="L20" s="76">
        <v>0.05</v>
      </c>
    </row>
    <row r="21" spans="2:12">
      <c r="B21" t="s">
        <v>2606</v>
      </c>
      <c r="C21" t="s">
        <v>2607</v>
      </c>
      <c r="D21" t="s">
        <v>103</v>
      </c>
      <c r="E21" t="s">
        <v>135</v>
      </c>
      <c r="F21" t="s">
        <v>105</v>
      </c>
      <c r="G21" s="76">
        <v>387.21</v>
      </c>
      <c r="H21" s="76">
        <v>1011900</v>
      </c>
      <c r="I21" s="76">
        <v>3918.1779900000001</v>
      </c>
      <c r="J21" s="76">
        <v>0</v>
      </c>
      <c r="K21" s="76">
        <v>14.89</v>
      </c>
      <c r="L21" s="76">
        <v>7.0000000000000007E-2</v>
      </c>
    </row>
    <row r="22" spans="2:12">
      <c r="B22" s="77" t="s">
        <v>2608</v>
      </c>
      <c r="C22" s="15"/>
      <c r="D22" s="15"/>
      <c r="E22" s="15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215</v>
      </c>
      <c r="C23" t="s">
        <v>215</v>
      </c>
      <c r="D23" s="15"/>
      <c r="E23" t="s">
        <v>215</v>
      </c>
      <c r="F23" t="s">
        <v>215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2609</v>
      </c>
      <c r="C24" s="15"/>
      <c r="D24" s="15"/>
      <c r="E24" s="15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215</v>
      </c>
      <c r="C25" t="s">
        <v>215</v>
      </c>
      <c r="D25" s="15"/>
      <c r="E25" t="s">
        <v>215</v>
      </c>
      <c r="F25" t="s">
        <v>215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1304</v>
      </c>
      <c r="C26" s="15"/>
      <c r="D26" s="15"/>
      <c r="E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215</v>
      </c>
      <c r="C27" t="s">
        <v>215</v>
      </c>
      <c r="D27" s="15"/>
      <c r="E27" t="s">
        <v>215</v>
      </c>
      <c r="F27" t="s">
        <v>215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306</v>
      </c>
      <c r="C28" s="15"/>
      <c r="D28" s="15"/>
      <c r="E28" s="15"/>
      <c r="G28" s="78">
        <v>1915827.83</v>
      </c>
      <c r="I28" s="78">
        <v>-1868.212926904213</v>
      </c>
      <c r="K28" s="78">
        <v>-7.1</v>
      </c>
      <c r="L28" s="78">
        <v>-0.03</v>
      </c>
    </row>
    <row r="29" spans="2:12">
      <c r="B29" s="77" t="s">
        <v>2591</v>
      </c>
      <c r="C29" s="15"/>
      <c r="D29" s="15"/>
      <c r="E29" s="15"/>
      <c r="G29" s="78">
        <v>1915827.83</v>
      </c>
      <c r="I29" s="78">
        <v>-1868.212926904213</v>
      </c>
      <c r="K29" s="78">
        <v>-7.1</v>
      </c>
      <c r="L29" s="78">
        <v>-0.03</v>
      </c>
    </row>
    <row r="30" spans="2:12">
      <c r="B30" t="s">
        <v>2610</v>
      </c>
      <c r="C30" t="s">
        <v>2611</v>
      </c>
      <c r="D30" t="s">
        <v>126</v>
      </c>
      <c r="E30" t="s">
        <v>1309</v>
      </c>
      <c r="F30" t="s">
        <v>109</v>
      </c>
      <c r="G30" s="76">
        <v>-38.29</v>
      </c>
      <c r="H30" s="76">
        <v>17000</v>
      </c>
      <c r="I30" s="76">
        <v>-22.971319699999999</v>
      </c>
      <c r="J30" s="76">
        <v>0</v>
      </c>
      <c r="K30" s="76">
        <v>-0.09</v>
      </c>
      <c r="L30" s="76">
        <v>0</v>
      </c>
    </row>
    <row r="31" spans="2:12">
      <c r="B31" t="s">
        <v>2612</v>
      </c>
      <c r="C31" t="s">
        <v>2613</v>
      </c>
      <c r="D31" t="s">
        <v>126</v>
      </c>
      <c r="E31" t="s">
        <v>1309</v>
      </c>
      <c r="F31" t="s">
        <v>109</v>
      </c>
      <c r="G31" s="76">
        <v>-38.29</v>
      </c>
      <c r="H31" s="76">
        <v>6500</v>
      </c>
      <c r="I31" s="76">
        <v>-8.7831516500000006</v>
      </c>
      <c r="J31" s="76">
        <v>0</v>
      </c>
      <c r="K31" s="76">
        <v>-0.03</v>
      </c>
      <c r="L31" s="76">
        <v>0</v>
      </c>
    </row>
    <row r="32" spans="2:12">
      <c r="B32" t="s">
        <v>2614</v>
      </c>
      <c r="C32" t="s">
        <v>2615</v>
      </c>
      <c r="D32" t="s">
        <v>1381</v>
      </c>
      <c r="E32" t="s">
        <v>1319</v>
      </c>
      <c r="F32" t="s">
        <v>109</v>
      </c>
      <c r="G32" s="76">
        <v>-46.12</v>
      </c>
      <c r="H32" s="76">
        <v>1550</v>
      </c>
      <c r="I32" s="76">
        <v>-2.5227409399999998</v>
      </c>
      <c r="J32" s="76">
        <v>0</v>
      </c>
      <c r="K32" s="76">
        <v>-0.01</v>
      </c>
      <c r="L32" s="76">
        <v>0</v>
      </c>
    </row>
    <row r="33" spans="2:12">
      <c r="B33" t="s">
        <v>2616</v>
      </c>
      <c r="C33" t="s">
        <v>2617</v>
      </c>
      <c r="D33" t="s">
        <v>107</v>
      </c>
      <c r="E33" t="s">
        <v>2618</v>
      </c>
      <c r="F33" t="s">
        <v>109</v>
      </c>
      <c r="G33" s="76">
        <v>47.66</v>
      </c>
      <c r="H33" s="76">
        <v>450</v>
      </c>
      <c r="I33" s="76">
        <v>0.75686463000000004</v>
      </c>
      <c r="J33" s="76">
        <v>0</v>
      </c>
      <c r="K33" s="76">
        <v>0</v>
      </c>
      <c r="L33" s="76">
        <v>0</v>
      </c>
    </row>
    <row r="34" spans="2:12">
      <c r="B34" t="s">
        <v>2619</v>
      </c>
      <c r="C34" t="s">
        <v>2620</v>
      </c>
      <c r="D34" t="s">
        <v>107</v>
      </c>
      <c r="E34" t="s">
        <v>2618</v>
      </c>
      <c r="F34" t="s">
        <v>109</v>
      </c>
      <c r="G34" s="76">
        <v>-47.66</v>
      </c>
      <c r="H34" s="76">
        <v>250</v>
      </c>
      <c r="I34" s="76">
        <v>-0.42048035</v>
      </c>
      <c r="J34" s="76">
        <v>0</v>
      </c>
      <c r="K34" s="76">
        <v>0</v>
      </c>
      <c r="L34" s="76">
        <v>0</v>
      </c>
    </row>
    <row r="35" spans="2:12">
      <c r="B35" t="s">
        <v>2621</v>
      </c>
      <c r="C35" t="s">
        <v>2622</v>
      </c>
      <c r="D35" t="s">
        <v>107</v>
      </c>
      <c r="E35" t="s">
        <v>2618</v>
      </c>
      <c r="F35" t="s">
        <v>109</v>
      </c>
      <c r="G35" s="76">
        <v>-56.5</v>
      </c>
      <c r="H35" s="76">
        <v>107000</v>
      </c>
      <c r="I35" s="76">
        <v>-213.34569500000001</v>
      </c>
      <c r="J35" s="76">
        <v>0</v>
      </c>
      <c r="K35" s="76">
        <v>-0.81</v>
      </c>
      <c r="L35" s="76">
        <v>0</v>
      </c>
    </row>
    <row r="36" spans="2:12">
      <c r="B36" t="s">
        <v>2623</v>
      </c>
      <c r="C36" t="s">
        <v>2624</v>
      </c>
      <c r="D36" t="s">
        <v>126</v>
      </c>
      <c r="E36" t="s">
        <v>2056</v>
      </c>
      <c r="F36" t="s">
        <v>109</v>
      </c>
      <c r="G36" s="76">
        <v>-34.9</v>
      </c>
      <c r="H36" s="76">
        <v>10250</v>
      </c>
      <c r="I36" s="76">
        <v>-12.624115249999999</v>
      </c>
      <c r="J36" s="76">
        <v>0</v>
      </c>
      <c r="K36" s="76">
        <v>-0.05</v>
      </c>
      <c r="L36" s="76">
        <v>0</v>
      </c>
    </row>
    <row r="37" spans="2:12">
      <c r="B37" t="s">
        <v>2625</v>
      </c>
      <c r="C37" t="s">
        <v>2626</v>
      </c>
      <c r="D37" t="s">
        <v>126</v>
      </c>
      <c r="E37" t="s">
        <v>2056</v>
      </c>
      <c r="F37" t="s">
        <v>109</v>
      </c>
      <c r="G37" s="76">
        <v>34.9</v>
      </c>
      <c r="H37" s="76">
        <v>42000</v>
      </c>
      <c r="I37" s="76">
        <v>51.728082000000001</v>
      </c>
      <c r="J37" s="76">
        <v>0</v>
      </c>
      <c r="K37" s="76">
        <v>0.2</v>
      </c>
      <c r="L37" s="76">
        <v>0</v>
      </c>
    </row>
    <row r="38" spans="2:12">
      <c r="B38" t="s">
        <v>2627</v>
      </c>
      <c r="C38" t="s">
        <v>2628</v>
      </c>
      <c r="D38" t="s">
        <v>126</v>
      </c>
      <c r="E38" t="s">
        <v>2056</v>
      </c>
      <c r="F38" t="s">
        <v>209</v>
      </c>
      <c r="G38" s="76">
        <v>1917971.96</v>
      </c>
      <c r="H38" s="76">
        <v>107.09000000000002</v>
      </c>
      <c r="I38" s="76">
        <v>890.80079178078699</v>
      </c>
      <c r="J38" s="76">
        <v>0</v>
      </c>
      <c r="K38" s="76">
        <v>3.38</v>
      </c>
      <c r="L38" s="76">
        <v>0.02</v>
      </c>
    </row>
    <row r="39" spans="2:12">
      <c r="B39" t="s">
        <v>2629</v>
      </c>
      <c r="C39" t="s">
        <v>2630</v>
      </c>
      <c r="D39" t="s">
        <v>126</v>
      </c>
      <c r="E39" t="s">
        <v>1378</v>
      </c>
      <c r="F39" t="s">
        <v>109</v>
      </c>
      <c r="G39" s="76">
        <v>-76.569999999999993</v>
      </c>
      <c r="H39" s="76">
        <v>34000</v>
      </c>
      <c r="I39" s="76">
        <v>-91.873280199999996</v>
      </c>
      <c r="J39" s="76">
        <v>0</v>
      </c>
      <c r="K39" s="76">
        <v>-0.35</v>
      </c>
      <c r="L39" s="76">
        <v>0</v>
      </c>
    </row>
    <row r="40" spans="2:12">
      <c r="B40" t="s">
        <v>2631</v>
      </c>
      <c r="C40" t="s">
        <v>2632</v>
      </c>
      <c r="D40" t="s">
        <v>126</v>
      </c>
      <c r="E40" t="s">
        <v>1378</v>
      </c>
      <c r="F40" t="s">
        <v>109</v>
      </c>
      <c r="G40" s="76">
        <v>-76.569999999999993</v>
      </c>
      <c r="H40" s="76">
        <v>26300</v>
      </c>
      <c r="I40" s="76">
        <v>-71.066684390000006</v>
      </c>
      <c r="J40" s="76">
        <v>0</v>
      </c>
      <c r="K40" s="76">
        <v>-0.27</v>
      </c>
      <c r="L40" s="76">
        <v>0</v>
      </c>
    </row>
    <row r="41" spans="2:12">
      <c r="B41" t="s">
        <v>2633</v>
      </c>
      <c r="C41" t="s">
        <v>2634</v>
      </c>
      <c r="D41" t="s">
        <v>126</v>
      </c>
      <c r="E41" t="s">
        <v>1378</v>
      </c>
      <c r="F41" t="s">
        <v>109</v>
      </c>
      <c r="G41" s="76">
        <v>-76.569999999999993</v>
      </c>
      <c r="H41" s="76">
        <v>19500</v>
      </c>
      <c r="I41" s="76">
        <v>-52.692028350000001</v>
      </c>
      <c r="J41" s="76">
        <v>0</v>
      </c>
      <c r="K41" s="76">
        <v>-0.2</v>
      </c>
      <c r="L41" s="76">
        <v>0</v>
      </c>
    </row>
    <row r="42" spans="2:12">
      <c r="B42" t="s">
        <v>2635</v>
      </c>
      <c r="C42" t="s">
        <v>2636</v>
      </c>
      <c r="D42" t="s">
        <v>126</v>
      </c>
      <c r="E42" t="s">
        <v>1378</v>
      </c>
      <c r="F42" t="s">
        <v>109</v>
      </c>
      <c r="G42" s="76">
        <v>5.15</v>
      </c>
      <c r="H42" s="76">
        <v>137500</v>
      </c>
      <c r="I42" s="76">
        <v>24.989731249999998</v>
      </c>
      <c r="J42" s="76">
        <v>0</v>
      </c>
      <c r="K42" s="76">
        <v>0.09</v>
      </c>
      <c r="L42" s="76">
        <v>0</v>
      </c>
    </row>
    <row r="43" spans="2:12">
      <c r="B43" t="s">
        <v>2637</v>
      </c>
      <c r="C43" t="s">
        <v>2638</v>
      </c>
      <c r="D43" t="s">
        <v>126</v>
      </c>
      <c r="E43" t="s">
        <v>1378</v>
      </c>
      <c r="F43" t="s">
        <v>109</v>
      </c>
      <c r="G43" s="76">
        <v>11.53</v>
      </c>
      <c r="H43" s="76">
        <v>158500</v>
      </c>
      <c r="I43" s="76">
        <v>64.492651449999997</v>
      </c>
      <c r="J43" s="76">
        <v>0</v>
      </c>
      <c r="K43" s="76">
        <v>0.25</v>
      </c>
      <c r="L43" s="76">
        <v>0</v>
      </c>
    </row>
    <row r="44" spans="2:12">
      <c r="B44" t="s">
        <v>2639</v>
      </c>
      <c r="C44" t="s">
        <v>2640</v>
      </c>
      <c r="D44" t="s">
        <v>126</v>
      </c>
      <c r="E44" t="s">
        <v>1378</v>
      </c>
      <c r="F44" t="s">
        <v>109</v>
      </c>
      <c r="G44" s="76">
        <v>6.69</v>
      </c>
      <c r="H44" s="76">
        <v>104000</v>
      </c>
      <c r="I44" s="76">
        <v>24.553370399999999</v>
      </c>
      <c r="J44" s="76">
        <v>0</v>
      </c>
      <c r="K44" s="76">
        <v>0.09</v>
      </c>
      <c r="L44" s="76">
        <v>0</v>
      </c>
    </row>
    <row r="45" spans="2:12">
      <c r="B45" t="s">
        <v>2641</v>
      </c>
      <c r="C45" t="s">
        <v>2642</v>
      </c>
      <c r="D45" t="s">
        <v>126</v>
      </c>
      <c r="E45" t="s">
        <v>1378</v>
      </c>
      <c r="F45" t="s">
        <v>109</v>
      </c>
      <c r="G45" s="76">
        <v>26.91</v>
      </c>
      <c r="H45" s="76">
        <v>129000</v>
      </c>
      <c r="I45" s="76">
        <v>122.50535309999999</v>
      </c>
      <c r="J45" s="76">
        <v>0</v>
      </c>
      <c r="K45" s="76">
        <v>0.47</v>
      </c>
      <c r="L45" s="76">
        <v>0</v>
      </c>
    </row>
    <row r="46" spans="2:12">
      <c r="B46" t="s">
        <v>2643</v>
      </c>
      <c r="C46" t="s">
        <v>2644</v>
      </c>
      <c r="D46" t="s">
        <v>126</v>
      </c>
      <c r="E46" t="s">
        <v>1378</v>
      </c>
      <c r="F46" t="s">
        <v>109</v>
      </c>
      <c r="G46" s="76">
        <v>7.53</v>
      </c>
      <c r="H46" s="76">
        <v>54500</v>
      </c>
      <c r="I46" s="76">
        <v>14.48248665</v>
      </c>
      <c r="J46" s="76">
        <v>0</v>
      </c>
      <c r="K46" s="76">
        <v>0.06</v>
      </c>
      <c r="L46" s="76">
        <v>0</v>
      </c>
    </row>
    <row r="47" spans="2:12">
      <c r="B47" t="s">
        <v>2645</v>
      </c>
      <c r="C47" t="s">
        <v>2646</v>
      </c>
      <c r="D47" t="s">
        <v>126</v>
      </c>
      <c r="E47" t="s">
        <v>1378</v>
      </c>
      <c r="F47" t="s">
        <v>109</v>
      </c>
      <c r="G47" s="76">
        <v>-6.69</v>
      </c>
      <c r="H47" s="76">
        <v>38500</v>
      </c>
      <c r="I47" s="76">
        <v>-9.0894688499999994</v>
      </c>
      <c r="J47" s="76">
        <v>0</v>
      </c>
      <c r="K47" s="76">
        <v>-0.03</v>
      </c>
      <c r="L47" s="76">
        <v>0</v>
      </c>
    </row>
    <row r="48" spans="2:12">
      <c r="B48" t="s">
        <v>2647</v>
      </c>
      <c r="C48" t="s">
        <v>2648</v>
      </c>
      <c r="D48" t="s">
        <v>126</v>
      </c>
      <c r="E48" t="s">
        <v>1378</v>
      </c>
      <c r="F48" t="s">
        <v>109</v>
      </c>
      <c r="G48" s="76">
        <v>-38.44</v>
      </c>
      <c r="H48" s="76">
        <v>61500</v>
      </c>
      <c r="I48" s="76">
        <v>-83.427677399999993</v>
      </c>
      <c r="J48" s="76">
        <v>0</v>
      </c>
      <c r="K48" s="76">
        <v>-0.32</v>
      </c>
      <c r="L48" s="76">
        <v>0</v>
      </c>
    </row>
    <row r="49" spans="2:12">
      <c r="B49" t="s">
        <v>2649</v>
      </c>
      <c r="C49" t="s">
        <v>2650</v>
      </c>
      <c r="D49" t="s">
        <v>126</v>
      </c>
      <c r="E49" t="s">
        <v>1378</v>
      </c>
      <c r="F49" t="s">
        <v>109</v>
      </c>
      <c r="G49" s="76">
        <v>-12.68</v>
      </c>
      <c r="H49" s="76">
        <v>12250</v>
      </c>
      <c r="I49" s="76">
        <v>-5.4815956999999997</v>
      </c>
      <c r="J49" s="76">
        <v>0</v>
      </c>
      <c r="K49" s="76">
        <v>-0.02</v>
      </c>
      <c r="L49" s="76">
        <v>0</v>
      </c>
    </row>
    <row r="50" spans="2:12">
      <c r="B50" t="s">
        <v>2651</v>
      </c>
      <c r="C50" t="s">
        <v>2652</v>
      </c>
      <c r="D50" t="s">
        <v>126</v>
      </c>
      <c r="E50" t="s">
        <v>1378</v>
      </c>
      <c r="F50" t="s">
        <v>109</v>
      </c>
      <c r="G50" s="76">
        <v>-11.84</v>
      </c>
      <c r="H50" s="76">
        <v>10000</v>
      </c>
      <c r="I50" s="76">
        <v>-4.1783359999999998</v>
      </c>
      <c r="J50" s="76">
        <v>0</v>
      </c>
      <c r="K50" s="76">
        <v>-0.02</v>
      </c>
      <c r="L50" s="76">
        <v>0</v>
      </c>
    </row>
    <row r="51" spans="2:12">
      <c r="B51" t="s">
        <v>2653</v>
      </c>
      <c r="C51" t="s">
        <v>2654</v>
      </c>
      <c r="D51" t="s">
        <v>126</v>
      </c>
      <c r="E51" t="s">
        <v>1378</v>
      </c>
      <c r="F51" t="s">
        <v>109</v>
      </c>
      <c r="G51" s="76">
        <v>-38.44</v>
      </c>
      <c r="H51" s="76">
        <v>22000</v>
      </c>
      <c r="I51" s="76">
        <v>-29.844047199999999</v>
      </c>
      <c r="J51" s="76">
        <v>0</v>
      </c>
      <c r="K51" s="76">
        <v>-0.11</v>
      </c>
      <c r="L51" s="76">
        <v>0</v>
      </c>
    </row>
    <row r="52" spans="2:12">
      <c r="B52" t="s">
        <v>2655</v>
      </c>
      <c r="C52" t="s">
        <v>2656</v>
      </c>
      <c r="D52" t="s">
        <v>126</v>
      </c>
      <c r="E52" t="s">
        <v>1378</v>
      </c>
      <c r="F52" t="s">
        <v>109</v>
      </c>
      <c r="G52" s="76">
        <v>-12.68</v>
      </c>
      <c r="H52" s="76">
        <v>29000</v>
      </c>
      <c r="I52" s="76">
        <v>-12.976838799999999</v>
      </c>
      <c r="J52" s="76">
        <v>0</v>
      </c>
      <c r="K52" s="76">
        <v>-0.05</v>
      </c>
      <c r="L52" s="76">
        <v>0</v>
      </c>
    </row>
    <row r="53" spans="2:12">
      <c r="B53" t="s">
        <v>2657</v>
      </c>
      <c r="C53" t="s">
        <v>2658</v>
      </c>
      <c r="D53" t="s">
        <v>2067</v>
      </c>
      <c r="E53" t="s">
        <v>1378</v>
      </c>
      <c r="F53" t="s">
        <v>109</v>
      </c>
      <c r="G53" s="76">
        <v>3.84</v>
      </c>
      <c r="H53" s="76">
        <v>47500</v>
      </c>
      <c r="I53" s="76">
        <v>6.436896</v>
      </c>
      <c r="J53" s="76">
        <v>0</v>
      </c>
      <c r="K53" s="76">
        <v>0.02</v>
      </c>
      <c r="L53" s="76">
        <v>0</v>
      </c>
    </row>
    <row r="54" spans="2:12">
      <c r="B54" t="s">
        <v>2659</v>
      </c>
      <c r="C54" t="s">
        <v>2660</v>
      </c>
      <c r="D54" t="s">
        <v>2067</v>
      </c>
      <c r="E54" t="s">
        <v>1378</v>
      </c>
      <c r="F54" t="s">
        <v>109</v>
      </c>
      <c r="G54" s="76">
        <v>34.590000000000003</v>
      </c>
      <c r="H54" s="76">
        <v>13250</v>
      </c>
      <c r="I54" s="76">
        <v>16.174024575000001</v>
      </c>
      <c r="J54" s="76">
        <v>0</v>
      </c>
      <c r="K54" s="76">
        <v>0.06</v>
      </c>
      <c r="L54" s="76">
        <v>0</v>
      </c>
    </row>
    <row r="55" spans="2:12">
      <c r="B55" t="s">
        <v>2661</v>
      </c>
      <c r="C55" t="s">
        <v>2662</v>
      </c>
      <c r="D55" t="s">
        <v>2067</v>
      </c>
      <c r="E55" t="s">
        <v>1378</v>
      </c>
      <c r="F55" t="s">
        <v>109</v>
      </c>
      <c r="G55" s="76">
        <v>7.69</v>
      </c>
      <c r="H55" s="76">
        <v>8000</v>
      </c>
      <c r="I55" s="76">
        <v>2.1710408000000001</v>
      </c>
      <c r="J55" s="76">
        <v>0</v>
      </c>
      <c r="K55" s="76">
        <v>0.01</v>
      </c>
      <c r="L55" s="76">
        <v>0</v>
      </c>
    </row>
    <row r="56" spans="2:12">
      <c r="B56" t="s">
        <v>2663</v>
      </c>
      <c r="C56" t="s">
        <v>2664</v>
      </c>
      <c r="D56" t="s">
        <v>2067</v>
      </c>
      <c r="E56" t="s">
        <v>1378</v>
      </c>
      <c r="F56" t="s">
        <v>109</v>
      </c>
      <c r="G56" s="76">
        <v>-31.21</v>
      </c>
      <c r="H56" s="76">
        <v>2250</v>
      </c>
      <c r="I56" s="76">
        <v>-2.478152025</v>
      </c>
      <c r="J56" s="76">
        <v>0</v>
      </c>
      <c r="K56" s="76">
        <v>-0.01</v>
      </c>
      <c r="L56" s="76">
        <v>0</v>
      </c>
    </row>
    <row r="57" spans="2:12">
      <c r="B57" t="s">
        <v>2665</v>
      </c>
      <c r="C57" t="s">
        <v>2666</v>
      </c>
      <c r="D57" t="s">
        <v>2067</v>
      </c>
      <c r="E57" t="s">
        <v>1378</v>
      </c>
      <c r="F57" t="s">
        <v>109</v>
      </c>
      <c r="G57" s="76">
        <v>-11.53</v>
      </c>
      <c r="H57" s="76">
        <v>1500</v>
      </c>
      <c r="I57" s="76">
        <v>-0.61034054999999998</v>
      </c>
      <c r="J57" s="76">
        <v>0</v>
      </c>
      <c r="K57" s="76">
        <v>0</v>
      </c>
      <c r="L57" s="76">
        <v>0</v>
      </c>
    </row>
    <row r="58" spans="2:12">
      <c r="B58" t="s">
        <v>2667</v>
      </c>
      <c r="C58" t="s">
        <v>2668</v>
      </c>
      <c r="D58" t="s">
        <v>2067</v>
      </c>
      <c r="E58" t="s">
        <v>1378</v>
      </c>
      <c r="F58" t="s">
        <v>109</v>
      </c>
      <c r="G58" s="76">
        <v>-3.84</v>
      </c>
      <c r="H58" s="76">
        <v>8000</v>
      </c>
      <c r="I58" s="76">
        <v>-1.0841088000000001</v>
      </c>
      <c r="J58" s="76">
        <v>0</v>
      </c>
      <c r="K58" s="76">
        <v>0</v>
      </c>
      <c r="L58" s="76">
        <v>0</v>
      </c>
    </row>
    <row r="59" spans="2:12">
      <c r="B59" t="s">
        <v>2669</v>
      </c>
      <c r="C59" t="s">
        <v>2670</v>
      </c>
      <c r="D59" t="s">
        <v>2067</v>
      </c>
      <c r="E59" t="s">
        <v>1378</v>
      </c>
      <c r="F59" t="s">
        <v>109</v>
      </c>
      <c r="G59" s="76">
        <v>-52.66</v>
      </c>
      <c r="H59" s="76">
        <v>18000</v>
      </c>
      <c r="I59" s="76">
        <v>-33.450685200000002</v>
      </c>
      <c r="J59" s="76">
        <v>0</v>
      </c>
      <c r="K59" s="76">
        <v>-0.13</v>
      </c>
      <c r="L59" s="76">
        <v>0</v>
      </c>
    </row>
    <row r="60" spans="2:12">
      <c r="B60" t="s">
        <v>2671</v>
      </c>
      <c r="C60" t="s">
        <v>2672</v>
      </c>
      <c r="D60" t="s">
        <v>2067</v>
      </c>
      <c r="E60" t="s">
        <v>1378</v>
      </c>
      <c r="F60" t="s">
        <v>109</v>
      </c>
      <c r="G60" s="76">
        <v>-46.12</v>
      </c>
      <c r="H60" s="76">
        <v>26000</v>
      </c>
      <c r="I60" s="76">
        <v>-42.316944800000002</v>
      </c>
      <c r="J60" s="76">
        <v>0</v>
      </c>
      <c r="K60" s="76">
        <v>-0.16</v>
      </c>
      <c r="L60" s="76">
        <v>0</v>
      </c>
    </row>
    <row r="61" spans="2:12">
      <c r="B61" t="s">
        <v>2673</v>
      </c>
      <c r="C61" t="s">
        <v>2674</v>
      </c>
      <c r="D61" t="s">
        <v>2067</v>
      </c>
      <c r="E61" t="s">
        <v>1378</v>
      </c>
      <c r="F61" t="s">
        <v>109</v>
      </c>
      <c r="G61" s="76">
        <v>-11.53</v>
      </c>
      <c r="H61" s="76">
        <v>5750</v>
      </c>
      <c r="I61" s="76">
        <v>-2.3396387750000001</v>
      </c>
      <c r="J61" s="76">
        <v>0</v>
      </c>
      <c r="K61" s="76">
        <v>-0.01</v>
      </c>
      <c r="L61" s="76">
        <v>0</v>
      </c>
    </row>
    <row r="62" spans="2:12">
      <c r="B62" t="s">
        <v>2675</v>
      </c>
      <c r="C62" t="s">
        <v>2676</v>
      </c>
      <c r="D62" t="s">
        <v>2067</v>
      </c>
      <c r="E62" t="s">
        <v>1378</v>
      </c>
      <c r="F62" t="s">
        <v>109</v>
      </c>
      <c r="G62" s="76">
        <v>-98.71</v>
      </c>
      <c r="H62" s="76">
        <v>7250</v>
      </c>
      <c r="I62" s="76">
        <v>-25.255200275</v>
      </c>
      <c r="J62" s="76">
        <v>0</v>
      </c>
      <c r="K62" s="76">
        <v>-0.1</v>
      </c>
      <c r="L62" s="76">
        <v>0</v>
      </c>
    </row>
    <row r="63" spans="2:12">
      <c r="B63" t="s">
        <v>2677</v>
      </c>
      <c r="C63" t="s">
        <v>2678</v>
      </c>
      <c r="D63" t="s">
        <v>126</v>
      </c>
      <c r="E63" t="s">
        <v>1360</v>
      </c>
      <c r="F63" t="s">
        <v>109</v>
      </c>
      <c r="G63" s="76">
        <v>-5.51</v>
      </c>
      <c r="H63" s="76">
        <v>35000</v>
      </c>
      <c r="I63" s="76">
        <v>-6.8056764999999997</v>
      </c>
      <c r="J63" s="76">
        <v>0</v>
      </c>
      <c r="K63" s="76">
        <v>-0.03</v>
      </c>
      <c r="L63" s="76">
        <v>0</v>
      </c>
    </row>
    <row r="64" spans="2:12">
      <c r="B64" t="s">
        <v>2679</v>
      </c>
      <c r="C64" t="s">
        <v>2680</v>
      </c>
      <c r="D64" t="s">
        <v>126</v>
      </c>
      <c r="E64" t="s">
        <v>1360</v>
      </c>
      <c r="F64" t="s">
        <v>109</v>
      </c>
      <c r="G64" s="76">
        <v>5.44</v>
      </c>
      <c r="H64" s="76">
        <v>5000</v>
      </c>
      <c r="I64" s="76">
        <v>0.95988799999999996</v>
      </c>
      <c r="J64" s="76">
        <v>0</v>
      </c>
      <c r="K64" s="76">
        <v>0</v>
      </c>
      <c r="L64" s="76">
        <v>0</v>
      </c>
    </row>
    <row r="65" spans="2:12">
      <c r="B65" t="s">
        <v>2681</v>
      </c>
      <c r="C65" t="s">
        <v>2682</v>
      </c>
      <c r="D65" t="s">
        <v>2067</v>
      </c>
      <c r="E65" t="s">
        <v>1360</v>
      </c>
      <c r="F65" t="s">
        <v>109</v>
      </c>
      <c r="G65" s="76">
        <v>91.17</v>
      </c>
      <c r="H65" s="76">
        <v>21000</v>
      </c>
      <c r="I65" s="76">
        <v>67.565175300000007</v>
      </c>
      <c r="J65" s="76">
        <v>0</v>
      </c>
      <c r="K65" s="76">
        <v>0.26</v>
      </c>
      <c r="L65" s="76">
        <v>0</v>
      </c>
    </row>
    <row r="66" spans="2:12">
      <c r="B66" t="s">
        <v>2683</v>
      </c>
      <c r="C66" t="s">
        <v>2684</v>
      </c>
      <c r="D66" t="s">
        <v>2067</v>
      </c>
      <c r="E66" t="s">
        <v>1360</v>
      </c>
      <c r="F66" t="s">
        <v>109</v>
      </c>
      <c r="G66" s="76">
        <v>-91.17</v>
      </c>
      <c r="H66" s="76">
        <v>6500</v>
      </c>
      <c r="I66" s="76">
        <v>-20.913030450000001</v>
      </c>
      <c r="J66" s="76">
        <v>0</v>
      </c>
      <c r="K66" s="76">
        <v>-0.08</v>
      </c>
      <c r="L66" s="76">
        <v>0</v>
      </c>
    </row>
    <row r="67" spans="2:12">
      <c r="B67" t="s">
        <v>2685</v>
      </c>
      <c r="C67" t="s">
        <v>2686</v>
      </c>
      <c r="D67" t="s">
        <v>2067</v>
      </c>
      <c r="E67" t="s">
        <v>1360</v>
      </c>
      <c r="F67" t="s">
        <v>109</v>
      </c>
      <c r="G67" s="76">
        <v>-19.22</v>
      </c>
      <c r="H67" s="76">
        <v>10250</v>
      </c>
      <c r="I67" s="76">
        <v>-6.95230645</v>
      </c>
      <c r="J67" s="76">
        <v>0</v>
      </c>
      <c r="K67" s="76">
        <v>-0.03</v>
      </c>
      <c r="L67" s="76">
        <v>0</v>
      </c>
    </row>
    <row r="68" spans="2:12">
      <c r="B68" t="s">
        <v>2687</v>
      </c>
      <c r="C68" t="s">
        <v>2688</v>
      </c>
      <c r="D68" t="s">
        <v>2067</v>
      </c>
      <c r="E68" t="s">
        <v>1360</v>
      </c>
      <c r="F68" t="s">
        <v>109</v>
      </c>
      <c r="G68" s="76">
        <v>-71.95</v>
      </c>
      <c r="H68" s="76">
        <v>20750</v>
      </c>
      <c r="I68" s="76">
        <v>-52.686646625000002</v>
      </c>
      <c r="J68" s="76">
        <v>0</v>
      </c>
      <c r="K68" s="76">
        <v>-0.2</v>
      </c>
      <c r="L68" s="76">
        <v>0</v>
      </c>
    </row>
    <row r="69" spans="2:12">
      <c r="B69" t="s">
        <v>2689</v>
      </c>
      <c r="C69" t="s">
        <v>2690</v>
      </c>
      <c r="D69" t="s">
        <v>126</v>
      </c>
      <c r="E69" t="s">
        <v>1375</v>
      </c>
      <c r="F69" t="s">
        <v>109</v>
      </c>
      <c r="G69" s="76">
        <v>-30.63</v>
      </c>
      <c r="H69" s="76">
        <v>28500</v>
      </c>
      <c r="I69" s="76">
        <v>-30.806581950000002</v>
      </c>
      <c r="J69" s="76">
        <v>0</v>
      </c>
      <c r="K69" s="76">
        <v>-0.12</v>
      </c>
      <c r="L69" s="76">
        <v>0</v>
      </c>
    </row>
    <row r="70" spans="2:12">
      <c r="B70" t="s">
        <v>2691</v>
      </c>
      <c r="C70" t="s">
        <v>2692</v>
      </c>
      <c r="D70" t="s">
        <v>126</v>
      </c>
      <c r="E70" t="s">
        <v>1375</v>
      </c>
      <c r="F70" t="s">
        <v>109</v>
      </c>
      <c r="G70" s="76">
        <v>-38.29</v>
      </c>
      <c r="H70" s="76">
        <v>2500</v>
      </c>
      <c r="I70" s="76">
        <v>-3.3781352500000001</v>
      </c>
      <c r="J70" s="76">
        <v>0</v>
      </c>
      <c r="K70" s="76">
        <v>-0.01</v>
      </c>
      <c r="L70" s="76">
        <v>0</v>
      </c>
    </row>
    <row r="71" spans="2:12">
      <c r="B71" t="s">
        <v>2693</v>
      </c>
      <c r="C71" t="s">
        <v>2694</v>
      </c>
      <c r="D71" t="s">
        <v>126</v>
      </c>
      <c r="E71" t="s">
        <v>1375</v>
      </c>
      <c r="F71" t="s">
        <v>109</v>
      </c>
      <c r="G71" s="76">
        <v>-38.29</v>
      </c>
      <c r="H71" s="76">
        <v>5000</v>
      </c>
      <c r="I71" s="76">
        <v>-6.7562705000000003</v>
      </c>
      <c r="J71" s="76">
        <v>0</v>
      </c>
      <c r="K71" s="76">
        <v>-0.03</v>
      </c>
      <c r="L71" s="76">
        <v>0</v>
      </c>
    </row>
    <row r="72" spans="2:12">
      <c r="B72" t="s">
        <v>2695</v>
      </c>
      <c r="C72" t="s">
        <v>2696</v>
      </c>
      <c r="D72" t="s">
        <v>2067</v>
      </c>
      <c r="E72" t="s">
        <v>126</v>
      </c>
      <c r="F72" t="s">
        <v>109</v>
      </c>
      <c r="G72" s="76">
        <v>-11.53</v>
      </c>
      <c r="H72" s="76">
        <v>500</v>
      </c>
      <c r="I72" s="76">
        <v>-0.20344685000000001</v>
      </c>
      <c r="J72" s="76">
        <v>0</v>
      </c>
      <c r="K72" s="76">
        <v>0</v>
      </c>
      <c r="L72" s="76">
        <v>0</v>
      </c>
    </row>
    <row r="73" spans="2:12">
      <c r="B73" t="s">
        <v>2697</v>
      </c>
      <c r="C73" t="s">
        <v>2698</v>
      </c>
      <c r="D73" t="s">
        <v>2067</v>
      </c>
      <c r="E73" t="s">
        <v>126</v>
      </c>
      <c r="F73" t="s">
        <v>109</v>
      </c>
      <c r="G73" s="76">
        <v>-49.97</v>
      </c>
      <c r="H73" s="76">
        <v>500</v>
      </c>
      <c r="I73" s="76">
        <v>-0.88172064999999999</v>
      </c>
      <c r="J73" s="76">
        <v>0</v>
      </c>
      <c r="K73" s="76">
        <v>0</v>
      </c>
      <c r="L73" s="76">
        <v>0</v>
      </c>
    </row>
    <row r="74" spans="2:12">
      <c r="B74" t="s">
        <v>2699</v>
      </c>
      <c r="C74" t="s">
        <v>2700</v>
      </c>
      <c r="D74" t="s">
        <v>2067</v>
      </c>
      <c r="E74" t="s">
        <v>126</v>
      </c>
      <c r="F74" t="s">
        <v>109</v>
      </c>
      <c r="G74" s="76">
        <v>-11.53</v>
      </c>
      <c r="H74" s="76">
        <v>38000</v>
      </c>
      <c r="I74" s="76">
        <v>-15.461960599999999</v>
      </c>
      <c r="J74" s="76">
        <v>0</v>
      </c>
      <c r="K74" s="76">
        <v>-0.06</v>
      </c>
      <c r="L74" s="76">
        <v>0</v>
      </c>
    </row>
    <row r="75" spans="2:12">
      <c r="B75" t="s">
        <v>2701</v>
      </c>
      <c r="C75" t="s">
        <v>2702</v>
      </c>
      <c r="D75" t="s">
        <v>126</v>
      </c>
      <c r="E75" t="s">
        <v>126</v>
      </c>
      <c r="F75" t="s">
        <v>109</v>
      </c>
      <c r="G75" s="76">
        <v>19.14</v>
      </c>
      <c r="H75" s="76">
        <v>1100</v>
      </c>
      <c r="I75" s="76">
        <v>0.74299565999999995</v>
      </c>
      <c r="J75" s="76">
        <v>0</v>
      </c>
      <c r="K75" s="76">
        <v>0</v>
      </c>
      <c r="L75" s="76">
        <v>0</v>
      </c>
    </row>
    <row r="76" spans="2:12">
      <c r="B76" t="s">
        <v>2703</v>
      </c>
      <c r="C76" t="s">
        <v>2704</v>
      </c>
      <c r="D76" t="s">
        <v>126</v>
      </c>
      <c r="E76" t="s">
        <v>126</v>
      </c>
      <c r="F76" t="s">
        <v>109</v>
      </c>
      <c r="G76" s="76">
        <v>-19.14</v>
      </c>
      <c r="H76" s="76">
        <v>133000</v>
      </c>
      <c r="I76" s="76">
        <v>-89.834929799999998</v>
      </c>
      <c r="J76" s="76">
        <v>0</v>
      </c>
      <c r="K76" s="76">
        <v>-0.34</v>
      </c>
      <c r="L76" s="76">
        <v>0</v>
      </c>
    </row>
    <row r="77" spans="2:12">
      <c r="B77" t="s">
        <v>2705</v>
      </c>
      <c r="C77" t="s">
        <v>2706</v>
      </c>
      <c r="D77" t="s">
        <v>107</v>
      </c>
      <c r="E77" t="s">
        <v>126</v>
      </c>
      <c r="F77" t="s">
        <v>109</v>
      </c>
      <c r="G77" s="76">
        <v>143.75</v>
      </c>
      <c r="H77" s="76">
        <v>1150</v>
      </c>
      <c r="I77" s="76">
        <v>5.833878125</v>
      </c>
      <c r="J77" s="76">
        <v>0</v>
      </c>
      <c r="K77" s="76">
        <v>0.02</v>
      </c>
      <c r="L77" s="76">
        <v>0</v>
      </c>
    </row>
    <row r="78" spans="2:12">
      <c r="B78" t="s">
        <v>2707</v>
      </c>
      <c r="C78" t="s">
        <v>2708</v>
      </c>
      <c r="D78" t="s">
        <v>107</v>
      </c>
      <c r="E78" t="s">
        <v>126</v>
      </c>
      <c r="F78" t="s">
        <v>109</v>
      </c>
      <c r="G78" s="76">
        <v>156.44</v>
      </c>
      <c r="H78" s="76">
        <v>50</v>
      </c>
      <c r="I78" s="76">
        <v>0.27603838000000003</v>
      </c>
      <c r="J78" s="76">
        <v>0</v>
      </c>
      <c r="K78" s="76">
        <v>0</v>
      </c>
      <c r="L78" s="76">
        <v>0</v>
      </c>
    </row>
    <row r="79" spans="2:12">
      <c r="B79" t="s">
        <v>2709</v>
      </c>
      <c r="C79" t="s">
        <v>2710</v>
      </c>
      <c r="D79" t="s">
        <v>107</v>
      </c>
      <c r="E79" t="s">
        <v>126</v>
      </c>
      <c r="F79" t="s">
        <v>109</v>
      </c>
      <c r="G79" s="76">
        <v>-143.75</v>
      </c>
      <c r="H79" s="76">
        <v>400</v>
      </c>
      <c r="I79" s="76">
        <v>-2.029175</v>
      </c>
      <c r="J79" s="76">
        <v>0</v>
      </c>
      <c r="K79" s="76">
        <v>-0.01</v>
      </c>
      <c r="L79" s="76">
        <v>0</v>
      </c>
    </row>
    <row r="80" spans="2:12">
      <c r="B80" t="s">
        <v>2711</v>
      </c>
      <c r="C80" t="s">
        <v>2712</v>
      </c>
      <c r="D80" t="s">
        <v>107</v>
      </c>
      <c r="E80" t="s">
        <v>126</v>
      </c>
      <c r="F80" t="s">
        <v>109</v>
      </c>
      <c r="G80" s="76">
        <v>-156.44</v>
      </c>
      <c r="H80" s="76">
        <v>250</v>
      </c>
      <c r="I80" s="76">
        <v>-1.3801919</v>
      </c>
      <c r="J80" s="76">
        <v>0</v>
      </c>
      <c r="K80" s="76">
        <v>-0.01</v>
      </c>
      <c r="L80" s="76">
        <v>0</v>
      </c>
    </row>
    <row r="81" spans="2:12">
      <c r="B81" t="s">
        <v>2713</v>
      </c>
      <c r="C81" t="s">
        <v>2714</v>
      </c>
      <c r="D81" t="s">
        <v>107</v>
      </c>
      <c r="E81" t="s">
        <v>126</v>
      </c>
      <c r="F81" t="s">
        <v>109</v>
      </c>
      <c r="G81" s="76">
        <v>-67.73</v>
      </c>
      <c r="H81" s="76">
        <v>69000</v>
      </c>
      <c r="I81" s="76">
        <v>-164.92322730000001</v>
      </c>
      <c r="J81" s="76">
        <v>0</v>
      </c>
      <c r="K81" s="76">
        <v>-0.63</v>
      </c>
      <c r="L81" s="76">
        <v>0</v>
      </c>
    </row>
    <row r="82" spans="2:12">
      <c r="B82" t="s">
        <v>2715</v>
      </c>
      <c r="C82" t="s">
        <v>2716</v>
      </c>
      <c r="D82" t="s">
        <v>107</v>
      </c>
      <c r="E82" t="s">
        <v>126</v>
      </c>
      <c r="F82" t="s">
        <v>109</v>
      </c>
      <c r="G82" s="76">
        <v>-249.84</v>
      </c>
      <c r="H82" s="76">
        <v>92500</v>
      </c>
      <c r="I82" s="76">
        <v>-815.55895799999996</v>
      </c>
      <c r="J82" s="76">
        <v>0</v>
      </c>
      <c r="K82" s="76">
        <v>-3.1</v>
      </c>
      <c r="L82" s="76">
        <v>-0.02</v>
      </c>
    </row>
    <row r="83" spans="2:12">
      <c r="B83" t="s">
        <v>2717</v>
      </c>
      <c r="C83" t="s">
        <v>2718</v>
      </c>
      <c r="D83" t="s">
        <v>107</v>
      </c>
      <c r="E83" t="s">
        <v>126</v>
      </c>
      <c r="F83" t="s">
        <v>109</v>
      </c>
      <c r="G83" s="76">
        <v>-52.35</v>
      </c>
      <c r="H83" s="76">
        <v>95750</v>
      </c>
      <c r="I83" s="76">
        <v>-176.891566125</v>
      </c>
      <c r="J83" s="76">
        <v>0</v>
      </c>
      <c r="K83" s="76">
        <v>-0.67</v>
      </c>
      <c r="L83" s="76">
        <v>0</v>
      </c>
    </row>
    <row r="84" spans="2:12">
      <c r="B84" t="s">
        <v>2719</v>
      </c>
      <c r="C84" t="s">
        <v>2720</v>
      </c>
      <c r="D84" t="s">
        <v>107</v>
      </c>
      <c r="E84" t="s">
        <v>126</v>
      </c>
      <c r="F84" t="s">
        <v>109</v>
      </c>
      <c r="G84" s="76">
        <v>-10.38</v>
      </c>
      <c r="H84" s="76">
        <v>118750</v>
      </c>
      <c r="I84" s="76">
        <v>-43.499336249999999</v>
      </c>
      <c r="J84" s="76">
        <v>0</v>
      </c>
      <c r="K84" s="76">
        <v>-0.17</v>
      </c>
      <c r="L84" s="76">
        <v>0</v>
      </c>
    </row>
    <row r="85" spans="2:12">
      <c r="B85" t="s">
        <v>2721</v>
      </c>
      <c r="C85" t="s">
        <v>2722</v>
      </c>
      <c r="D85" t="s">
        <v>107</v>
      </c>
      <c r="E85" t="s">
        <v>126</v>
      </c>
      <c r="F85" t="s">
        <v>109</v>
      </c>
      <c r="G85" s="76">
        <v>-15.37</v>
      </c>
      <c r="H85" s="76">
        <v>73000</v>
      </c>
      <c r="I85" s="76">
        <v>-39.595732900000002</v>
      </c>
      <c r="J85" s="76">
        <v>0</v>
      </c>
      <c r="K85" s="76">
        <v>-0.15</v>
      </c>
      <c r="L85" s="76">
        <v>0</v>
      </c>
    </row>
    <row r="86" spans="2:12">
      <c r="B86" t="s">
        <v>2723</v>
      </c>
      <c r="C86" t="s">
        <v>2724</v>
      </c>
      <c r="D86" t="s">
        <v>107</v>
      </c>
      <c r="E86" t="s">
        <v>126</v>
      </c>
      <c r="F86" t="s">
        <v>109</v>
      </c>
      <c r="G86" s="76">
        <v>-15.37</v>
      </c>
      <c r="H86" s="76">
        <v>500</v>
      </c>
      <c r="I86" s="76">
        <v>-0.27120365000000002</v>
      </c>
      <c r="J86" s="76">
        <v>0</v>
      </c>
      <c r="K86" s="76">
        <v>0</v>
      </c>
      <c r="L86" s="76">
        <v>0</v>
      </c>
    </row>
    <row r="87" spans="2:12">
      <c r="B87" t="s">
        <v>2725</v>
      </c>
      <c r="C87" t="s">
        <v>2726</v>
      </c>
      <c r="D87" t="s">
        <v>107</v>
      </c>
      <c r="E87" t="s">
        <v>126</v>
      </c>
      <c r="F87" t="s">
        <v>109</v>
      </c>
      <c r="G87" s="76">
        <v>-37.67</v>
      </c>
      <c r="H87" s="76">
        <v>79000</v>
      </c>
      <c r="I87" s="76">
        <v>-105.0205697</v>
      </c>
      <c r="J87" s="76">
        <v>0</v>
      </c>
      <c r="K87" s="76">
        <v>-0.4</v>
      </c>
      <c r="L87" s="76">
        <v>0</v>
      </c>
    </row>
    <row r="88" spans="2:12">
      <c r="B88" t="s">
        <v>2727</v>
      </c>
      <c r="C88" t="s">
        <v>2728</v>
      </c>
      <c r="D88" t="s">
        <v>107</v>
      </c>
      <c r="E88" t="s">
        <v>126</v>
      </c>
      <c r="F88" t="s">
        <v>109</v>
      </c>
      <c r="G88" s="76">
        <v>-15.37</v>
      </c>
      <c r="H88" s="76">
        <v>36000</v>
      </c>
      <c r="I88" s="76">
        <v>-19.5266628</v>
      </c>
      <c r="J88" s="76">
        <v>0</v>
      </c>
      <c r="K88" s="76">
        <v>-7.0000000000000007E-2</v>
      </c>
      <c r="L88" s="76">
        <v>0</v>
      </c>
    </row>
    <row r="89" spans="2:12">
      <c r="B89" t="s">
        <v>2729</v>
      </c>
      <c r="C89" t="s">
        <v>2730</v>
      </c>
      <c r="D89" t="s">
        <v>107</v>
      </c>
      <c r="E89" t="s">
        <v>126</v>
      </c>
      <c r="F89" t="s">
        <v>109</v>
      </c>
      <c r="G89" s="76">
        <v>-173.73</v>
      </c>
      <c r="H89" s="76">
        <v>67500</v>
      </c>
      <c r="I89" s="76">
        <v>-413.83788974999999</v>
      </c>
      <c r="J89" s="76">
        <v>0</v>
      </c>
      <c r="K89" s="76">
        <v>-1.57</v>
      </c>
      <c r="L89" s="76">
        <v>-0.01</v>
      </c>
    </row>
    <row r="90" spans="2:12">
      <c r="B90" t="s">
        <v>2731</v>
      </c>
      <c r="C90" t="s">
        <v>2732</v>
      </c>
      <c r="D90" t="s">
        <v>107</v>
      </c>
      <c r="E90" t="s">
        <v>126</v>
      </c>
      <c r="F90" t="s">
        <v>109</v>
      </c>
      <c r="G90" s="76">
        <v>-215.25</v>
      </c>
      <c r="H90" s="76">
        <v>47000</v>
      </c>
      <c r="I90" s="76">
        <v>-357.02010749999999</v>
      </c>
      <c r="J90" s="76">
        <v>0</v>
      </c>
      <c r="K90" s="76">
        <v>-1.36</v>
      </c>
      <c r="L90" s="76">
        <v>-0.01</v>
      </c>
    </row>
    <row r="91" spans="2:12">
      <c r="B91" t="s">
        <v>2733</v>
      </c>
      <c r="C91" t="s">
        <v>2734</v>
      </c>
      <c r="D91" t="s">
        <v>107</v>
      </c>
      <c r="E91" t="s">
        <v>126</v>
      </c>
      <c r="F91" t="s">
        <v>109</v>
      </c>
      <c r="G91" s="76">
        <v>-76.87</v>
      </c>
      <c r="H91" s="76">
        <v>750</v>
      </c>
      <c r="I91" s="76">
        <v>-2.0345567249999998</v>
      </c>
      <c r="J91" s="76">
        <v>0</v>
      </c>
      <c r="K91" s="76">
        <v>-0.01</v>
      </c>
      <c r="L91" s="76">
        <v>0</v>
      </c>
    </row>
    <row r="92" spans="2:12">
      <c r="B92" t="s">
        <v>2735</v>
      </c>
      <c r="C92" t="s">
        <v>2736</v>
      </c>
      <c r="D92" t="s">
        <v>107</v>
      </c>
      <c r="E92" t="s">
        <v>126</v>
      </c>
      <c r="F92" t="s">
        <v>109</v>
      </c>
      <c r="G92" s="76">
        <v>-207.56</v>
      </c>
      <c r="H92" s="76">
        <v>1250</v>
      </c>
      <c r="I92" s="76">
        <v>-9.1559904999999997</v>
      </c>
      <c r="J92" s="76">
        <v>0</v>
      </c>
      <c r="K92" s="76">
        <v>-0.03</v>
      </c>
      <c r="L92" s="76">
        <v>0</v>
      </c>
    </row>
    <row r="93" spans="2:12">
      <c r="B93" t="s">
        <v>2737</v>
      </c>
      <c r="C93" t="s">
        <v>2738</v>
      </c>
      <c r="D93" t="s">
        <v>107</v>
      </c>
      <c r="E93" t="s">
        <v>126</v>
      </c>
      <c r="F93" t="s">
        <v>109</v>
      </c>
      <c r="G93" s="76">
        <v>-23.06</v>
      </c>
      <c r="H93" s="76">
        <v>7750</v>
      </c>
      <c r="I93" s="76">
        <v>-6.3068523499999998</v>
      </c>
      <c r="J93" s="76">
        <v>0</v>
      </c>
      <c r="K93" s="76">
        <v>-0.02</v>
      </c>
      <c r="L93" s="76">
        <v>0</v>
      </c>
    </row>
    <row r="94" spans="2:12">
      <c r="B94" t="s">
        <v>2739</v>
      </c>
      <c r="C94" t="s">
        <v>2740</v>
      </c>
      <c r="D94" t="s">
        <v>107</v>
      </c>
      <c r="E94" t="s">
        <v>126</v>
      </c>
      <c r="F94" t="s">
        <v>109</v>
      </c>
      <c r="G94" s="76">
        <v>-23.06</v>
      </c>
      <c r="H94" s="76">
        <v>42000</v>
      </c>
      <c r="I94" s="76">
        <v>-34.179070799999998</v>
      </c>
      <c r="J94" s="76">
        <v>0</v>
      </c>
      <c r="K94" s="76">
        <v>-0.13</v>
      </c>
      <c r="L94" s="76">
        <v>0</v>
      </c>
    </row>
    <row r="95" spans="2:12">
      <c r="B95" t="s">
        <v>2741</v>
      </c>
      <c r="C95" t="s">
        <v>2742</v>
      </c>
      <c r="D95" t="s">
        <v>107</v>
      </c>
      <c r="E95" t="s">
        <v>126</v>
      </c>
      <c r="F95" t="s">
        <v>109</v>
      </c>
      <c r="G95" s="76">
        <v>-7.69</v>
      </c>
      <c r="H95" s="76">
        <v>29250</v>
      </c>
      <c r="I95" s="76">
        <v>-7.9378679249999999</v>
      </c>
      <c r="J95" s="76">
        <v>0</v>
      </c>
      <c r="K95" s="76">
        <v>-0.03</v>
      </c>
      <c r="L95" s="76">
        <v>0</v>
      </c>
    </row>
    <row r="96" spans="2:12">
      <c r="B96" s="77" t="s">
        <v>2743</v>
      </c>
      <c r="C96" s="15"/>
      <c r="D96" s="15"/>
      <c r="E96" s="15"/>
      <c r="G96" s="78">
        <v>0</v>
      </c>
      <c r="I96" s="78">
        <v>0</v>
      </c>
      <c r="K96" s="78">
        <v>0</v>
      </c>
      <c r="L96" s="78">
        <v>0</v>
      </c>
    </row>
    <row r="97" spans="2:12">
      <c r="B97" t="s">
        <v>215</v>
      </c>
      <c r="C97" t="s">
        <v>215</v>
      </c>
      <c r="D97" s="15"/>
      <c r="E97" t="s">
        <v>215</v>
      </c>
      <c r="F97" t="s">
        <v>215</v>
      </c>
      <c r="G97" s="76">
        <v>0</v>
      </c>
      <c r="H97" s="76">
        <v>0</v>
      </c>
      <c r="I97" s="76">
        <v>0</v>
      </c>
      <c r="J97" s="76">
        <v>0</v>
      </c>
      <c r="K97" s="76">
        <v>0</v>
      </c>
      <c r="L97" s="76">
        <v>0</v>
      </c>
    </row>
    <row r="98" spans="2:12">
      <c r="B98" s="77" t="s">
        <v>2609</v>
      </c>
      <c r="C98" s="15"/>
      <c r="D98" s="15"/>
      <c r="E98" s="15"/>
      <c r="G98" s="78">
        <v>0</v>
      </c>
      <c r="I98" s="78">
        <v>0</v>
      </c>
      <c r="K98" s="78">
        <v>0</v>
      </c>
      <c r="L98" s="78">
        <v>0</v>
      </c>
    </row>
    <row r="99" spans="2:12">
      <c r="B99" t="s">
        <v>215</v>
      </c>
      <c r="C99" t="s">
        <v>215</v>
      </c>
      <c r="D99" s="15"/>
      <c r="E99" t="s">
        <v>215</v>
      </c>
      <c r="F99" t="s">
        <v>215</v>
      </c>
      <c r="G99" s="76">
        <v>0</v>
      </c>
      <c r="H99" s="76">
        <v>0</v>
      </c>
      <c r="I99" s="76">
        <v>0</v>
      </c>
      <c r="J99" s="76">
        <v>0</v>
      </c>
      <c r="K99" s="76">
        <v>0</v>
      </c>
      <c r="L99" s="76">
        <v>0</v>
      </c>
    </row>
    <row r="100" spans="2:12">
      <c r="B100" s="77" t="s">
        <v>2744</v>
      </c>
      <c r="C100" s="15"/>
      <c r="D100" s="15"/>
      <c r="E100" s="15"/>
      <c r="G100" s="78">
        <v>0</v>
      </c>
      <c r="I100" s="78">
        <v>0</v>
      </c>
      <c r="K100" s="78">
        <v>0</v>
      </c>
      <c r="L100" s="78">
        <v>0</v>
      </c>
    </row>
    <row r="101" spans="2:12">
      <c r="B101" t="s">
        <v>215</v>
      </c>
      <c r="C101" t="s">
        <v>215</v>
      </c>
      <c r="D101" s="15"/>
      <c r="E101" t="s">
        <v>215</v>
      </c>
      <c r="F101" t="s">
        <v>215</v>
      </c>
      <c r="G101" s="76">
        <v>0</v>
      </c>
      <c r="H101" s="76">
        <v>0</v>
      </c>
      <c r="I101" s="76">
        <v>0</v>
      </c>
      <c r="J101" s="76">
        <v>0</v>
      </c>
      <c r="K101" s="76">
        <v>0</v>
      </c>
      <c r="L101" s="76">
        <v>0</v>
      </c>
    </row>
    <row r="102" spans="2:12">
      <c r="B102" s="77" t="s">
        <v>1304</v>
      </c>
      <c r="C102" s="15"/>
      <c r="D102" s="15"/>
      <c r="E102" s="15"/>
      <c r="G102" s="78">
        <v>0</v>
      </c>
      <c r="I102" s="78">
        <v>0</v>
      </c>
      <c r="K102" s="78">
        <v>0</v>
      </c>
      <c r="L102" s="78">
        <v>0</v>
      </c>
    </row>
    <row r="103" spans="2:12">
      <c r="B103" t="s">
        <v>215</v>
      </c>
      <c r="C103" t="s">
        <v>215</v>
      </c>
      <c r="D103" s="15"/>
      <c r="E103" t="s">
        <v>215</v>
      </c>
      <c r="F103" t="s">
        <v>215</v>
      </c>
      <c r="G103" s="76">
        <v>0</v>
      </c>
      <c r="H103" s="76">
        <v>0</v>
      </c>
      <c r="I103" s="76">
        <v>0</v>
      </c>
      <c r="J103" s="76">
        <v>0</v>
      </c>
      <c r="K103" s="76">
        <v>0</v>
      </c>
      <c r="L103" s="76">
        <v>0</v>
      </c>
    </row>
    <row r="104" spans="2:12">
      <c r="B104" t="s">
        <v>308</v>
      </c>
      <c r="C104" s="15"/>
      <c r="D104" s="15"/>
      <c r="E104" s="15"/>
    </row>
    <row r="105" spans="2:12">
      <c r="B105" t="s">
        <v>415</v>
      </c>
      <c r="C105" s="15"/>
      <c r="D105" s="15"/>
      <c r="E105" s="15"/>
    </row>
    <row r="106" spans="2:12">
      <c r="B106" t="s">
        <v>416</v>
      </c>
      <c r="C106" s="15"/>
      <c r="D106" s="15"/>
      <c r="E106" s="15"/>
    </row>
    <row r="107" spans="2:12">
      <c r="B107" t="s">
        <v>417</v>
      </c>
      <c r="C107" s="15"/>
      <c r="D107" s="15"/>
      <c r="E107" s="15"/>
    </row>
    <row r="108" spans="2:12">
      <c r="C108" s="15"/>
      <c r="D108" s="15"/>
      <c r="E108" s="15"/>
    </row>
    <row r="109" spans="2:12">
      <c r="C109" s="15"/>
      <c r="D109" s="15"/>
      <c r="E109" s="15"/>
    </row>
    <row r="110" spans="2:12">
      <c r="C110" s="15"/>
      <c r="D110" s="15"/>
      <c r="E110" s="15"/>
    </row>
    <row r="111" spans="2:12">
      <c r="C111" s="15"/>
      <c r="D111" s="15"/>
      <c r="E111" s="15"/>
    </row>
    <row r="112" spans="2:12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3:5">
      <c r="C513" s="15"/>
      <c r="D513" s="15"/>
      <c r="E513" s="15"/>
    </row>
    <row r="514" spans="3:5">
      <c r="C514" s="15"/>
      <c r="D514" s="15"/>
      <c r="E514" s="15"/>
    </row>
    <row r="515" spans="3:5">
      <c r="C515" s="15"/>
      <c r="D515" s="15"/>
      <c r="E515" s="15"/>
    </row>
    <row r="516" spans="3:5">
      <c r="C516" s="15"/>
      <c r="D516" s="15"/>
      <c r="E516" s="15"/>
    </row>
    <row r="517" spans="3:5">
      <c r="C517" s="15"/>
      <c r="D517" s="15"/>
      <c r="E517" s="15"/>
    </row>
    <row r="518" spans="3:5">
      <c r="C518" s="15"/>
      <c r="D518" s="15"/>
      <c r="E518" s="15"/>
    </row>
    <row r="519" spans="3:5">
      <c r="C519" s="15"/>
      <c r="D519" s="15"/>
      <c r="E519" s="15"/>
    </row>
    <row r="520" spans="3:5">
      <c r="C520" s="15"/>
      <c r="D520" s="15"/>
      <c r="E520" s="15"/>
    </row>
    <row r="521" spans="3:5">
      <c r="C521" s="15"/>
      <c r="D521" s="15"/>
      <c r="E521" s="15"/>
    </row>
    <row r="522" spans="3:5">
      <c r="C522" s="15"/>
      <c r="D522" s="15"/>
      <c r="E522" s="15"/>
    </row>
    <row r="523" spans="3:5">
      <c r="C523" s="15"/>
      <c r="D523" s="15"/>
      <c r="E523" s="15"/>
    </row>
    <row r="524" spans="3:5">
      <c r="C524" s="15"/>
      <c r="D524" s="15"/>
      <c r="E524" s="15"/>
    </row>
    <row r="525" spans="3:5">
      <c r="C525" s="15"/>
      <c r="D525" s="15"/>
      <c r="E525" s="15"/>
    </row>
    <row r="526" spans="3:5">
      <c r="C526" s="15"/>
      <c r="D526" s="15"/>
      <c r="E526" s="15"/>
    </row>
    <row r="527" spans="3:5">
      <c r="C527" s="15"/>
      <c r="D527" s="15"/>
      <c r="E527" s="15"/>
    </row>
    <row r="528" spans="3:5">
      <c r="C528" s="15"/>
      <c r="D528" s="15"/>
      <c r="E528" s="15"/>
    </row>
    <row r="529" spans="3:5">
      <c r="C529" s="15"/>
      <c r="D529" s="15"/>
      <c r="E529" s="15"/>
    </row>
    <row r="530" spans="3:5">
      <c r="C530" s="15"/>
      <c r="D530" s="15"/>
      <c r="E530" s="15"/>
    </row>
    <row r="531" spans="3:5">
      <c r="C531" s="15"/>
      <c r="D531" s="15"/>
      <c r="E531" s="15"/>
    </row>
    <row r="532" spans="3:5">
      <c r="C532" s="15"/>
      <c r="D532" s="15"/>
      <c r="E532" s="15"/>
    </row>
    <row r="533" spans="3:5">
      <c r="C533" s="15"/>
      <c r="D533" s="15"/>
      <c r="E533" s="15"/>
    </row>
    <row r="534" spans="3:5">
      <c r="C534" s="15"/>
      <c r="D534" s="15"/>
      <c r="E534" s="15"/>
    </row>
    <row r="535" spans="3:5">
      <c r="C535" s="15"/>
      <c r="D535" s="15"/>
      <c r="E535" s="15"/>
    </row>
    <row r="536" spans="3:5">
      <c r="C536" s="15"/>
      <c r="D536" s="15"/>
      <c r="E536" s="15"/>
    </row>
    <row r="537" spans="3:5">
      <c r="C537" s="15"/>
      <c r="D537" s="15"/>
      <c r="E537" s="15"/>
    </row>
    <row r="538" spans="3:5">
      <c r="C538" s="15"/>
      <c r="D538" s="15"/>
      <c r="E538" s="15"/>
    </row>
    <row r="539" spans="3:5">
      <c r="C539" s="15"/>
      <c r="D539" s="15"/>
      <c r="E539" s="15"/>
    </row>
    <row r="540" spans="3:5">
      <c r="C540" s="15"/>
      <c r="D540" s="15"/>
      <c r="E540" s="15"/>
    </row>
    <row r="541" spans="3:5">
      <c r="C541" s="15"/>
      <c r="D541" s="15"/>
      <c r="E541" s="15"/>
    </row>
    <row r="542" spans="3:5">
      <c r="C542" s="15"/>
      <c r="D542" s="15"/>
      <c r="E542" s="15"/>
    </row>
    <row r="543" spans="3:5">
      <c r="C543" s="15"/>
      <c r="D543" s="15"/>
      <c r="E543" s="15"/>
    </row>
    <row r="544" spans="3:5">
      <c r="C544" s="15"/>
      <c r="D544" s="15"/>
      <c r="E544" s="15"/>
    </row>
    <row r="545" spans="3:5">
      <c r="C545" s="15"/>
      <c r="D545" s="15"/>
      <c r="E545" s="15"/>
    </row>
    <row r="546" spans="3:5">
      <c r="C546" s="15"/>
      <c r="D546" s="15"/>
      <c r="E546" s="15"/>
    </row>
    <row r="547" spans="3:5">
      <c r="C547" s="15"/>
      <c r="D547" s="15"/>
      <c r="E547" s="15"/>
    </row>
    <row r="548" spans="3:5">
      <c r="C548" s="15"/>
      <c r="D548" s="15"/>
      <c r="E548" s="15"/>
    </row>
    <row r="549" spans="3:5">
      <c r="C549" s="15"/>
      <c r="D549" s="15"/>
      <c r="E549" s="15"/>
    </row>
    <row r="550" spans="3:5">
      <c r="C550" s="15"/>
      <c r="D550" s="15"/>
      <c r="E550" s="15"/>
    </row>
    <row r="551" spans="3:5">
      <c r="C551" s="15"/>
      <c r="D551" s="15"/>
      <c r="E551" s="15"/>
    </row>
    <row r="552" spans="3:5">
      <c r="C552" s="15"/>
      <c r="D552" s="15"/>
      <c r="E552" s="15"/>
    </row>
    <row r="553" spans="3:5">
      <c r="C553" s="15"/>
      <c r="D553" s="15"/>
      <c r="E553" s="15"/>
    </row>
    <row r="554" spans="3:5">
      <c r="C554" s="15"/>
      <c r="D554" s="15"/>
      <c r="E554" s="15"/>
    </row>
    <row r="555" spans="3:5">
      <c r="C555" s="15"/>
      <c r="D555" s="15"/>
      <c r="E555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75" zoomScaleNormal="75" workbookViewId="0">
      <selection activeCell="B6" sqref="B6:K7"/>
    </sheetView>
  </sheetViews>
  <sheetFormatPr defaultColWidth="9.140625" defaultRowHeight="18"/>
  <cols>
    <col min="1" max="1" width="6.28515625" style="14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0" width="10.7109375" style="15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5" customWidth="1"/>
    <col min="18" max="18" width="8" style="15" customWidth="1"/>
    <col min="19" max="19" width="8.7109375" style="15" customWidth="1"/>
    <col min="20" max="20" width="10" style="15" customWidth="1"/>
    <col min="21" max="21" width="9.5703125" style="15" customWidth="1"/>
    <col min="22" max="22" width="6.140625" style="15" customWidth="1"/>
    <col min="23" max="24" width="5.7109375" style="15" customWidth="1"/>
    <col min="25" max="25" width="6.85546875" style="15" customWidth="1"/>
    <col min="26" max="26" width="6.42578125" style="15" customWidth="1"/>
    <col min="27" max="27" width="6.7109375" style="15" customWidth="1"/>
    <col min="28" max="28" width="7.28515625" style="15" customWidth="1"/>
    <col min="29" max="40" width="5.7109375" style="15" customWidth="1"/>
    <col min="41" max="16384" width="9.140625" style="15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82" t="s">
        <v>3664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4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5" t="s">
        <v>103</v>
      </c>
      <c r="BF6" s="15" t="s">
        <v>104</v>
      </c>
      <c r="BH6" s="18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8" t="s">
        <v>107</v>
      </c>
      <c r="BF7" s="15" t="s">
        <v>108</v>
      </c>
      <c r="BH7" s="18" t="s">
        <v>109</v>
      </c>
    </row>
    <row r="8" spans="1:60" s="18" customFormat="1" ht="63">
      <c r="A8" s="14"/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58</v>
      </c>
      <c r="K8" s="27" t="s">
        <v>186</v>
      </c>
      <c r="BC8" s="15" t="s">
        <v>110</v>
      </c>
      <c r="BD8" s="15" t="s">
        <v>111</v>
      </c>
      <c r="BE8" s="15" t="s">
        <v>112</v>
      </c>
      <c r="BG8" s="22" t="s">
        <v>113</v>
      </c>
    </row>
    <row r="9" spans="1:60" s="18" customFormat="1" ht="18.75" customHeight="1">
      <c r="A9" s="14"/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30" t="s">
        <v>7</v>
      </c>
      <c r="K9" s="46" t="s">
        <v>7</v>
      </c>
      <c r="BC9" s="15" t="s">
        <v>114</v>
      </c>
      <c r="BE9" s="15" t="s">
        <v>115</v>
      </c>
      <c r="BG9" s="22" t="s">
        <v>116</v>
      </c>
    </row>
    <row r="10" spans="1:60" s="22" customFormat="1" ht="18" customHeight="1">
      <c r="A10" s="14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7" t="s">
        <v>63</v>
      </c>
      <c r="J10" s="47" t="s">
        <v>64</v>
      </c>
      <c r="K10" s="47" t="s">
        <v>65</v>
      </c>
      <c r="L10" s="18"/>
      <c r="M10" s="18"/>
      <c r="N10" s="18"/>
      <c r="O10" s="18"/>
      <c r="BC10" s="15" t="s">
        <v>117</v>
      </c>
      <c r="BD10" s="18"/>
      <c r="BE10" s="15" t="s">
        <v>118</v>
      </c>
      <c r="BG10" s="15" t="s">
        <v>119</v>
      </c>
    </row>
    <row r="11" spans="1:60" s="22" customFormat="1" ht="18" customHeight="1">
      <c r="A11" s="14"/>
      <c r="B11" s="23" t="s">
        <v>120</v>
      </c>
      <c r="C11" s="7"/>
      <c r="D11" s="7"/>
      <c r="E11" s="7"/>
      <c r="F11" s="7"/>
      <c r="G11" s="75">
        <v>-1881.37</v>
      </c>
      <c r="H11" s="24"/>
      <c r="I11" s="75">
        <v>3730.6673743603988</v>
      </c>
      <c r="J11" s="75">
        <v>100</v>
      </c>
      <c r="K11" s="75">
        <v>7.0000000000000007E-2</v>
      </c>
      <c r="L11" s="18"/>
      <c r="M11" s="18"/>
      <c r="N11" s="18"/>
      <c r="O11" s="18"/>
      <c r="BC11" s="15" t="s">
        <v>121</v>
      </c>
      <c r="BD11" s="18"/>
      <c r="BE11" s="15" t="s">
        <v>122</v>
      </c>
      <c r="BG11" s="15" t="s">
        <v>123</v>
      </c>
    </row>
    <row r="12" spans="1:60">
      <c r="B12" s="77" t="s">
        <v>210</v>
      </c>
      <c r="C12" s="18"/>
      <c r="D12" s="18"/>
      <c r="E12" s="18"/>
      <c r="F12" s="18"/>
      <c r="G12" s="78">
        <v>0</v>
      </c>
      <c r="H12" s="18"/>
      <c r="I12" s="78">
        <v>0</v>
      </c>
      <c r="J12" s="78">
        <v>0</v>
      </c>
      <c r="K12" s="78">
        <v>0</v>
      </c>
      <c r="BD12" s="15" t="s">
        <v>124</v>
      </c>
      <c r="BF12" s="15" t="s">
        <v>125</v>
      </c>
    </row>
    <row r="13" spans="1:60">
      <c r="B13" t="s">
        <v>215</v>
      </c>
      <c r="C13" t="s">
        <v>215</v>
      </c>
      <c r="D13" s="18"/>
      <c r="E13" t="s">
        <v>215</v>
      </c>
      <c r="F13" t="s">
        <v>215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5" t="s">
        <v>126</v>
      </c>
      <c r="BE13" s="15" t="s">
        <v>127</v>
      </c>
      <c r="BF13" s="15" t="s">
        <v>128</v>
      </c>
    </row>
    <row r="14" spans="1:60">
      <c r="B14" s="77" t="s">
        <v>306</v>
      </c>
      <c r="C14" s="18"/>
      <c r="D14" s="18"/>
      <c r="E14" s="18"/>
      <c r="F14" s="18"/>
      <c r="G14" s="78">
        <v>-1881.37</v>
      </c>
      <c r="H14" s="18"/>
      <c r="I14" s="78">
        <v>3730.6673743603988</v>
      </c>
      <c r="J14" s="78">
        <v>100</v>
      </c>
      <c r="K14" s="78">
        <v>7.0000000000000007E-2</v>
      </c>
      <c r="BF14" s="15" t="s">
        <v>129</v>
      </c>
    </row>
    <row r="15" spans="1:60">
      <c r="B15" t="s">
        <v>2745</v>
      </c>
      <c r="C15" t="s">
        <v>2746</v>
      </c>
      <c r="D15" t="s">
        <v>126</v>
      </c>
      <c r="E15" t="s">
        <v>126</v>
      </c>
      <c r="F15" t="s">
        <v>113</v>
      </c>
      <c r="G15" s="76">
        <v>8.19</v>
      </c>
      <c r="H15" s="76">
        <v>650000</v>
      </c>
      <c r="I15" s="76">
        <v>221.29257150000001</v>
      </c>
      <c r="J15" s="76">
        <v>5.93</v>
      </c>
      <c r="K15" s="76">
        <v>0</v>
      </c>
      <c r="BF15" s="15" t="s">
        <v>130</v>
      </c>
    </row>
    <row r="16" spans="1:60">
      <c r="B16" t="s">
        <v>2747</v>
      </c>
      <c r="C16" t="s">
        <v>2748</v>
      </c>
      <c r="D16" t="s">
        <v>126</v>
      </c>
      <c r="E16" t="s">
        <v>126</v>
      </c>
      <c r="F16" t="s">
        <v>116</v>
      </c>
      <c r="G16" s="76">
        <v>32.93</v>
      </c>
      <c r="H16" s="76">
        <v>-101000</v>
      </c>
      <c r="I16" s="76">
        <v>-157.50606701000001</v>
      </c>
      <c r="J16" s="76">
        <v>-4.22</v>
      </c>
      <c r="K16" s="76">
        <v>0</v>
      </c>
      <c r="BF16" s="15" t="s">
        <v>131</v>
      </c>
    </row>
    <row r="17" spans="2:58">
      <c r="B17" t="s">
        <v>2749</v>
      </c>
      <c r="C17" t="s">
        <v>2750</v>
      </c>
      <c r="D17" t="s">
        <v>126</v>
      </c>
      <c r="E17" t="s">
        <v>126</v>
      </c>
      <c r="F17" t="s">
        <v>113</v>
      </c>
      <c r="G17" s="76">
        <v>7.2</v>
      </c>
      <c r="H17" s="76">
        <v>43600.00010000007</v>
      </c>
      <c r="I17" s="76">
        <v>13.049340509929699</v>
      </c>
      <c r="J17" s="76">
        <v>0.35</v>
      </c>
      <c r="K17" s="76">
        <v>0</v>
      </c>
      <c r="BF17" s="15" t="s">
        <v>132</v>
      </c>
    </row>
    <row r="18" spans="2:58">
      <c r="B18" t="s">
        <v>2751</v>
      </c>
      <c r="C18" t="s">
        <v>2752</v>
      </c>
      <c r="D18" t="s">
        <v>126</v>
      </c>
      <c r="E18" t="s">
        <v>126</v>
      </c>
      <c r="F18" t="s">
        <v>109</v>
      </c>
      <c r="G18" s="76">
        <v>11.49</v>
      </c>
      <c r="H18" s="76">
        <v>104000</v>
      </c>
      <c r="I18" s="76">
        <v>42.170138399999999</v>
      </c>
      <c r="J18" s="76">
        <v>1.1299999999999999</v>
      </c>
      <c r="K18" s="76">
        <v>0</v>
      </c>
      <c r="BF18" s="15" t="s">
        <v>133</v>
      </c>
    </row>
    <row r="19" spans="2:58">
      <c r="B19" t="s">
        <v>2753</v>
      </c>
      <c r="C19" t="s">
        <v>2754</v>
      </c>
      <c r="D19" t="s">
        <v>126</v>
      </c>
      <c r="E19" t="s">
        <v>126</v>
      </c>
      <c r="F19" t="s">
        <v>109</v>
      </c>
      <c r="G19" s="76">
        <v>22.59</v>
      </c>
      <c r="H19" s="76">
        <v>28800</v>
      </c>
      <c r="I19" s="76">
        <v>22.95939168</v>
      </c>
      <c r="J19" s="76">
        <v>0.62</v>
      </c>
      <c r="K19" s="76">
        <v>0</v>
      </c>
      <c r="BF19" s="15" t="s">
        <v>134</v>
      </c>
    </row>
    <row r="20" spans="2:58">
      <c r="B20" t="s">
        <v>2755</v>
      </c>
      <c r="C20" t="s">
        <v>2756</v>
      </c>
      <c r="D20" t="s">
        <v>126</v>
      </c>
      <c r="E20" t="s">
        <v>126</v>
      </c>
      <c r="F20" t="s">
        <v>205</v>
      </c>
      <c r="G20" s="76">
        <v>32.47</v>
      </c>
      <c r="H20" s="76">
        <v>105036843.29999968</v>
      </c>
      <c r="I20" s="76">
        <v>1068.1831017710499</v>
      </c>
      <c r="J20" s="76">
        <v>28.63</v>
      </c>
      <c r="K20" s="76">
        <v>0.02</v>
      </c>
      <c r="BF20" s="15" t="s">
        <v>135</v>
      </c>
    </row>
    <row r="21" spans="2:58">
      <c r="B21" t="s">
        <v>2757</v>
      </c>
      <c r="C21" t="s">
        <v>2758</v>
      </c>
      <c r="D21" t="s">
        <v>126</v>
      </c>
      <c r="E21" t="s">
        <v>126</v>
      </c>
      <c r="F21" t="s">
        <v>109</v>
      </c>
      <c r="G21" s="76">
        <v>46.33</v>
      </c>
      <c r="H21" s="76">
        <v>831249.99989999912</v>
      </c>
      <c r="I21" s="76">
        <v>1359.0818629615001</v>
      </c>
      <c r="J21" s="76">
        <v>36.43</v>
      </c>
      <c r="K21" s="76">
        <v>0.03</v>
      </c>
      <c r="BF21" s="15" t="s">
        <v>126</v>
      </c>
    </row>
    <row r="22" spans="2:58">
      <c r="B22" t="s">
        <v>2759</v>
      </c>
      <c r="C22" t="s">
        <v>2760</v>
      </c>
      <c r="D22" t="s">
        <v>126</v>
      </c>
      <c r="E22" t="s">
        <v>126</v>
      </c>
      <c r="F22" t="s">
        <v>205</v>
      </c>
      <c r="G22" s="76">
        <v>40.200000000000003</v>
      </c>
      <c r="H22" s="76">
        <v>91558466.450000152</v>
      </c>
      <c r="I22" s="76">
        <v>1152.7796900240301</v>
      </c>
      <c r="J22" s="76">
        <v>30.9</v>
      </c>
      <c r="K22" s="76">
        <v>0.02</v>
      </c>
    </row>
    <row r="23" spans="2:58">
      <c r="B23" t="s">
        <v>2761</v>
      </c>
      <c r="C23" t="s">
        <v>2762</v>
      </c>
      <c r="D23" t="s">
        <v>126</v>
      </c>
      <c r="E23" t="s">
        <v>2485</v>
      </c>
      <c r="F23" t="s">
        <v>105</v>
      </c>
      <c r="G23" s="76">
        <v>-2086.6</v>
      </c>
      <c r="H23" s="76">
        <v>100</v>
      </c>
      <c r="I23" s="76">
        <v>-2.0865999999999998</v>
      </c>
      <c r="J23" s="76">
        <v>-0.06</v>
      </c>
      <c r="K23" s="76">
        <v>0</v>
      </c>
    </row>
    <row r="24" spans="2:58">
      <c r="B24" t="s">
        <v>2763</v>
      </c>
      <c r="C24" t="s">
        <v>2764</v>
      </c>
      <c r="D24" t="s">
        <v>126</v>
      </c>
      <c r="E24" t="s">
        <v>2485</v>
      </c>
      <c r="F24" t="s">
        <v>126</v>
      </c>
      <c r="G24" s="76">
        <v>3.83</v>
      </c>
      <c r="H24" s="76">
        <v>91374835.423145741</v>
      </c>
      <c r="I24" s="76">
        <v>10.743944523888899</v>
      </c>
      <c r="J24" s="76">
        <v>0.28999999999999998</v>
      </c>
      <c r="K24" s="76">
        <v>0</v>
      </c>
    </row>
    <row r="25" spans="2:58">
      <c r="B25" t="s">
        <v>308</v>
      </c>
      <c r="C25" s="18"/>
      <c r="D25" s="18"/>
      <c r="E25" s="18"/>
      <c r="F25" s="18"/>
      <c r="G25" s="18"/>
      <c r="H25" s="18"/>
    </row>
    <row r="26" spans="2:58">
      <c r="B26" t="s">
        <v>415</v>
      </c>
      <c r="C26" s="18"/>
      <c r="D26" s="18"/>
      <c r="E26" s="18"/>
      <c r="F26" s="18"/>
      <c r="G26" s="18"/>
      <c r="H26" s="18"/>
    </row>
    <row r="27" spans="2:58">
      <c r="B27" t="s">
        <v>416</v>
      </c>
      <c r="C27" s="18"/>
      <c r="D27" s="18"/>
      <c r="E27" s="18"/>
      <c r="F27" s="18"/>
      <c r="G27" s="18"/>
      <c r="H27" s="18"/>
    </row>
    <row r="28" spans="2:58">
      <c r="B28" t="s">
        <v>417</v>
      </c>
      <c r="C28" s="18"/>
      <c r="D28" s="18"/>
      <c r="E28" s="18"/>
      <c r="F28" s="18"/>
      <c r="G28" s="18"/>
      <c r="H28" s="18"/>
    </row>
    <row r="29" spans="2:58">
      <c r="C29" s="18"/>
      <c r="D29" s="18"/>
      <c r="E29" s="18"/>
      <c r="F29" s="18"/>
      <c r="G29" s="18"/>
      <c r="H29" s="18"/>
    </row>
    <row r="30" spans="2:58">
      <c r="C30" s="18"/>
      <c r="D30" s="18"/>
      <c r="E30" s="18"/>
      <c r="F30" s="18"/>
      <c r="G30" s="18"/>
      <c r="H30" s="18"/>
    </row>
    <row r="31" spans="2:58">
      <c r="C31" s="18"/>
      <c r="D31" s="18"/>
      <c r="E31" s="18"/>
      <c r="F31" s="18"/>
      <c r="G31" s="18"/>
      <c r="H31" s="18"/>
    </row>
    <row r="32" spans="2:58">
      <c r="C32" s="18"/>
      <c r="D32" s="18"/>
      <c r="E32" s="18"/>
      <c r="F32" s="18"/>
      <c r="G32" s="18"/>
      <c r="H32" s="18"/>
    </row>
    <row r="33" spans="3:8">
      <c r="C33" s="18"/>
      <c r="D33" s="18"/>
      <c r="E33" s="18"/>
      <c r="F33" s="18"/>
      <c r="G33" s="18"/>
      <c r="H33" s="18"/>
    </row>
    <row r="34" spans="3:8">
      <c r="C34" s="18"/>
      <c r="D34" s="18"/>
      <c r="E34" s="18"/>
      <c r="F34" s="18"/>
      <c r="G34" s="18"/>
      <c r="H34" s="18"/>
    </row>
    <row r="35" spans="3:8">
      <c r="C35" s="18"/>
      <c r="D35" s="18"/>
      <c r="E35" s="18"/>
      <c r="F35" s="18"/>
      <c r="G35" s="18"/>
      <c r="H35" s="18"/>
    </row>
    <row r="36" spans="3:8">
      <c r="C36" s="18"/>
      <c r="D36" s="18"/>
      <c r="E36" s="18"/>
      <c r="F36" s="18"/>
      <c r="G36" s="18"/>
      <c r="H36" s="18"/>
    </row>
    <row r="37" spans="3:8">
      <c r="C37" s="18"/>
      <c r="D37" s="18"/>
      <c r="E37" s="18"/>
      <c r="F37" s="18"/>
      <c r="G37" s="18"/>
      <c r="H37" s="18"/>
    </row>
    <row r="38" spans="3:8">
      <c r="C38" s="18"/>
      <c r="D38" s="18"/>
      <c r="E38" s="18"/>
      <c r="F38" s="18"/>
      <c r="G38" s="18"/>
      <c r="H38" s="18"/>
    </row>
    <row r="39" spans="3:8">
      <c r="C39" s="18"/>
      <c r="D39" s="18"/>
      <c r="E39" s="18"/>
      <c r="F39" s="18"/>
      <c r="G39" s="18"/>
      <c r="H39" s="18"/>
    </row>
    <row r="40" spans="3:8">
      <c r="C40" s="18"/>
      <c r="D40" s="18"/>
      <c r="E40" s="18"/>
      <c r="F40" s="18"/>
      <c r="G40" s="18"/>
      <c r="H40" s="18"/>
    </row>
    <row r="41" spans="3:8">
      <c r="C41" s="18"/>
      <c r="D41" s="18"/>
      <c r="E41" s="18"/>
      <c r="F41" s="18"/>
      <c r="G41" s="18"/>
      <c r="H41" s="18"/>
    </row>
    <row r="42" spans="3:8">
      <c r="C42" s="18"/>
      <c r="D42" s="18"/>
      <c r="E42" s="18"/>
      <c r="F42" s="18"/>
      <c r="G42" s="18"/>
      <c r="H42" s="18"/>
    </row>
    <row r="43" spans="3:8">
      <c r="C43" s="18"/>
      <c r="D43" s="18"/>
      <c r="E43" s="18"/>
      <c r="F43" s="18"/>
      <c r="G43" s="18"/>
      <c r="H43" s="18"/>
    </row>
    <row r="44" spans="3:8">
      <c r="C44" s="18"/>
      <c r="D44" s="18"/>
      <c r="E44" s="18"/>
      <c r="F44" s="18"/>
      <c r="G44" s="18"/>
      <c r="H44" s="18"/>
    </row>
    <row r="45" spans="3:8">
      <c r="C45" s="18"/>
      <c r="D45" s="18"/>
      <c r="E45" s="18"/>
      <c r="F45" s="18"/>
      <c r="G45" s="18"/>
      <c r="H45" s="18"/>
    </row>
    <row r="46" spans="3:8">
      <c r="C46" s="18"/>
      <c r="D46" s="18"/>
      <c r="E46" s="18"/>
      <c r="F46" s="18"/>
      <c r="G46" s="18"/>
      <c r="H46" s="18"/>
    </row>
    <row r="47" spans="3:8">
      <c r="C47" s="18"/>
      <c r="D47" s="18"/>
      <c r="E47" s="18"/>
      <c r="F47" s="18"/>
      <c r="G47" s="18"/>
      <c r="H47" s="18"/>
    </row>
    <row r="48" spans="3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zoomScale="75" zoomScaleNormal="75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5" width="12" style="15" bestFit="1" customWidth="1"/>
    <col min="16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82" t="s">
        <v>3664</v>
      </c>
    </row>
    <row r="3" spans="2:81">
      <c r="B3" s="2" t="s">
        <v>2</v>
      </c>
      <c r="C3" t="s">
        <v>197</v>
      </c>
      <c r="E3" s="14"/>
    </row>
    <row r="4" spans="2:81">
      <c r="B4" s="2" t="s">
        <v>3</v>
      </c>
      <c r="C4" t="s">
        <v>198</v>
      </c>
    </row>
    <row r="5" spans="2:81">
      <c r="B5" s="74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8" customFormat="1" ht="63">
      <c r="B8" s="4" t="s">
        <v>99</v>
      </c>
      <c r="C8" s="27" t="s">
        <v>50</v>
      </c>
      <c r="D8" s="1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  <c r="W8" s="15"/>
      <c r="X8" s="15"/>
    </row>
    <row r="9" spans="2:81" s="18" customFormat="1" ht="18" customHeight="1">
      <c r="B9" s="19"/>
      <c r="C9" s="20"/>
      <c r="D9" s="2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R9" s="15"/>
      <c r="S9" s="15"/>
      <c r="T9" s="15"/>
      <c r="U9" s="15"/>
      <c r="V9" s="15"/>
      <c r="W9" s="15"/>
      <c r="X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15"/>
      <c r="S10" s="15"/>
      <c r="T10" s="15"/>
      <c r="U10" s="15"/>
      <c r="V10" s="15"/>
      <c r="W10" s="15"/>
      <c r="X10" s="15"/>
    </row>
    <row r="11" spans="2:81" s="22" customFormat="1" ht="18" customHeight="1">
      <c r="B11" s="23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5"/>
      <c r="S11" s="15"/>
      <c r="T11" s="15"/>
      <c r="U11" s="15"/>
      <c r="V11" s="15"/>
      <c r="W11" s="15"/>
      <c r="X11" s="15"/>
      <c r="CC11" s="15"/>
    </row>
    <row r="12" spans="2:81">
      <c r="B12" s="77" t="s">
        <v>210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2765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215</v>
      </c>
      <c r="C14" t="s">
        <v>215</v>
      </c>
      <c r="E14" t="s">
        <v>215</v>
      </c>
      <c r="H14" s="76">
        <v>0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2766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215</v>
      </c>
      <c r="C16" t="s">
        <v>215</v>
      </c>
      <c r="E16" t="s">
        <v>215</v>
      </c>
      <c r="H16" s="76">
        <v>0</v>
      </c>
      <c r="I16" t="s">
        <v>215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2767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2768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215</v>
      </c>
      <c r="C19" t="s">
        <v>215</v>
      </c>
      <c r="E19" t="s">
        <v>215</v>
      </c>
      <c r="H19" s="76">
        <v>0</v>
      </c>
      <c r="I19" t="s">
        <v>215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2769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215</v>
      </c>
      <c r="C21" t="s">
        <v>215</v>
      </c>
      <c r="E21" t="s">
        <v>215</v>
      </c>
      <c r="H21" s="76">
        <v>0</v>
      </c>
      <c r="I21" t="s">
        <v>215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2770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215</v>
      </c>
      <c r="C23" t="s">
        <v>215</v>
      </c>
      <c r="E23" t="s">
        <v>215</v>
      </c>
      <c r="H23" s="76">
        <v>0</v>
      </c>
      <c r="I23" t="s">
        <v>215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2771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215</v>
      </c>
      <c r="C25" t="s">
        <v>215</v>
      </c>
      <c r="E25" t="s">
        <v>215</v>
      </c>
      <c r="H25" s="76">
        <v>0</v>
      </c>
      <c r="I25" t="s">
        <v>215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306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2765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215</v>
      </c>
      <c r="C28" t="s">
        <v>215</v>
      </c>
      <c r="E28" t="s">
        <v>215</v>
      </c>
      <c r="H28" s="76">
        <v>0</v>
      </c>
      <c r="I28" t="s">
        <v>215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2766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215</v>
      </c>
      <c r="C30" t="s">
        <v>215</v>
      </c>
      <c r="E30" t="s">
        <v>215</v>
      </c>
      <c r="H30" s="76">
        <v>0</v>
      </c>
      <c r="I30" t="s">
        <v>215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2767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2768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215</v>
      </c>
      <c r="C33" t="s">
        <v>215</v>
      </c>
      <c r="E33" t="s">
        <v>215</v>
      </c>
      <c r="H33" s="76">
        <v>0</v>
      </c>
      <c r="I33" t="s">
        <v>215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2769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215</v>
      </c>
      <c r="C35" t="s">
        <v>215</v>
      </c>
      <c r="E35" t="s">
        <v>215</v>
      </c>
      <c r="H35" s="76">
        <v>0</v>
      </c>
      <c r="I35" t="s">
        <v>215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2770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215</v>
      </c>
      <c r="C37" t="s">
        <v>215</v>
      </c>
      <c r="E37" t="s">
        <v>215</v>
      </c>
      <c r="H37" s="76">
        <v>0</v>
      </c>
      <c r="I37" t="s">
        <v>215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2771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215</v>
      </c>
      <c r="C39" t="s">
        <v>215</v>
      </c>
      <c r="E39" t="s">
        <v>215</v>
      </c>
      <c r="H39" s="76">
        <v>0</v>
      </c>
      <c r="I39" t="s">
        <v>215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308</v>
      </c>
    </row>
    <row r="41" spans="2:17">
      <c r="B41" t="s">
        <v>415</v>
      </c>
    </row>
    <row r="42" spans="2:17">
      <c r="B42" t="s">
        <v>416</v>
      </c>
    </row>
    <row r="43" spans="2:17">
      <c r="B43" t="s">
        <v>417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zoomScale="75" zoomScaleNormal="75" workbookViewId="0">
      <selection activeCell="B6" sqref="B6:P7"/>
    </sheetView>
  </sheetViews>
  <sheetFormatPr defaultColWidth="9.140625" defaultRowHeight="18"/>
  <cols>
    <col min="1" max="1" width="3" style="15" customWidth="1"/>
    <col min="2" max="2" width="42.85546875" style="14" customWidth="1"/>
    <col min="3" max="3" width="10.7109375" style="14" customWidth="1"/>
    <col min="4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4" width="10.7109375" style="15" customWidth="1"/>
    <col min="15" max="15" width="13.28515625" style="15" bestFit="1" customWidth="1"/>
    <col min="16" max="16" width="10.7109375" style="15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5" customWidth="1"/>
    <col min="48" max="16384" width="9.140625" style="15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82" t="s">
        <v>3664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4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8" customFormat="1" ht="47.25">
      <c r="B8" s="4" t="s">
        <v>99</v>
      </c>
      <c r="C8" s="27" t="s">
        <v>50</v>
      </c>
      <c r="D8" s="27" t="s">
        <v>52</v>
      </c>
      <c r="E8" s="27" t="s">
        <v>53</v>
      </c>
      <c r="F8" s="27" t="s">
        <v>72</v>
      </c>
      <c r="G8" s="27" t="s">
        <v>73</v>
      </c>
      <c r="H8" s="27" t="s">
        <v>54</v>
      </c>
      <c r="I8" s="27" t="s">
        <v>55</v>
      </c>
      <c r="J8" s="27" t="s">
        <v>56</v>
      </c>
      <c r="K8" s="27" t="s">
        <v>190</v>
      </c>
      <c r="L8" s="27" t="s">
        <v>191</v>
      </c>
      <c r="M8" s="27" t="s">
        <v>5</v>
      </c>
      <c r="N8" s="27" t="s">
        <v>74</v>
      </c>
      <c r="O8" s="27" t="s">
        <v>58</v>
      </c>
      <c r="P8" s="35" t="s">
        <v>186</v>
      </c>
    </row>
    <row r="9" spans="2:72" s="18" customFormat="1" ht="25.5" customHeight="1">
      <c r="B9" s="19"/>
      <c r="C9" s="30"/>
      <c r="D9" s="30"/>
      <c r="E9" s="30"/>
      <c r="F9" s="30" t="s">
        <v>75</v>
      </c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5"/>
    </row>
    <row r="12" spans="2:72">
      <c r="B12" s="77" t="s">
        <v>210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2772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215</v>
      </c>
      <c r="C14" t="s">
        <v>215</v>
      </c>
      <c r="D14" t="s">
        <v>215</v>
      </c>
      <c r="G14" s="76">
        <v>0</v>
      </c>
      <c r="H14" t="s">
        <v>215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2773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215</v>
      </c>
      <c r="C16" t="s">
        <v>215</v>
      </c>
      <c r="D16" t="s">
        <v>215</v>
      </c>
      <c r="G16" s="76">
        <v>0</v>
      </c>
      <c r="H16" t="s">
        <v>215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2774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215</v>
      </c>
      <c r="C18" t="s">
        <v>215</v>
      </c>
      <c r="D18" t="s">
        <v>215</v>
      </c>
      <c r="G18" s="76">
        <v>0</v>
      </c>
      <c r="H18" t="s">
        <v>215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2775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215</v>
      </c>
      <c r="C20" t="s">
        <v>215</v>
      </c>
      <c r="D20" t="s">
        <v>215</v>
      </c>
      <c r="G20" s="76">
        <v>0</v>
      </c>
      <c r="H20" t="s">
        <v>215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1304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215</v>
      </c>
      <c r="C22" t="s">
        <v>215</v>
      </c>
      <c r="D22" t="s">
        <v>215</v>
      </c>
      <c r="G22" s="76">
        <v>0</v>
      </c>
      <c r="H22" t="s">
        <v>215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306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392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215</v>
      </c>
      <c r="C25" t="s">
        <v>215</v>
      </c>
      <c r="D25" t="s">
        <v>215</v>
      </c>
      <c r="G25" s="76">
        <v>0</v>
      </c>
      <c r="H25" t="s">
        <v>215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2776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215</v>
      </c>
      <c r="C27" t="s">
        <v>215</v>
      </c>
      <c r="D27" t="s">
        <v>215</v>
      </c>
      <c r="G27" s="76">
        <v>0</v>
      </c>
      <c r="H27" t="s">
        <v>215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415</v>
      </c>
    </row>
    <row r="29" spans="2:16">
      <c r="B29" t="s">
        <v>416</v>
      </c>
    </row>
    <row r="30" spans="2:16">
      <c r="B30" t="s">
        <v>417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75" zoomScaleNormal="75" workbookViewId="0">
      <selection activeCell="B6" sqref="B6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6" width="10.7109375" style="14" customWidth="1"/>
    <col min="7" max="13" width="10.7109375" style="15" customWidth="1"/>
    <col min="14" max="14" width="14.7109375" style="15" customWidth="1"/>
    <col min="15" max="15" width="8.5703125" style="15" bestFit="1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82" t="s">
        <v>3664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4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7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J8" s="15"/>
    </row>
    <row r="9" spans="2:65" s="18" customFormat="1" ht="17.2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J9" s="15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J10" s="15"/>
    </row>
    <row r="11" spans="2:65" s="22" customFormat="1" ht="18" customHeight="1">
      <c r="B11" s="23" t="s">
        <v>89</v>
      </c>
      <c r="C11" s="7"/>
      <c r="D11" s="7"/>
      <c r="E11" s="7"/>
      <c r="F11" s="7"/>
      <c r="G11" s="7"/>
      <c r="H11" s="7"/>
      <c r="I11" s="7"/>
      <c r="J11" s="75">
        <v>1.76</v>
      </c>
      <c r="K11" s="7"/>
      <c r="L11" s="7"/>
      <c r="M11" s="75">
        <v>-0.76</v>
      </c>
      <c r="N11" s="75">
        <v>1920176.96</v>
      </c>
      <c r="O11" s="7"/>
      <c r="P11" s="75">
        <v>1949.9397028799999</v>
      </c>
      <c r="Q11" s="7"/>
      <c r="R11" s="75">
        <v>100</v>
      </c>
      <c r="S11" s="75">
        <v>0.04</v>
      </c>
      <c r="T11" s="34"/>
      <c r="BJ11" s="15"/>
      <c r="BM11" s="15"/>
    </row>
    <row r="12" spans="2:65">
      <c r="B12" s="77" t="s">
        <v>210</v>
      </c>
      <c r="D12" s="15"/>
      <c r="E12" s="15"/>
      <c r="F12" s="15"/>
      <c r="J12" s="78">
        <v>1.76</v>
      </c>
      <c r="M12" s="78">
        <v>-0.76</v>
      </c>
      <c r="N12" s="78">
        <v>1920176.96</v>
      </c>
      <c r="P12" s="78">
        <v>1949.9397028799999</v>
      </c>
      <c r="R12" s="78">
        <v>100</v>
      </c>
      <c r="S12" s="78">
        <v>0.04</v>
      </c>
    </row>
    <row r="13" spans="2:65">
      <c r="B13" s="77" t="s">
        <v>2777</v>
      </c>
      <c r="D13" s="15"/>
      <c r="E13" s="15"/>
      <c r="F13" s="15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215</v>
      </c>
      <c r="C14" t="s">
        <v>215</v>
      </c>
      <c r="D14" s="15"/>
      <c r="E14" s="15"/>
      <c r="F14" t="s">
        <v>215</v>
      </c>
      <c r="G14" t="s">
        <v>215</v>
      </c>
      <c r="J14" s="76">
        <v>0</v>
      </c>
      <c r="K14" t="s">
        <v>215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2778</v>
      </c>
      <c r="D15" s="15"/>
      <c r="E15" s="15"/>
      <c r="F15" s="15"/>
      <c r="J15" s="78">
        <v>1.76</v>
      </c>
      <c r="M15" s="78">
        <v>-0.76</v>
      </c>
      <c r="N15" s="78">
        <v>1920176.96</v>
      </c>
      <c r="P15" s="78">
        <v>1949.9397028799999</v>
      </c>
      <c r="R15" s="78">
        <v>100</v>
      </c>
      <c r="S15" s="78">
        <v>0.04</v>
      </c>
    </row>
    <row r="16" spans="2:65">
      <c r="B16" t="s">
        <v>2779</v>
      </c>
      <c r="C16" t="s">
        <v>2780</v>
      </c>
      <c r="D16" s="15"/>
      <c r="E16" t="s">
        <v>464</v>
      </c>
      <c r="F16" t="s">
        <v>465</v>
      </c>
      <c r="G16" t="s">
        <v>220</v>
      </c>
      <c r="H16" t="s">
        <v>154</v>
      </c>
      <c r="I16" t="s">
        <v>994</v>
      </c>
      <c r="J16" s="76">
        <v>1.76</v>
      </c>
      <c r="K16" t="s">
        <v>105</v>
      </c>
      <c r="L16" s="76">
        <v>0.4</v>
      </c>
      <c r="M16" s="76">
        <v>-0.76</v>
      </c>
      <c r="N16" s="76">
        <v>1920176.96</v>
      </c>
      <c r="O16" s="76">
        <v>101.55</v>
      </c>
      <c r="P16" s="76">
        <v>1949.9397028799999</v>
      </c>
      <c r="Q16" s="76">
        <v>0</v>
      </c>
      <c r="R16" s="76">
        <v>100</v>
      </c>
      <c r="S16" s="76">
        <v>0.04</v>
      </c>
    </row>
    <row r="17" spans="2:19">
      <c r="B17" s="77" t="s">
        <v>419</v>
      </c>
      <c r="D17" s="15"/>
      <c r="E17" s="15"/>
      <c r="F17" s="15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215</v>
      </c>
      <c r="C18" t="s">
        <v>215</v>
      </c>
      <c r="D18" s="15"/>
      <c r="E18" s="15"/>
      <c r="F18" t="s">
        <v>215</v>
      </c>
      <c r="G18" t="s">
        <v>215</v>
      </c>
      <c r="J18" s="76">
        <v>0</v>
      </c>
      <c r="K18" t="s">
        <v>215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1304</v>
      </c>
      <c r="D19" s="15"/>
      <c r="E19" s="15"/>
      <c r="F19" s="15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215</v>
      </c>
      <c r="C20" t="s">
        <v>215</v>
      </c>
      <c r="D20" s="15"/>
      <c r="E20" s="15"/>
      <c r="F20" t="s">
        <v>215</v>
      </c>
      <c r="G20" t="s">
        <v>215</v>
      </c>
      <c r="J20" s="76">
        <v>0</v>
      </c>
      <c r="K20" t="s">
        <v>215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306</v>
      </c>
      <c r="D21" s="15"/>
      <c r="E21" s="15"/>
      <c r="F21" s="15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2781</v>
      </c>
      <c r="D22" s="15"/>
      <c r="E22" s="15"/>
      <c r="F22" s="15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215</v>
      </c>
      <c r="C23" t="s">
        <v>215</v>
      </c>
      <c r="D23" s="15"/>
      <c r="E23" s="15"/>
      <c r="F23" t="s">
        <v>215</v>
      </c>
      <c r="G23" t="s">
        <v>215</v>
      </c>
      <c r="J23" s="76">
        <v>0</v>
      </c>
      <c r="K23" t="s">
        <v>215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2782</v>
      </c>
      <c r="D24" s="15"/>
      <c r="E24" s="15"/>
      <c r="F24" s="15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215</v>
      </c>
      <c r="C25" t="s">
        <v>215</v>
      </c>
      <c r="D25" s="15"/>
      <c r="E25" s="15"/>
      <c r="F25" t="s">
        <v>215</v>
      </c>
      <c r="G25" t="s">
        <v>215</v>
      </c>
      <c r="J25" s="76">
        <v>0</v>
      </c>
      <c r="K25" t="s">
        <v>215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308</v>
      </c>
      <c r="D26" s="15"/>
      <c r="E26" s="15"/>
      <c r="F26" s="15"/>
    </row>
    <row r="27" spans="2:19">
      <c r="B27" t="s">
        <v>415</v>
      </c>
      <c r="D27" s="15"/>
      <c r="E27" s="15"/>
      <c r="F27" s="15"/>
    </row>
    <row r="28" spans="2:19">
      <c r="B28" t="s">
        <v>416</v>
      </c>
      <c r="D28" s="15"/>
      <c r="E28" s="15"/>
      <c r="F28" s="15"/>
    </row>
    <row r="29" spans="2:19">
      <c r="B29" t="s">
        <v>417</v>
      </c>
      <c r="D29" s="15"/>
      <c r="E29" s="15"/>
      <c r="F29" s="15"/>
    </row>
    <row r="30" spans="2:19">
      <c r="D30" s="15"/>
      <c r="E30" s="15"/>
      <c r="F30" s="15"/>
    </row>
    <row r="31" spans="2:19">
      <c r="D31" s="15"/>
      <c r="E31" s="15"/>
      <c r="F31" s="15"/>
    </row>
    <row r="32" spans="2:19">
      <c r="D32" s="15"/>
      <c r="E32" s="15"/>
      <c r="F32" s="15"/>
    </row>
    <row r="33" spans="4:6">
      <c r="D33" s="15"/>
      <c r="E33" s="15"/>
      <c r="F33" s="15"/>
    </row>
    <row r="34" spans="4:6">
      <c r="D34" s="15"/>
      <c r="E34" s="15"/>
      <c r="F34" s="15"/>
    </row>
    <row r="35" spans="4:6">
      <c r="D35" s="15"/>
      <c r="E35" s="15"/>
      <c r="F35" s="15"/>
    </row>
    <row r="36" spans="4:6">
      <c r="D36" s="15"/>
      <c r="E36" s="15"/>
      <c r="F36" s="15"/>
    </row>
    <row r="37" spans="4:6">
      <c r="D37" s="15"/>
      <c r="E37" s="15"/>
      <c r="F37" s="15"/>
    </row>
    <row r="38" spans="4:6">
      <c r="D38" s="15"/>
      <c r="E38" s="15"/>
      <c r="F38" s="15"/>
    </row>
    <row r="39" spans="4:6">
      <c r="D39" s="15"/>
      <c r="E39" s="15"/>
      <c r="F39" s="15"/>
    </row>
    <row r="40" spans="4:6">
      <c r="D40" s="15"/>
      <c r="E40" s="15"/>
      <c r="F40" s="15"/>
    </row>
    <row r="41" spans="4:6">
      <c r="D41" s="15"/>
      <c r="E41" s="15"/>
      <c r="F41" s="15"/>
    </row>
    <row r="42" spans="4:6">
      <c r="D42" s="15"/>
      <c r="E42" s="15"/>
      <c r="F42" s="15"/>
    </row>
    <row r="43" spans="4:6">
      <c r="D43" s="15"/>
      <c r="E43" s="15"/>
      <c r="F43" s="15"/>
    </row>
    <row r="44" spans="4:6">
      <c r="D44" s="15"/>
      <c r="E44" s="15"/>
      <c r="F44" s="15"/>
    </row>
    <row r="45" spans="4:6">
      <c r="D45" s="15"/>
      <c r="E45" s="15"/>
      <c r="F45" s="15"/>
    </row>
    <row r="46" spans="4:6">
      <c r="D46" s="15"/>
      <c r="E46" s="15"/>
      <c r="F46" s="15"/>
    </row>
    <row r="47" spans="4:6">
      <c r="D47" s="15"/>
      <c r="E47" s="15"/>
      <c r="F47" s="15"/>
    </row>
    <row r="48" spans="4:6">
      <c r="D48" s="15"/>
      <c r="E48" s="15"/>
      <c r="F48" s="15"/>
    </row>
    <row r="49" spans="4:6">
      <c r="D49" s="15"/>
      <c r="E49" s="15"/>
      <c r="F49" s="15"/>
    </row>
    <row r="50" spans="4:6">
      <c r="D50" s="15"/>
      <c r="E50" s="15"/>
      <c r="F50" s="15"/>
    </row>
    <row r="51" spans="4:6">
      <c r="D51" s="15"/>
      <c r="E51" s="15"/>
      <c r="F51" s="15"/>
    </row>
    <row r="52" spans="4:6">
      <c r="D52" s="15"/>
      <c r="E52" s="15"/>
      <c r="F52" s="15"/>
    </row>
    <row r="53" spans="4:6">
      <c r="D53" s="15"/>
      <c r="E53" s="15"/>
      <c r="F53" s="15"/>
    </row>
    <row r="54" spans="4:6">
      <c r="D54" s="15"/>
      <c r="E54" s="15"/>
      <c r="F54" s="15"/>
    </row>
    <row r="55" spans="4:6">
      <c r="D55" s="15"/>
      <c r="E55" s="15"/>
      <c r="F55" s="15"/>
    </row>
    <row r="56" spans="4:6">
      <c r="D56" s="15"/>
      <c r="E56" s="15"/>
      <c r="F56" s="15"/>
    </row>
    <row r="57" spans="4:6">
      <c r="D57" s="15"/>
      <c r="E57" s="15"/>
      <c r="F57" s="15"/>
    </row>
    <row r="58" spans="4:6">
      <c r="D58" s="15"/>
      <c r="E58" s="15"/>
      <c r="F58" s="15"/>
    </row>
    <row r="59" spans="4:6">
      <c r="D59" s="15"/>
      <c r="E59" s="15"/>
      <c r="F59" s="15"/>
    </row>
    <row r="60" spans="4:6">
      <c r="D60" s="15"/>
      <c r="E60" s="15"/>
      <c r="F60" s="15"/>
    </row>
    <row r="61" spans="4:6">
      <c r="D61" s="15"/>
      <c r="E61" s="15"/>
      <c r="F61" s="15"/>
    </row>
    <row r="62" spans="4:6">
      <c r="D62" s="15"/>
      <c r="E62" s="15"/>
      <c r="F62" s="15"/>
    </row>
    <row r="63" spans="4:6">
      <c r="D63" s="15"/>
      <c r="E63" s="15"/>
      <c r="F63" s="15"/>
    </row>
    <row r="64" spans="4:6">
      <c r="D64" s="15"/>
      <c r="E64" s="15"/>
      <c r="F64" s="15"/>
    </row>
    <row r="65" spans="4:6">
      <c r="D65" s="15"/>
      <c r="E65" s="15"/>
      <c r="F65" s="15"/>
    </row>
    <row r="66" spans="4:6">
      <c r="D66" s="15"/>
      <c r="E66" s="15"/>
      <c r="F66" s="15"/>
    </row>
    <row r="67" spans="4:6">
      <c r="D67" s="15"/>
      <c r="E67" s="15"/>
      <c r="F67" s="15"/>
    </row>
    <row r="68" spans="4:6">
      <c r="D68" s="15"/>
      <c r="E68" s="15"/>
      <c r="F68" s="15"/>
    </row>
    <row r="69" spans="4:6">
      <c r="D69" s="15"/>
      <c r="E69" s="15"/>
      <c r="F69" s="15"/>
    </row>
    <row r="70" spans="4:6">
      <c r="D70" s="15"/>
      <c r="E70" s="15"/>
      <c r="F70" s="15"/>
    </row>
    <row r="71" spans="4:6">
      <c r="D71" s="15"/>
      <c r="E71" s="15"/>
      <c r="F71" s="15"/>
    </row>
    <row r="72" spans="4:6">
      <c r="D72" s="15"/>
      <c r="E72" s="15"/>
      <c r="F72" s="15"/>
    </row>
    <row r="73" spans="4:6">
      <c r="D73" s="15"/>
      <c r="E73" s="15"/>
      <c r="F73" s="15"/>
    </row>
    <row r="74" spans="4:6">
      <c r="D74" s="15"/>
      <c r="E74" s="15"/>
      <c r="F74" s="15"/>
    </row>
    <row r="75" spans="4:6">
      <c r="D75" s="15"/>
      <c r="E75" s="15"/>
      <c r="F75" s="15"/>
    </row>
    <row r="76" spans="4:6">
      <c r="D76" s="15"/>
      <c r="E76" s="15"/>
      <c r="F76" s="15"/>
    </row>
    <row r="77" spans="4:6">
      <c r="D77" s="15"/>
      <c r="E77" s="15"/>
      <c r="F77" s="15"/>
    </row>
    <row r="78" spans="4:6">
      <c r="D78" s="15"/>
      <c r="E78" s="15"/>
      <c r="F78" s="15"/>
    </row>
    <row r="79" spans="4:6">
      <c r="D79" s="15"/>
      <c r="E79" s="15"/>
      <c r="F79" s="15"/>
    </row>
    <row r="80" spans="4:6">
      <c r="D80" s="15"/>
      <c r="E80" s="15"/>
      <c r="F80" s="15"/>
    </row>
    <row r="81" spans="4:6">
      <c r="D81" s="15"/>
      <c r="E81" s="15"/>
      <c r="F81" s="15"/>
    </row>
    <row r="82" spans="4:6">
      <c r="D82" s="15"/>
      <c r="E82" s="15"/>
      <c r="F82" s="15"/>
    </row>
    <row r="83" spans="4:6">
      <c r="D83" s="15"/>
      <c r="E83" s="15"/>
      <c r="F83" s="15"/>
    </row>
    <row r="84" spans="4:6">
      <c r="D84" s="15"/>
      <c r="E84" s="15"/>
      <c r="F84" s="15"/>
    </row>
    <row r="85" spans="4:6">
      <c r="D85" s="15"/>
      <c r="E85" s="15"/>
      <c r="F85" s="15"/>
    </row>
    <row r="86" spans="4:6">
      <c r="D86" s="15"/>
      <c r="E86" s="15"/>
      <c r="F86" s="15"/>
    </row>
    <row r="87" spans="4:6">
      <c r="D87" s="15"/>
      <c r="E87" s="15"/>
      <c r="F87" s="15"/>
    </row>
    <row r="88" spans="4:6">
      <c r="D88" s="15"/>
      <c r="E88" s="15"/>
      <c r="F88" s="15"/>
    </row>
    <row r="89" spans="4:6">
      <c r="D89" s="15"/>
      <c r="E89" s="15"/>
      <c r="F89" s="15"/>
    </row>
    <row r="90" spans="4:6">
      <c r="D90" s="15"/>
      <c r="E90" s="15"/>
      <c r="F90" s="15"/>
    </row>
    <row r="91" spans="4:6">
      <c r="D91" s="15"/>
      <c r="E91" s="15"/>
      <c r="F91" s="15"/>
    </row>
    <row r="92" spans="4:6">
      <c r="D92" s="15"/>
      <c r="E92" s="15"/>
      <c r="F92" s="15"/>
    </row>
    <row r="93" spans="4:6">
      <c r="D93" s="15"/>
      <c r="E93" s="15"/>
      <c r="F93" s="15"/>
    </row>
    <row r="94" spans="4:6">
      <c r="D94" s="15"/>
      <c r="E94" s="15"/>
      <c r="F94" s="15"/>
    </row>
    <row r="95" spans="4:6">
      <c r="D95" s="15"/>
      <c r="E95" s="15"/>
      <c r="F95" s="15"/>
    </row>
    <row r="96" spans="4:6">
      <c r="D96" s="15"/>
      <c r="E96" s="15"/>
      <c r="F96" s="15"/>
    </row>
    <row r="97" spans="4:6">
      <c r="D97" s="15"/>
      <c r="E97" s="15"/>
      <c r="F97" s="15"/>
    </row>
    <row r="98" spans="4:6">
      <c r="D98" s="15"/>
      <c r="E98" s="15"/>
      <c r="F98" s="15"/>
    </row>
    <row r="99" spans="4:6">
      <c r="D99" s="15"/>
      <c r="E99" s="15"/>
      <c r="F99" s="15"/>
    </row>
    <row r="100" spans="4:6">
      <c r="D100" s="15"/>
      <c r="E100" s="15"/>
      <c r="F100" s="15"/>
    </row>
    <row r="101" spans="4:6">
      <c r="D101" s="15"/>
      <c r="E101" s="15"/>
      <c r="F101" s="15"/>
    </row>
    <row r="102" spans="4:6">
      <c r="D102" s="15"/>
      <c r="E102" s="15"/>
      <c r="F102" s="15"/>
    </row>
    <row r="103" spans="4:6">
      <c r="D103" s="15"/>
      <c r="E103" s="15"/>
      <c r="F103" s="15"/>
    </row>
    <row r="104" spans="4:6">
      <c r="D104" s="15"/>
      <c r="E104" s="15"/>
      <c r="F104" s="15"/>
    </row>
    <row r="105" spans="4:6">
      <c r="D105" s="15"/>
      <c r="E105" s="15"/>
      <c r="F105" s="15"/>
    </row>
    <row r="106" spans="4:6">
      <c r="D106" s="15"/>
      <c r="E106" s="15"/>
      <c r="F106" s="15"/>
    </row>
    <row r="107" spans="4:6">
      <c r="D107" s="15"/>
      <c r="E107" s="15"/>
      <c r="F107" s="15"/>
    </row>
    <row r="108" spans="4:6">
      <c r="D108" s="15"/>
      <c r="E108" s="15"/>
      <c r="F108" s="15"/>
    </row>
    <row r="109" spans="4:6">
      <c r="D109" s="15"/>
      <c r="E109" s="15"/>
      <c r="F109" s="15"/>
    </row>
    <row r="110" spans="4:6">
      <c r="D110" s="15"/>
      <c r="E110" s="15"/>
      <c r="F110" s="15"/>
    </row>
    <row r="111" spans="4:6">
      <c r="D111" s="15"/>
      <c r="E111" s="15"/>
      <c r="F111" s="15"/>
    </row>
    <row r="112" spans="4:6">
      <c r="D112" s="15"/>
      <c r="E112" s="15"/>
      <c r="F112" s="15"/>
    </row>
    <row r="113" spans="4:6">
      <c r="D113" s="15"/>
      <c r="E113" s="15"/>
      <c r="F113" s="15"/>
    </row>
    <row r="114" spans="4:6">
      <c r="D114" s="15"/>
      <c r="E114" s="15"/>
      <c r="F114" s="15"/>
    </row>
    <row r="115" spans="4:6">
      <c r="D115" s="15"/>
      <c r="E115" s="15"/>
      <c r="F115" s="15"/>
    </row>
    <row r="116" spans="4:6">
      <c r="D116" s="15"/>
      <c r="E116" s="15"/>
      <c r="F116" s="15"/>
    </row>
    <row r="117" spans="4:6">
      <c r="D117" s="15"/>
      <c r="E117" s="15"/>
      <c r="F117" s="15"/>
    </row>
    <row r="118" spans="4:6">
      <c r="D118" s="15"/>
      <c r="E118" s="15"/>
      <c r="F118" s="15"/>
    </row>
    <row r="119" spans="4:6">
      <c r="D119" s="15"/>
      <c r="E119" s="15"/>
      <c r="F119" s="15"/>
    </row>
    <row r="120" spans="4:6">
      <c r="D120" s="15"/>
      <c r="E120" s="15"/>
      <c r="F120" s="15"/>
    </row>
    <row r="121" spans="4:6">
      <c r="D121" s="15"/>
      <c r="E121" s="15"/>
      <c r="F121" s="15"/>
    </row>
    <row r="122" spans="4:6">
      <c r="D122" s="15"/>
      <c r="E122" s="15"/>
      <c r="F122" s="15"/>
    </row>
    <row r="123" spans="4:6">
      <c r="D123" s="15"/>
      <c r="E123" s="15"/>
      <c r="F123" s="15"/>
    </row>
    <row r="124" spans="4:6">
      <c r="D124" s="15"/>
      <c r="E124" s="15"/>
      <c r="F124" s="15"/>
    </row>
    <row r="125" spans="4:6">
      <c r="D125" s="15"/>
      <c r="E125" s="15"/>
      <c r="F125" s="15"/>
    </row>
    <row r="126" spans="4:6">
      <c r="D126" s="15"/>
      <c r="E126" s="15"/>
      <c r="F126" s="15"/>
    </row>
    <row r="127" spans="4:6">
      <c r="D127" s="15"/>
      <c r="E127" s="15"/>
      <c r="F127" s="15"/>
    </row>
    <row r="128" spans="4:6">
      <c r="D128" s="15"/>
      <c r="E128" s="15"/>
      <c r="F128" s="15"/>
    </row>
    <row r="129" spans="4:6">
      <c r="D129" s="15"/>
      <c r="E129" s="15"/>
      <c r="F129" s="15"/>
    </row>
    <row r="130" spans="4:6">
      <c r="D130" s="15"/>
      <c r="E130" s="15"/>
      <c r="F130" s="15"/>
    </row>
    <row r="131" spans="4:6">
      <c r="D131" s="15"/>
      <c r="E131" s="15"/>
      <c r="F131" s="15"/>
    </row>
    <row r="132" spans="4:6">
      <c r="D132" s="15"/>
      <c r="E132" s="15"/>
      <c r="F132" s="15"/>
    </row>
    <row r="133" spans="4:6">
      <c r="D133" s="15"/>
      <c r="E133" s="15"/>
      <c r="F133" s="15"/>
    </row>
    <row r="134" spans="4:6">
      <c r="D134" s="15"/>
      <c r="E134" s="15"/>
      <c r="F134" s="15"/>
    </row>
    <row r="135" spans="4:6">
      <c r="D135" s="15"/>
      <c r="E135" s="15"/>
      <c r="F135" s="15"/>
    </row>
    <row r="136" spans="4:6">
      <c r="D136" s="15"/>
      <c r="E136" s="15"/>
      <c r="F136" s="15"/>
    </row>
    <row r="137" spans="4:6">
      <c r="D137" s="15"/>
      <c r="E137" s="15"/>
      <c r="F137" s="15"/>
    </row>
    <row r="138" spans="4:6">
      <c r="D138" s="15"/>
      <c r="E138" s="15"/>
      <c r="F138" s="15"/>
    </row>
    <row r="139" spans="4:6">
      <c r="D139" s="15"/>
      <c r="E139" s="15"/>
      <c r="F139" s="15"/>
    </row>
    <row r="140" spans="4:6">
      <c r="D140" s="15"/>
      <c r="E140" s="15"/>
      <c r="F140" s="15"/>
    </row>
    <row r="141" spans="4:6">
      <c r="D141" s="15"/>
      <c r="E141" s="15"/>
      <c r="F141" s="15"/>
    </row>
    <row r="142" spans="4:6">
      <c r="D142" s="15"/>
      <c r="E142" s="15"/>
      <c r="F142" s="15"/>
    </row>
    <row r="143" spans="4:6">
      <c r="D143" s="15"/>
      <c r="E143" s="15"/>
      <c r="F143" s="15"/>
    </row>
    <row r="144" spans="4:6">
      <c r="D144" s="15"/>
      <c r="E144" s="15"/>
      <c r="F144" s="15"/>
    </row>
    <row r="145" spans="4:6">
      <c r="D145" s="15"/>
      <c r="E145" s="15"/>
      <c r="F145" s="15"/>
    </row>
    <row r="146" spans="4:6">
      <c r="D146" s="15"/>
      <c r="E146" s="15"/>
      <c r="F146" s="15"/>
    </row>
    <row r="147" spans="4:6">
      <c r="D147" s="15"/>
      <c r="E147" s="15"/>
      <c r="F147" s="15"/>
    </row>
    <row r="148" spans="4:6">
      <c r="D148" s="15"/>
      <c r="E148" s="15"/>
      <c r="F148" s="15"/>
    </row>
    <row r="149" spans="4:6">
      <c r="D149" s="15"/>
      <c r="E149" s="15"/>
      <c r="F149" s="15"/>
    </row>
    <row r="150" spans="4:6">
      <c r="D150" s="15"/>
      <c r="E150" s="15"/>
      <c r="F150" s="15"/>
    </row>
    <row r="151" spans="4:6">
      <c r="D151" s="15"/>
      <c r="E151" s="15"/>
      <c r="F151" s="15"/>
    </row>
    <row r="152" spans="4:6">
      <c r="D152" s="15"/>
      <c r="E152" s="15"/>
      <c r="F152" s="15"/>
    </row>
    <row r="153" spans="4:6">
      <c r="D153" s="15"/>
      <c r="E153" s="15"/>
      <c r="F153" s="15"/>
    </row>
    <row r="154" spans="4:6">
      <c r="D154" s="15"/>
      <c r="E154" s="15"/>
      <c r="F154" s="15"/>
    </row>
    <row r="155" spans="4:6">
      <c r="D155" s="15"/>
      <c r="E155" s="15"/>
      <c r="F155" s="15"/>
    </row>
    <row r="156" spans="4:6">
      <c r="D156" s="15"/>
      <c r="E156" s="15"/>
      <c r="F156" s="15"/>
    </row>
    <row r="157" spans="4:6">
      <c r="D157" s="15"/>
      <c r="E157" s="15"/>
      <c r="F157" s="15"/>
    </row>
    <row r="158" spans="4:6">
      <c r="D158" s="15"/>
      <c r="E158" s="15"/>
      <c r="F158" s="15"/>
    </row>
    <row r="159" spans="4:6">
      <c r="D159" s="15"/>
      <c r="E159" s="15"/>
      <c r="F159" s="15"/>
    </row>
    <row r="160" spans="4:6">
      <c r="D160" s="15"/>
      <c r="E160" s="15"/>
      <c r="F160" s="15"/>
    </row>
    <row r="161" spans="4:6">
      <c r="D161" s="15"/>
      <c r="E161" s="15"/>
      <c r="F161" s="15"/>
    </row>
    <row r="162" spans="4:6">
      <c r="D162" s="15"/>
      <c r="E162" s="15"/>
      <c r="F162" s="15"/>
    </row>
    <row r="163" spans="4:6">
      <c r="D163" s="15"/>
      <c r="E163" s="15"/>
      <c r="F163" s="15"/>
    </row>
    <row r="164" spans="4:6">
      <c r="D164" s="15"/>
      <c r="E164" s="15"/>
      <c r="F164" s="15"/>
    </row>
    <row r="165" spans="4:6">
      <c r="D165" s="15"/>
      <c r="E165" s="15"/>
      <c r="F165" s="15"/>
    </row>
    <row r="166" spans="4:6">
      <c r="D166" s="15"/>
      <c r="E166" s="15"/>
      <c r="F166" s="15"/>
    </row>
    <row r="167" spans="4:6">
      <c r="D167" s="15"/>
      <c r="E167" s="15"/>
      <c r="F167" s="15"/>
    </row>
    <row r="168" spans="4:6">
      <c r="D168" s="15"/>
      <c r="E168" s="15"/>
      <c r="F168" s="15"/>
    </row>
    <row r="169" spans="4:6">
      <c r="D169" s="15"/>
      <c r="E169" s="15"/>
      <c r="F169" s="15"/>
    </row>
    <row r="170" spans="4:6">
      <c r="D170" s="15"/>
      <c r="E170" s="15"/>
      <c r="F170" s="15"/>
    </row>
    <row r="171" spans="4:6">
      <c r="D171" s="15"/>
      <c r="E171" s="15"/>
      <c r="F171" s="15"/>
    </row>
    <row r="172" spans="4:6">
      <c r="D172" s="15"/>
      <c r="E172" s="15"/>
      <c r="F172" s="15"/>
    </row>
    <row r="173" spans="4:6">
      <c r="D173" s="15"/>
      <c r="E173" s="15"/>
      <c r="F173" s="15"/>
    </row>
    <row r="174" spans="4:6">
      <c r="D174" s="15"/>
      <c r="E174" s="15"/>
      <c r="F174" s="15"/>
    </row>
    <row r="175" spans="4:6">
      <c r="D175" s="15"/>
      <c r="E175" s="15"/>
      <c r="F175" s="15"/>
    </row>
    <row r="176" spans="4:6">
      <c r="D176" s="15"/>
      <c r="E176" s="15"/>
      <c r="F176" s="15"/>
    </row>
    <row r="177" spans="4:6">
      <c r="D177" s="15"/>
      <c r="E177" s="15"/>
      <c r="F177" s="15"/>
    </row>
    <row r="178" spans="4:6">
      <c r="D178" s="15"/>
      <c r="E178" s="15"/>
      <c r="F178" s="15"/>
    </row>
    <row r="179" spans="4:6">
      <c r="D179" s="15"/>
      <c r="E179" s="15"/>
      <c r="F179" s="15"/>
    </row>
    <row r="180" spans="4:6">
      <c r="D180" s="15"/>
      <c r="E180" s="15"/>
      <c r="F180" s="15"/>
    </row>
    <row r="181" spans="4:6">
      <c r="D181" s="15"/>
      <c r="E181" s="15"/>
      <c r="F181" s="15"/>
    </row>
    <row r="182" spans="4:6">
      <c r="D182" s="15"/>
      <c r="E182" s="15"/>
      <c r="F182" s="15"/>
    </row>
    <row r="183" spans="4:6">
      <c r="D183" s="15"/>
      <c r="E183" s="15"/>
      <c r="F183" s="15"/>
    </row>
    <row r="184" spans="4:6">
      <c r="D184" s="15"/>
      <c r="E184" s="15"/>
      <c r="F184" s="15"/>
    </row>
    <row r="185" spans="4:6">
      <c r="D185" s="15"/>
      <c r="E185" s="15"/>
      <c r="F185" s="15"/>
    </row>
    <row r="186" spans="4:6">
      <c r="D186" s="15"/>
      <c r="E186" s="15"/>
      <c r="F186" s="15"/>
    </row>
    <row r="187" spans="4:6">
      <c r="D187" s="15"/>
      <c r="E187" s="15"/>
      <c r="F187" s="15"/>
    </row>
    <row r="188" spans="4:6">
      <c r="D188" s="15"/>
      <c r="E188" s="15"/>
      <c r="F188" s="15"/>
    </row>
    <row r="189" spans="4:6">
      <c r="D189" s="15"/>
      <c r="E189" s="15"/>
      <c r="F189" s="15"/>
    </row>
    <row r="190" spans="4:6">
      <c r="D190" s="15"/>
      <c r="E190" s="15"/>
      <c r="F190" s="15"/>
    </row>
    <row r="191" spans="4:6">
      <c r="D191" s="15"/>
      <c r="E191" s="15"/>
      <c r="F191" s="15"/>
    </row>
    <row r="192" spans="4:6">
      <c r="D192" s="15"/>
      <c r="E192" s="15"/>
      <c r="F192" s="15"/>
    </row>
    <row r="193" spans="4:6">
      <c r="D193" s="15"/>
      <c r="E193" s="15"/>
      <c r="F193" s="15"/>
    </row>
    <row r="194" spans="4:6">
      <c r="D194" s="15"/>
      <c r="E194" s="15"/>
      <c r="F194" s="15"/>
    </row>
    <row r="195" spans="4:6">
      <c r="D195" s="15"/>
      <c r="E195" s="15"/>
      <c r="F195" s="15"/>
    </row>
    <row r="196" spans="4:6">
      <c r="D196" s="15"/>
      <c r="E196" s="15"/>
      <c r="F196" s="15"/>
    </row>
    <row r="197" spans="4:6">
      <c r="D197" s="15"/>
      <c r="E197" s="15"/>
      <c r="F197" s="15"/>
    </row>
    <row r="198" spans="4:6">
      <c r="D198" s="15"/>
      <c r="E198" s="15"/>
      <c r="F198" s="15"/>
    </row>
    <row r="199" spans="4:6">
      <c r="D199" s="15"/>
      <c r="E199" s="15"/>
      <c r="F199" s="15"/>
    </row>
    <row r="200" spans="4:6">
      <c r="D200" s="15"/>
      <c r="E200" s="15"/>
      <c r="F200" s="15"/>
    </row>
    <row r="201" spans="4:6">
      <c r="D201" s="15"/>
      <c r="E201" s="15"/>
      <c r="F201" s="15"/>
    </row>
    <row r="202" spans="4:6">
      <c r="D202" s="15"/>
      <c r="E202" s="15"/>
      <c r="F202" s="15"/>
    </row>
    <row r="203" spans="4:6">
      <c r="D203" s="15"/>
      <c r="E203" s="15"/>
      <c r="F203" s="15"/>
    </row>
    <row r="204" spans="4:6">
      <c r="D204" s="15"/>
      <c r="E204" s="15"/>
      <c r="F204" s="15"/>
    </row>
    <row r="205" spans="4:6">
      <c r="D205" s="15"/>
      <c r="E205" s="15"/>
      <c r="F205" s="15"/>
    </row>
    <row r="206" spans="4:6">
      <c r="D206" s="15"/>
      <c r="E206" s="15"/>
      <c r="F206" s="15"/>
    </row>
    <row r="207" spans="4:6">
      <c r="D207" s="15"/>
      <c r="E207" s="15"/>
      <c r="F207" s="15"/>
    </row>
    <row r="208" spans="4:6">
      <c r="D208" s="15"/>
      <c r="E208" s="15"/>
      <c r="F208" s="15"/>
    </row>
    <row r="209" spans="4:6">
      <c r="D209" s="15"/>
      <c r="E209" s="15"/>
      <c r="F209" s="15"/>
    </row>
    <row r="210" spans="4:6">
      <c r="D210" s="15"/>
      <c r="E210" s="15"/>
      <c r="F210" s="15"/>
    </row>
    <row r="211" spans="4:6">
      <c r="D211" s="15"/>
      <c r="E211" s="15"/>
      <c r="F211" s="15"/>
    </row>
    <row r="212" spans="4:6">
      <c r="D212" s="15"/>
      <c r="E212" s="15"/>
      <c r="F212" s="15"/>
    </row>
    <row r="213" spans="4:6">
      <c r="D213" s="15"/>
      <c r="E213" s="15"/>
      <c r="F213" s="15"/>
    </row>
    <row r="214" spans="4:6">
      <c r="D214" s="15"/>
      <c r="E214" s="15"/>
      <c r="F214" s="15"/>
    </row>
    <row r="215" spans="4:6">
      <c r="D215" s="15"/>
      <c r="E215" s="15"/>
      <c r="F215" s="15"/>
    </row>
    <row r="216" spans="4:6">
      <c r="D216" s="15"/>
      <c r="E216" s="15"/>
      <c r="F216" s="15"/>
    </row>
    <row r="217" spans="4:6">
      <c r="D217" s="15"/>
      <c r="E217" s="15"/>
      <c r="F217" s="15"/>
    </row>
    <row r="218" spans="4:6">
      <c r="D218" s="15"/>
      <c r="E218" s="15"/>
      <c r="F218" s="15"/>
    </row>
    <row r="219" spans="4:6">
      <c r="D219" s="15"/>
      <c r="E219" s="15"/>
      <c r="F219" s="15"/>
    </row>
    <row r="220" spans="4:6">
      <c r="D220" s="15"/>
      <c r="E220" s="15"/>
      <c r="F220" s="15"/>
    </row>
    <row r="221" spans="4:6">
      <c r="D221" s="15"/>
      <c r="E221" s="15"/>
      <c r="F221" s="15"/>
    </row>
    <row r="222" spans="4:6">
      <c r="D222" s="15"/>
      <c r="E222" s="15"/>
      <c r="F222" s="15"/>
    </row>
    <row r="223" spans="4:6">
      <c r="D223" s="15"/>
      <c r="E223" s="15"/>
      <c r="F223" s="15"/>
    </row>
    <row r="224" spans="4:6">
      <c r="D224" s="15"/>
      <c r="E224" s="15"/>
      <c r="F224" s="15"/>
    </row>
    <row r="225" spans="4:6">
      <c r="D225" s="15"/>
      <c r="E225" s="15"/>
      <c r="F225" s="15"/>
    </row>
    <row r="226" spans="4:6">
      <c r="D226" s="15"/>
      <c r="E226" s="15"/>
      <c r="F226" s="15"/>
    </row>
    <row r="227" spans="4:6">
      <c r="D227" s="15"/>
      <c r="E227" s="15"/>
      <c r="F227" s="15"/>
    </row>
    <row r="228" spans="4:6">
      <c r="D228" s="15"/>
      <c r="E228" s="15"/>
      <c r="F228" s="15"/>
    </row>
    <row r="229" spans="4:6">
      <c r="D229" s="15"/>
      <c r="E229" s="15"/>
      <c r="F229" s="15"/>
    </row>
    <row r="230" spans="4:6">
      <c r="D230" s="15"/>
      <c r="E230" s="15"/>
      <c r="F230" s="15"/>
    </row>
    <row r="231" spans="4:6">
      <c r="D231" s="15"/>
      <c r="E231" s="15"/>
      <c r="F231" s="15"/>
    </row>
    <row r="232" spans="4:6">
      <c r="D232" s="15"/>
      <c r="E232" s="15"/>
      <c r="F232" s="15"/>
    </row>
    <row r="233" spans="4:6">
      <c r="D233" s="15"/>
      <c r="E233" s="15"/>
      <c r="F233" s="15"/>
    </row>
    <row r="234" spans="4:6">
      <c r="D234" s="15"/>
      <c r="E234" s="15"/>
      <c r="F234" s="15"/>
    </row>
    <row r="235" spans="4:6">
      <c r="D235" s="15"/>
      <c r="E235" s="15"/>
      <c r="F235" s="15"/>
    </row>
    <row r="236" spans="4:6">
      <c r="D236" s="15"/>
      <c r="E236" s="15"/>
      <c r="F236" s="15"/>
    </row>
    <row r="237" spans="4:6">
      <c r="D237" s="15"/>
      <c r="E237" s="15"/>
      <c r="F237" s="15"/>
    </row>
    <row r="238" spans="4:6">
      <c r="D238" s="15"/>
      <c r="E238" s="15"/>
      <c r="F238" s="15"/>
    </row>
    <row r="239" spans="4:6">
      <c r="D239" s="15"/>
      <c r="E239" s="15"/>
      <c r="F239" s="15"/>
    </row>
    <row r="240" spans="4:6">
      <c r="D240" s="15"/>
      <c r="E240" s="15"/>
      <c r="F240" s="15"/>
    </row>
    <row r="241" spans="4:6">
      <c r="D241" s="15"/>
      <c r="E241" s="15"/>
      <c r="F241" s="15"/>
    </row>
    <row r="242" spans="4:6">
      <c r="D242" s="15"/>
      <c r="E242" s="15"/>
      <c r="F242" s="15"/>
    </row>
    <row r="243" spans="4:6">
      <c r="D243" s="15"/>
      <c r="E243" s="15"/>
      <c r="F243" s="15"/>
    </row>
    <row r="244" spans="4:6">
      <c r="D244" s="15"/>
      <c r="E244" s="15"/>
      <c r="F244" s="15"/>
    </row>
    <row r="245" spans="4:6">
      <c r="D245" s="15"/>
      <c r="E245" s="15"/>
      <c r="F245" s="15"/>
    </row>
    <row r="246" spans="4:6">
      <c r="D246" s="15"/>
      <c r="E246" s="15"/>
      <c r="F246" s="15"/>
    </row>
    <row r="247" spans="4:6">
      <c r="D247" s="15"/>
      <c r="E247" s="15"/>
      <c r="F247" s="15"/>
    </row>
    <row r="248" spans="4:6">
      <c r="D248" s="15"/>
      <c r="E248" s="15"/>
      <c r="F248" s="15"/>
    </row>
    <row r="249" spans="4:6">
      <c r="D249" s="15"/>
      <c r="E249" s="15"/>
      <c r="F249" s="15"/>
    </row>
    <row r="250" spans="4:6">
      <c r="D250" s="15"/>
      <c r="E250" s="15"/>
      <c r="F250" s="15"/>
    </row>
    <row r="251" spans="4:6">
      <c r="D251" s="15"/>
      <c r="E251" s="15"/>
      <c r="F251" s="15"/>
    </row>
    <row r="252" spans="4:6">
      <c r="D252" s="15"/>
      <c r="E252" s="15"/>
      <c r="F252" s="15"/>
    </row>
    <row r="253" spans="4:6">
      <c r="D253" s="15"/>
      <c r="E253" s="15"/>
      <c r="F253" s="15"/>
    </row>
    <row r="254" spans="4:6">
      <c r="D254" s="15"/>
      <c r="E254" s="15"/>
      <c r="F254" s="15"/>
    </row>
    <row r="255" spans="4:6">
      <c r="D255" s="15"/>
      <c r="E255" s="15"/>
      <c r="F255" s="15"/>
    </row>
    <row r="256" spans="4:6">
      <c r="D256" s="15"/>
      <c r="E256" s="15"/>
      <c r="F256" s="15"/>
    </row>
    <row r="257" spans="4:6">
      <c r="D257" s="15"/>
      <c r="E257" s="15"/>
      <c r="F257" s="15"/>
    </row>
    <row r="258" spans="4:6">
      <c r="D258" s="15"/>
      <c r="E258" s="15"/>
      <c r="F258" s="15"/>
    </row>
    <row r="259" spans="4:6">
      <c r="D259" s="15"/>
      <c r="E259" s="15"/>
      <c r="F259" s="15"/>
    </row>
    <row r="260" spans="4:6">
      <c r="D260" s="15"/>
      <c r="E260" s="15"/>
      <c r="F260" s="15"/>
    </row>
    <row r="261" spans="4:6">
      <c r="D261" s="15"/>
      <c r="E261" s="15"/>
      <c r="F261" s="15"/>
    </row>
    <row r="262" spans="4:6">
      <c r="D262" s="15"/>
      <c r="E262" s="15"/>
      <c r="F262" s="15"/>
    </row>
    <row r="263" spans="4:6">
      <c r="D263" s="15"/>
      <c r="E263" s="15"/>
      <c r="F263" s="15"/>
    </row>
    <row r="264" spans="4:6">
      <c r="D264" s="15"/>
      <c r="E264" s="15"/>
      <c r="F264" s="15"/>
    </row>
    <row r="265" spans="4:6">
      <c r="D265" s="15"/>
      <c r="E265" s="15"/>
      <c r="F265" s="15"/>
    </row>
    <row r="266" spans="4:6">
      <c r="D266" s="15"/>
      <c r="E266" s="15"/>
      <c r="F266" s="15"/>
    </row>
    <row r="267" spans="4:6">
      <c r="D267" s="15"/>
      <c r="E267" s="15"/>
      <c r="F267" s="15"/>
    </row>
    <row r="268" spans="4:6">
      <c r="D268" s="15"/>
      <c r="E268" s="15"/>
      <c r="F268" s="15"/>
    </row>
    <row r="269" spans="4:6">
      <c r="D269" s="15"/>
      <c r="E269" s="15"/>
      <c r="F269" s="15"/>
    </row>
    <row r="270" spans="4:6">
      <c r="D270" s="15"/>
      <c r="E270" s="15"/>
      <c r="F270" s="15"/>
    </row>
    <row r="271" spans="4:6">
      <c r="D271" s="15"/>
      <c r="E271" s="15"/>
      <c r="F271" s="15"/>
    </row>
    <row r="272" spans="4:6">
      <c r="D272" s="15"/>
      <c r="E272" s="15"/>
      <c r="F272" s="15"/>
    </row>
    <row r="273" spans="4:6">
      <c r="D273" s="15"/>
      <c r="E273" s="15"/>
      <c r="F273" s="15"/>
    </row>
    <row r="274" spans="4:6">
      <c r="D274" s="15"/>
      <c r="E274" s="15"/>
      <c r="F274" s="15"/>
    </row>
    <row r="275" spans="4:6">
      <c r="D275" s="15"/>
      <c r="E275" s="15"/>
      <c r="F275" s="15"/>
    </row>
    <row r="276" spans="4:6">
      <c r="D276" s="15"/>
      <c r="E276" s="15"/>
      <c r="F276" s="15"/>
    </row>
    <row r="277" spans="4:6">
      <c r="D277" s="15"/>
      <c r="E277" s="15"/>
      <c r="F277" s="15"/>
    </row>
    <row r="278" spans="4:6">
      <c r="D278" s="15"/>
      <c r="E278" s="15"/>
      <c r="F278" s="15"/>
    </row>
    <row r="279" spans="4:6">
      <c r="D279" s="15"/>
      <c r="E279" s="15"/>
      <c r="F279" s="15"/>
    </row>
    <row r="280" spans="4:6">
      <c r="D280" s="15"/>
      <c r="E280" s="15"/>
      <c r="F280" s="15"/>
    </row>
    <row r="281" spans="4:6">
      <c r="D281" s="15"/>
      <c r="E281" s="15"/>
      <c r="F281" s="15"/>
    </row>
    <row r="282" spans="4:6">
      <c r="D282" s="15"/>
      <c r="E282" s="15"/>
      <c r="F282" s="15"/>
    </row>
    <row r="283" spans="4:6">
      <c r="D283" s="15"/>
      <c r="E283" s="15"/>
      <c r="F283" s="15"/>
    </row>
    <row r="284" spans="4:6">
      <c r="D284" s="15"/>
      <c r="E284" s="15"/>
      <c r="F284" s="15"/>
    </row>
    <row r="285" spans="4:6">
      <c r="D285" s="15"/>
      <c r="E285" s="15"/>
      <c r="F285" s="15"/>
    </row>
    <row r="286" spans="4:6">
      <c r="D286" s="15"/>
      <c r="E286" s="15"/>
      <c r="F286" s="15"/>
    </row>
    <row r="287" spans="4:6">
      <c r="D287" s="15"/>
      <c r="E287" s="15"/>
      <c r="F287" s="15"/>
    </row>
    <row r="288" spans="4:6">
      <c r="D288" s="15"/>
      <c r="E288" s="15"/>
      <c r="F288" s="15"/>
    </row>
    <row r="289" spans="4:6">
      <c r="D289" s="15"/>
      <c r="E289" s="15"/>
      <c r="F289" s="15"/>
    </row>
    <row r="290" spans="4:6">
      <c r="D290" s="15"/>
      <c r="E290" s="15"/>
      <c r="F290" s="15"/>
    </row>
    <row r="291" spans="4:6">
      <c r="D291" s="15"/>
      <c r="E291" s="15"/>
      <c r="F291" s="15"/>
    </row>
    <row r="292" spans="4:6">
      <c r="D292" s="15"/>
      <c r="E292" s="15"/>
      <c r="F292" s="15"/>
    </row>
    <row r="293" spans="4:6">
      <c r="D293" s="15"/>
      <c r="E293" s="15"/>
      <c r="F293" s="15"/>
    </row>
    <row r="294" spans="4:6">
      <c r="D294" s="15"/>
      <c r="E294" s="15"/>
      <c r="F294" s="15"/>
    </row>
    <row r="295" spans="4:6">
      <c r="D295" s="15"/>
      <c r="E295" s="15"/>
      <c r="F295" s="15"/>
    </row>
    <row r="296" spans="4:6">
      <c r="D296" s="15"/>
      <c r="E296" s="15"/>
      <c r="F296" s="15"/>
    </row>
    <row r="297" spans="4:6">
      <c r="D297" s="15"/>
      <c r="E297" s="15"/>
      <c r="F297" s="15"/>
    </row>
    <row r="298" spans="4:6">
      <c r="D298" s="15"/>
      <c r="E298" s="15"/>
      <c r="F298" s="15"/>
    </row>
    <row r="299" spans="4:6">
      <c r="D299" s="15"/>
      <c r="E299" s="15"/>
      <c r="F299" s="15"/>
    </row>
    <row r="300" spans="4:6">
      <c r="D300" s="15"/>
      <c r="E300" s="15"/>
      <c r="F300" s="15"/>
    </row>
    <row r="301" spans="4:6">
      <c r="D301" s="15"/>
      <c r="E301" s="15"/>
      <c r="F301" s="15"/>
    </row>
    <row r="302" spans="4:6">
      <c r="D302" s="15"/>
      <c r="E302" s="15"/>
      <c r="F302" s="15"/>
    </row>
    <row r="303" spans="4:6">
      <c r="D303" s="15"/>
      <c r="E303" s="15"/>
      <c r="F303" s="15"/>
    </row>
    <row r="304" spans="4:6">
      <c r="D304" s="15"/>
      <c r="E304" s="15"/>
      <c r="F304" s="15"/>
    </row>
    <row r="305" spans="4:6">
      <c r="D305" s="15"/>
      <c r="E305" s="15"/>
      <c r="F305" s="15"/>
    </row>
    <row r="306" spans="4:6">
      <c r="D306" s="15"/>
      <c r="E306" s="15"/>
      <c r="F306" s="15"/>
    </row>
    <row r="307" spans="4:6">
      <c r="D307" s="15"/>
      <c r="E307" s="15"/>
      <c r="F307" s="15"/>
    </row>
    <row r="308" spans="4:6">
      <c r="D308" s="15"/>
      <c r="E308" s="15"/>
      <c r="F308" s="15"/>
    </row>
    <row r="309" spans="4:6">
      <c r="D309" s="15"/>
      <c r="E309" s="15"/>
      <c r="F309" s="15"/>
    </row>
    <row r="310" spans="4:6">
      <c r="D310" s="15"/>
      <c r="E310" s="15"/>
      <c r="F310" s="15"/>
    </row>
    <row r="311" spans="4:6">
      <c r="D311" s="15"/>
      <c r="E311" s="15"/>
      <c r="F311" s="15"/>
    </row>
    <row r="312" spans="4:6">
      <c r="D312" s="15"/>
      <c r="E312" s="15"/>
      <c r="F312" s="15"/>
    </row>
    <row r="313" spans="4:6">
      <c r="D313" s="15"/>
      <c r="E313" s="15"/>
      <c r="F313" s="15"/>
    </row>
    <row r="314" spans="4:6">
      <c r="D314" s="15"/>
      <c r="E314" s="15"/>
      <c r="F314" s="15"/>
    </row>
    <row r="315" spans="4:6">
      <c r="D315" s="15"/>
      <c r="E315" s="15"/>
      <c r="F315" s="15"/>
    </row>
    <row r="316" spans="4:6">
      <c r="D316" s="15"/>
      <c r="E316" s="15"/>
      <c r="F316" s="15"/>
    </row>
    <row r="317" spans="4:6">
      <c r="D317" s="15"/>
      <c r="E317" s="15"/>
      <c r="F317" s="15"/>
    </row>
    <row r="318" spans="4:6">
      <c r="D318" s="15"/>
      <c r="E318" s="15"/>
      <c r="F318" s="15"/>
    </row>
    <row r="319" spans="4:6">
      <c r="D319" s="15"/>
      <c r="E319" s="15"/>
      <c r="F319" s="15"/>
    </row>
    <row r="320" spans="4:6">
      <c r="D320" s="15"/>
      <c r="E320" s="15"/>
      <c r="F320" s="15"/>
    </row>
    <row r="321" spans="4:6">
      <c r="D321" s="15"/>
      <c r="E321" s="15"/>
      <c r="F321" s="15"/>
    </row>
    <row r="322" spans="4:6">
      <c r="D322" s="15"/>
      <c r="E322" s="15"/>
      <c r="F322" s="15"/>
    </row>
    <row r="323" spans="4:6">
      <c r="D323" s="15"/>
      <c r="E323" s="15"/>
      <c r="F323" s="15"/>
    </row>
    <row r="324" spans="4:6">
      <c r="D324" s="15"/>
      <c r="E324" s="15"/>
      <c r="F324" s="15"/>
    </row>
    <row r="325" spans="4:6">
      <c r="D325" s="15"/>
      <c r="E325" s="15"/>
      <c r="F325" s="15"/>
    </row>
    <row r="326" spans="4:6">
      <c r="D326" s="15"/>
      <c r="E326" s="15"/>
      <c r="F326" s="15"/>
    </row>
    <row r="327" spans="4:6">
      <c r="D327" s="15"/>
      <c r="E327" s="15"/>
      <c r="F327" s="15"/>
    </row>
    <row r="328" spans="4:6">
      <c r="D328" s="15"/>
      <c r="E328" s="15"/>
      <c r="F328" s="15"/>
    </row>
    <row r="329" spans="4:6">
      <c r="D329" s="15"/>
      <c r="E329" s="15"/>
      <c r="F329" s="15"/>
    </row>
    <row r="330" spans="4:6">
      <c r="D330" s="15"/>
      <c r="E330" s="15"/>
      <c r="F330" s="15"/>
    </row>
    <row r="331" spans="4:6">
      <c r="D331" s="15"/>
      <c r="E331" s="15"/>
      <c r="F331" s="15"/>
    </row>
    <row r="332" spans="4:6">
      <c r="D332" s="15"/>
      <c r="E332" s="15"/>
      <c r="F332" s="15"/>
    </row>
    <row r="333" spans="4:6">
      <c r="D333" s="15"/>
      <c r="E333" s="15"/>
      <c r="F333" s="15"/>
    </row>
    <row r="334" spans="4:6">
      <c r="D334" s="15"/>
      <c r="E334" s="15"/>
      <c r="F334" s="15"/>
    </row>
    <row r="335" spans="4:6">
      <c r="D335" s="15"/>
      <c r="E335" s="15"/>
      <c r="F335" s="15"/>
    </row>
    <row r="336" spans="4:6">
      <c r="D336" s="15"/>
      <c r="E336" s="15"/>
      <c r="F336" s="15"/>
    </row>
    <row r="337" spans="4:6">
      <c r="D337" s="15"/>
      <c r="E337" s="15"/>
      <c r="F337" s="15"/>
    </row>
    <row r="338" spans="4:6">
      <c r="D338" s="15"/>
      <c r="E338" s="15"/>
      <c r="F338" s="15"/>
    </row>
    <row r="339" spans="4:6">
      <c r="D339" s="15"/>
      <c r="E339" s="15"/>
      <c r="F339" s="15"/>
    </row>
    <row r="340" spans="4:6">
      <c r="D340" s="15"/>
      <c r="E340" s="15"/>
      <c r="F340" s="15"/>
    </row>
    <row r="341" spans="4:6">
      <c r="D341" s="15"/>
      <c r="E341" s="15"/>
      <c r="F341" s="15"/>
    </row>
    <row r="342" spans="4:6">
      <c r="D342" s="15"/>
      <c r="E342" s="15"/>
      <c r="F342" s="15"/>
    </row>
    <row r="343" spans="4:6">
      <c r="D343" s="15"/>
      <c r="E343" s="15"/>
      <c r="F343" s="15"/>
    </row>
    <row r="344" spans="4:6">
      <c r="D344" s="15"/>
      <c r="E344" s="15"/>
      <c r="F344" s="15"/>
    </row>
    <row r="345" spans="4:6">
      <c r="D345" s="15"/>
      <c r="E345" s="15"/>
      <c r="F345" s="15"/>
    </row>
    <row r="346" spans="4:6">
      <c r="D346" s="15"/>
      <c r="E346" s="15"/>
      <c r="F346" s="15"/>
    </row>
    <row r="347" spans="4:6">
      <c r="D347" s="15"/>
      <c r="E347" s="15"/>
      <c r="F347" s="15"/>
    </row>
    <row r="348" spans="4:6">
      <c r="D348" s="15"/>
      <c r="E348" s="15"/>
      <c r="F348" s="15"/>
    </row>
    <row r="349" spans="4:6">
      <c r="D349" s="15"/>
      <c r="E349" s="15"/>
      <c r="F349" s="15"/>
    </row>
    <row r="350" spans="4:6">
      <c r="D350" s="15"/>
      <c r="E350" s="15"/>
      <c r="F350" s="15"/>
    </row>
    <row r="351" spans="4:6">
      <c r="D351" s="15"/>
      <c r="E351" s="15"/>
      <c r="F351" s="15"/>
    </row>
    <row r="352" spans="4:6">
      <c r="D352" s="15"/>
      <c r="E352" s="15"/>
      <c r="F352" s="15"/>
    </row>
    <row r="353" spans="2:6">
      <c r="D353" s="15"/>
      <c r="E353" s="15"/>
      <c r="F353" s="15"/>
    </row>
    <row r="354" spans="2:6">
      <c r="D354" s="15"/>
      <c r="E354" s="15"/>
      <c r="F354" s="15"/>
    </row>
    <row r="355" spans="2:6">
      <c r="D355" s="15"/>
      <c r="E355" s="15"/>
      <c r="F355" s="15"/>
    </row>
    <row r="356" spans="2:6">
      <c r="D356" s="15"/>
      <c r="E356" s="15"/>
      <c r="F356" s="15"/>
    </row>
    <row r="357" spans="2:6">
      <c r="D357" s="15"/>
      <c r="E357" s="15"/>
      <c r="F357" s="15"/>
    </row>
    <row r="358" spans="2:6">
      <c r="D358" s="15"/>
      <c r="E358" s="15"/>
      <c r="F358" s="15"/>
    </row>
    <row r="359" spans="2:6">
      <c r="D359" s="15"/>
      <c r="E359" s="15"/>
      <c r="F359" s="15"/>
    </row>
    <row r="360" spans="2:6">
      <c r="D360" s="15"/>
      <c r="E360" s="15"/>
      <c r="F360" s="15"/>
    </row>
    <row r="361" spans="2:6">
      <c r="D361" s="15"/>
      <c r="E361" s="15"/>
      <c r="F361" s="15"/>
    </row>
    <row r="362" spans="2:6">
      <c r="D362" s="15"/>
      <c r="E362" s="15"/>
      <c r="F362" s="15"/>
    </row>
    <row r="363" spans="2:6">
      <c r="D363" s="15"/>
      <c r="E363" s="15"/>
      <c r="F363" s="15"/>
    </row>
    <row r="364" spans="2:6">
      <c r="D364" s="15"/>
      <c r="E364" s="15"/>
      <c r="F364" s="15"/>
    </row>
    <row r="365" spans="2:6">
      <c r="D365" s="15"/>
      <c r="E365" s="15"/>
      <c r="F365" s="15"/>
    </row>
    <row r="366" spans="2:6">
      <c r="D366" s="15"/>
      <c r="E366" s="15"/>
      <c r="F366" s="15"/>
    </row>
    <row r="367" spans="2:6">
      <c r="B367" s="15"/>
      <c r="D367" s="15"/>
      <c r="E367" s="15"/>
      <c r="F367" s="15"/>
    </row>
    <row r="368" spans="2:6">
      <c r="B368" s="15"/>
      <c r="D368" s="15"/>
      <c r="E368" s="15"/>
      <c r="F368" s="15"/>
    </row>
    <row r="369" spans="2:6">
      <c r="B369" s="18"/>
      <c r="D369" s="15"/>
      <c r="E369" s="15"/>
      <c r="F369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9"/>
  <sheetViews>
    <sheetView rightToLeft="1" zoomScale="75" zoomScaleNormal="75" workbookViewId="0">
      <selection activeCell="B6" sqref="B6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5" width="10.7109375" style="14" customWidth="1"/>
    <col min="6" max="13" width="10.7109375" style="15" customWidth="1"/>
    <col min="14" max="14" width="16.7109375" style="15" bestFit="1" customWidth="1"/>
    <col min="15" max="15" width="8.5703125" style="15" bestFit="1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82" t="s">
        <v>3664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4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8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Z8" s="15"/>
    </row>
    <row r="9" spans="2:81" s="18" customFormat="1" ht="19.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Z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Z10" s="15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"/>
      <c r="I11" s="7"/>
      <c r="J11" s="75">
        <v>6.1</v>
      </c>
      <c r="K11" s="7"/>
      <c r="L11" s="7"/>
      <c r="M11" s="75">
        <v>16.440000000000001</v>
      </c>
      <c r="N11" s="75">
        <f>+N12</f>
        <v>147346919.34000003</v>
      </c>
      <c r="O11" s="7"/>
      <c r="P11" s="75">
        <f>+P12</f>
        <v>166777.22733584579</v>
      </c>
      <c r="Q11" s="7"/>
      <c r="R11" s="75">
        <f>+R12</f>
        <v>99.999999999999986</v>
      </c>
      <c r="S11" s="75">
        <f>+S12</f>
        <v>3.0922130325307489</v>
      </c>
      <c r="T11" s="34"/>
      <c r="BZ11" s="15"/>
      <c r="CC11" s="15"/>
    </row>
    <row r="12" spans="2:81">
      <c r="B12" s="77" t="s">
        <v>210</v>
      </c>
      <c r="C12" s="15"/>
      <c r="D12" s="15"/>
      <c r="E12" s="15"/>
      <c r="J12" s="78">
        <v>6.1</v>
      </c>
      <c r="M12" s="78">
        <v>16.440000000000001</v>
      </c>
      <c r="N12" s="78">
        <f>+N13+N86+N91+N100</f>
        <v>147346919.34000003</v>
      </c>
      <c r="P12" s="78">
        <f>+P13+P86+P91+P100</f>
        <v>166777.22733584579</v>
      </c>
      <c r="R12" s="78">
        <f>+R13+R86+R91+R100</f>
        <v>99.999999999999986</v>
      </c>
      <c r="S12" s="78">
        <f>+S13+S86+S91+S100</f>
        <v>3.0922130325307489</v>
      </c>
    </row>
    <row r="13" spans="2:81">
      <c r="B13" s="77" t="s">
        <v>2777</v>
      </c>
      <c r="C13" s="15"/>
      <c r="D13" s="15"/>
      <c r="E13" s="15"/>
      <c r="J13" s="78">
        <v>6.06</v>
      </c>
      <c r="M13" s="78">
        <v>10.43</v>
      </c>
      <c r="N13" s="78">
        <f>SUM(N14:N85)</f>
        <v>106688791.81000003</v>
      </c>
      <c r="P13" s="78">
        <f>SUM(P14:P85)</f>
        <v>122418.71380604178</v>
      </c>
      <c r="R13" s="78">
        <f>SUM(R14:R85)</f>
        <v>73.402535682837808</v>
      </c>
      <c r="S13" s="78">
        <f>SUM(S14:S85)</f>
        <v>2.2697627745927447</v>
      </c>
    </row>
    <row r="14" spans="2:81">
      <c r="B14" t="s">
        <v>2783</v>
      </c>
      <c r="C14" t="s">
        <v>2784</v>
      </c>
      <c r="D14" s="15"/>
      <c r="E14" t="s">
        <v>2785</v>
      </c>
      <c r="F14" t="s">
        <v>130</v>
      </c>
      <c r="G14" t="s">
        <v>401</v>
      </c>
      <c r="H14" t="s">
        <v>152</v>
      </c>
      <c r="I14" t="s">
        <v>994</v>
      </c>
      <c r="J14" s="76">
        <v>2.21</v>
      </c>
      <c r="K14" t="s">
        <v>105</v>
      </c>
      <c r="L14" s="76">
        <v>5</v>
      </c>
      <c r="M14" s="76">
        <v>-0.48</v>
      </c>
      <c r="N14" s="76">
        <v>6066.71</v>
      </c>
      <c r="O14" s="76">
        <v>128.58000000000001</v>
      </c>
      <c r="P14" s="76">
        <v>7.8005757180000002</v>
      </c>
      <c r="Q14" s="76">
        <v>0.02</v>
      </c>
      <c r="R14" s="76">
        <f>+P14/$P$11*100</f>
        <v>4.6772427162922415E-3</v>
      </c>
      <c r="S14" s="76">
        <f>+P14/'סכום נכסי הקרן'!$C$42*100</f>
        <v>1.4463030883628389E-4</v>
      </c>
    </row>
    <row r="15" spans="2:81">
      <c r="B15" t="s">
        <v>2786</v>
      </c>
      <c r="C15" t="s">
        <v>2787</v>
      </c>
      <c r="D15" s="15"/>
      <c r="E15" t="s">
        <v>444</v>
      </c>
      <c r="F15" t="s">
        <v>425</v>
      </c>
      <c r="G15" t="s">
        <v>220</v>
      </c>
      <c r="H15" t="s">
        <v>152</v>
      </c>
      <c r="I15" t="s">
        <v>838</v>
      </c>
      <c r="J15" s="76">
        <v>7.35</v>
      </c>
      <c r="K15" t="s">
        <v>105</v>
      </c>
      <c r="L15" s="76">
        <v>5</v>
      </c>
      <c r="M15" s="76">
        <v>-1.82</v>
      </c>
      <c r="N15" s="76">
        <v>2490722.81</v>
      </c>
      <c r="O15" s="76">
        <v>147</v>
      </c>
      <c r="P15" s="76">
        <v>3661.3625307000002</v>
      </c>
      <c r="Q15" s="76">
        <v>0</v>
      </c>
      <c r="R15" s="76">
        <f t="shared" ref="R15:R78" si="0">+P15/$P$11*100</f>
        <v>2.1953611948032763</v>
      </c>
      <c r="S15" s="76">
        <f>+P15/'סכום נכסי הקרן'!$C$42*100</f>
        <v>6.7885244976829656E-2</v>
      </c>
    </row>
    <row r="16" spans="2:81">
      <c r="B16" t="s">
        <v>2788</v>
      </c>
      <c r="C16" t="s">
        <v>2789</v>
      </c>
      <c r="D16" s="15"/>
      <c r="E16" t="s">
        <v>424</v>
      </c>
      <c r="F16" t="s">
        <v>425</v>
      </c>
      <c r="G16" t="s">
        <v>220</v>
      </c>
      <c r="H16" t="s">
        <v>152</v>
      </c>
      <c r="I16" t="s">
        <v>838</v>
      </c>
      <c r="J16" s="76">
        <v>0.93</v>
      </c>
      <c r="K16" t="s">
        <v>105</v>
      </c>
      <c r="L16" s="76">
        <v>5.0999999999999996</v>
      </c>
      <c r="M16" s="76">
        <v>-0.36</v>
      </c>
      <c r="N16" s="76">
        <v>200000</v>
      </c>
      <c r="O16" s="76">
        <v>144.38999999999999</v>
      </c>
      <c r="P16" s="76">
        <v>288.77999999999997</v>
      </c>
      <c r="Q16" s="76">
        <v>0</v>
      </c>
      <c r="R16" s="76">
        <f t="shared" si="0"/>
        <v>0.17315313644018823</v>
      </c>
      <c r="S16" s="76">
        <f>+P16/'סכום נכסי הקרן'!$C$42*100</f>
        <v>5.354263851239249E-3</v>
      </c>
    </row>
    <row r="17" spans="2:19">
      <c r="B17" t="s">
        <v>2790</v>
      </c>
      <c r="C17" t="s">
        <v>2791</v>
      </c>
      <c r="D17" s="15"/>
      <c r="E17" t="s">
        <v>424</v>
      </c>
      <c r="F17" t="s">
        <v>425</v>
      </c>
      <c r="G17" t="s">
        <v>220</v>
      </c>
      <c r="H17" t="s">
        <v>152</v>
      </c>
      <c r="I17" t="s">
        <v>838</v>
      </c>
      <c r="J17" s="76">
        <v>6.5</v>
      </c>
      <c r="K17" t="s">
        <v>105</v>
      </c>
      <c r="L17" s="76">
        <v>6.6</v>
      </c>
      <c r="M17" s="76">
        <v>-0.53</v>
      </c>
      <c r="N17" s="76">
        <v>1000000</v>
      </c>
      <c r="O17" s="76">
        <v>155.27000000000001</v>
      </c>
      <c r="P17" s="76">
        <v>1552.7</v>
      </c>
      <c r="Q17" s="76">
        <v>0</v>
      </c>
      <c r="R17" s="76">
        <f t="shared" si="0"/>
        <v>0.93100240650557631</v>
      </c>
      <c r="S17" s="76">
        <f>+P17/'סכום נכסי הקרן'!$C$42*100</f>
        <v>2.8788577747140328E-2</v>
      </c>
    </row>
    <row r="18" spans="2:19">
      <c r="B18" t="s">
        <v>2792</v>
      </c>
      <c r="C18" t="s">
        <v>2793</v>
      </c>
      <c r="D18" s="15"/>
      <c r="E18" t="s">
        <v>2794</v>
      </c>
      <c r="F18" t="s">
        <v>126</v>
      </c>
      <c r="G18" t="s">
        <v>220</v>
      </c>
      <c r="H18" t="s">
        <v>152</v>
      </c>
      <c r="I18" t="s">
        <v>2795</v>
      </c>
      <c r="J18" s="76">
        <v>2.0099999999999998</v>
      </c>
      <c r="K18" t="s">
        <v>105</v>
      </c>
      <c r="L18" s="76">
        <v>4.95</v>
      </c>
      <c r="M18" s="76">
        <v>-0.99</v>
      </c>
      <c r="N18" s="76">
        <v>26887.83</v>
      </c>
      <c r="O18" s="76">
        <v>130.72999999999999</v>
      </c>
      <c r="P18" s="76">
        <v>35.150460158999998</v>
      </c>
      <c r="Q18" s="76">
        <v>0</v>
      </c>
      <c r="R18" s="76">
        <f t="shared" si="0"/>
        <v>2.1076294839832151E-2</v>
      </c>
      <c r="S18" s="76">
        <f>+P18/'סכום נכסי הקרן'!$C$42*100</f>
        <v>6.5172393581189542E-4</v>
      </c>
    </row>
    <row r="19" spans="2:19">
      <c r="B19" t="s">
        <v>2796</v>
      </c>
      <c r="C19" t="s">
        <v>2797</v>
      </c>
      <c r="D19" s="15"/>
      <c r="E19" t="s">
        <v>2798</v>
      </c>
      <c r="F19" t="s">
        <v>135</v>
      </c>
      <c r="G19" t="s">
        <v>220</v>
      </c>
      <c r="H19" t="s">
        <v>152</v>
      </c>
      <c r="I19" t="s">
        <v>994</v>
      </c>
      <c r="J19" s="76">
        <v>0</v>
      </c>
      <c r="K19" t="s">
        <v>105</v>
      </c>
      <c r="L19" s="76">
        <v>8.4</v>
      </c>
      <c r="M19" s="76">
        <v>0</v>
      </c>
      <c r="N19" s="76">
        <v>7.0000000000000007E-2</v>
      </c>
      <c r="O19" s="76">
        <v>124.04</v>
      </c>
      <c r="P19" s="76">
        <v>8.6828000000000003E-5</v>
      </c>
      <c r="Q19" s="76">
        <v>0</v>
      </c>
      <c r="R19" s="76">
        <f t="shared" si="0"/>
        <v>5.2062263767673201E-8</v>
      </c>
      <c r="S19" s="76">
        <f>+P19/'סכום נכסי הקרן'!$C$42*100</f>
        <v>1.6098761052545247E-9</v>
      </c>
    </row>
    <row r="20" spans="2:19">
      <c r="B20" t="s">
        <v>2799</v>
      </c>
      <c r="C20" t="s">
        <v>2800</v>
      </c>
      <c r="D20" s="15"/>
      <c r="E20" t="s">
        <v>547</v>
      </c>
      <c r="F20" t="s">
        <v>534</v>
      </c>
      <c r="G20" t="s">
        <v>220</v>
      </c>
      <c r="H20" t="s">
        <v>154</v>
      </c>
      <c r="I20" t="s">
        <v>994</v>
      </c>
      <c r="J20" s="76">
        <v>0</v>
      </c>
      <c r="K20" t="s">
        <v>105</v>
      </c>
      <c r="L20" s="76">
        <v>5.55</v>
      </c>
      <c r="M20" s="76">
        <v>0</v>
      </c>
      <c r="N20" s="76">
        <v>96756.29</v>
      </c>
      <c r="O20" s="76">
        <v>132.79</v>
      </c>
      <c r="P20" s="76">
        <v>128.482677491</v>
      </c>
      <c r="Q20" s="76">
        <v>0.16</v>
      </c>
      <c r="R20" s="76">
        <f t="shared" si="0"/>
        <v>7.7038501924647923E-2</v>
      </c>
      <c r="S20" s="76">
        <f>+P20/'סכום נכסי הקרן'!$C$42*100</f>
        <v>2.3821945965804146E-3</v>
      </c>
    </row>
    <row r="21" spans="2:19">
      <c r="B21" t="s">
        <v>2801</v>
      </c>
      <c r="C21" t="s">
        <v>2802</v>
      </c>
      <c r="D21" s="15"/>
      <c r="E21" t="s">
        <v>533</v>
      </c>
      <c r="F21" t="s">
        <v>534</v>
      </c>
      <c r="G21" t="s">
        <v>220</v>
      </c>
      <c r="H21" t="s">
        <v>152</v>
      </c>
      <c r="I21" t="s">
        <v>994</v>
      </c>
      <c r="J21" s="76">
        <v>0</v>
      </c>
      <c r="K21" t="s">
        <v>105</v>
      </c>
      <c r="L21" s="76">
        <v>7</v>
      </c>
      <c r="M21" s="76">
        <v>0</v>
      </c>
      <c r="N21" s="76">
        <v>1216.3599999999999</v>
      </c>
      <c r="O21" s="76">
        <v>128.96</v>
      </c>
      <c r="P21" s="76">
        <v>1.5686178559999999</v>
      </c>
      <c r="Q21" s="76">
        <v>0</v>
      </c>
      <c r="R21" s="76">
        <f t="shared" si="0"/>
        <v>9.4054678870587839E-4</v>
      </c>
      <c r="S21" s="76">
        <f>+P21/'סכום נכסי הקרן'!$C$42*100</f>
        <v>2.9083710377412614E-5</v>
      </c>
    </row>
    <row r="22" spans="2:19">
      <c r="B22" t="s">
        <v>2803</v>
      </c>
      <c r="C22" t="s">
        <v>2802</v>
      </c>
      <c r="D22" s="15"/>
      <c r="E22" t="s">
        <v>533</v>
      </c>
      <c r="F22" t="s">
        <v>534</v>
      </c>
      <c r="G22" t="s">
        <v>492</v>
      </c>
      <c r="H22" t="s">
        <v>153</v>
      </c>
      <c r="I22" t="s">
        <v>994</v>
      </c>
      <c r="J22" s="76">
        <v>0</v>
      </c>
      <c r="K22" t="s">
        <v>105</v>
      </c>
      <c r="L22" s="76">
        <v>7</v>
      </c>
      <c r="M22" s="76">
        <v>0</v>
      </c>
      <c r="N22" s="76">
        <v>7906.35</v>
      </c>
      <c r="O22" s="76">
        <v>128.96</v>
      </c>
      <c r="P22" s="76">
        <v>10.19602896</v>
      </c>
      <c r="Q22" s="76">
        <v>0</v>
      </c>
      <c r="R22" s="76">
        <f t="shared" si="0"/>
        <v>6.1135618590587668E-3</v>
      </c>
      <c r="S22" s="76">
        <f>+P22/'סכום נכסי הקרן'!$C$42*100</f>
        <v>1.8904435655764431E-4</v>
      </c>
    </row>
    <row r="23" spans="2:19">
      <c r="B23" t="s">
        <v>2804</v>
      </c>
      <c r="C23" t="s">
        <v>2802</v>
      </c>
      <c r="D23" s="15"/>
      <c r="E23" t="s">
        <v>533</v>
      </c>
      <c r="F23" t="s">
        <v>534</v>
      </c>
      <c r="G23" t="s">
        <v>220</v>
      </c>
      <c r="H23" t="s">
        <v>152</v>
      </c>
      <c r="I23" t="s">
        <v>994</v>
      </c>
      <c r="J23" s="76">
        <v>0</v>
      </c>
      <c r="K23" t="s">
        <v>105</v>
      </c>
      <c r="L23" s="76">
        <v>7</v>
      </c>
      <c r="M23" s="76">
        <v>0</v>
      </c>
      <c r="N23" s="76">
        <v>1216.3599999999999</v>
      </c>
      <c r="O23" s="76">
        <v>128.96</v>
      </c>
      <c r="P23" s="76">
        <v>1.5686178559999999</v>
      </c>
      <c r="Q23" s="76">
        <v>0</v>
      </c>
      <c r="R23" s="76">
        <f t="shared" si="0"/>
        <v>9.4054678870587839E-4</v>
      </c>
      <c r="S23" s="76">
        <f>+P23/'סכום נכסי הקרן'!$C$42*100</f>
        <v>2.9083710377412614E-5</v>
      </c>
    </row>
    <row r="24" spans="2:19">
      <c r="B24" t="s">
        <v>2805</v>
      </c>
      <c r="C24" t="s">
        <v>2802</v>
      </c>
      <c r="D24" s="15"/>
      <c r="E24" t="s">
        <v>533</v>
      </c>
      <c r="F24" t="s">
        <v>534</v>
      </c>
      <c r="G24" t="s">
        <v>220</v>
      </c>
      <c r="H24" t="s">
        <v>152</v>
      </c>
      <c r="I24" t="s">
        <v>994</v>
      </c>
      <c r="J24" s="76">
        <v>0.34</v>
      </c>
      <c r="K24" t="s">
        <v>105</v>
      </c>
      <c r="L24" s="76">
        <v>7</v>
      </c>
      <c r="M24" s="76">
        <v>2.36</v>
      </c>
      <c r="N24" s="76">
        <v>160686.32</v>
      </c>
      <c r="O24" s="76">
        <v>128.96</v>
      </c>
      <c r="P24" s="76">
        <v>207.221078272</v>
      </c>
      <c r="Q24" s="76">
        <v>0</v>
      </c>
      <c r="R24" s="76">
        <f t="shared" si="0"/>
        <v>0.12425022383584232</v>
      </c>
      <c r="S24" s="76">
        <f>+P24/'סכום נכסי הקרן'!$C$42*100</f>
        <v>3.8420816144005428E-3</v>
      </c>
    </row>
    <row r="25" spans="2:19">
      <c r="B25" t="s">
        <v>2806</v>
      </c>
      <c r="C25" t="s">
        <v>2807</v>
      </c>
      <c r="D25" s="15"/>
      <c r="E25" t="s">
        <v>2808</v>
      </c>
      <c r="F25" t="s">
        <v>130</v>
      </c>
      <c r="G25" t="s">
        <v>220</v>
      </c>
      <c r="H25" t="s">
        <v>154</v>
      </c>
      <c r="I25" t="s">
        <v>994</v>
      </c>
      <c r="J25" s="76">
        <v>0.73</v>
      </c>
      <c r="K25" t="s">
        <v>105</v>
      </c>
      <c r="L25" s="76">
        <v>4.9000000000000004</v>
      </c>
      <c r="M25" s="76">
        <v>1.42</v>
      </c>
      <c r="N25" s="76">
        <v>704013.97</v>
      </c>
      <c r="O25" s="76">
        <v>126.71</v>
      </c>
      <c r="P25" s="76">
        <v>892.05610138700001</v>
      </c>
      <c r="Q25" s="76">
        <v>0.25</v>
      </c>
      <c r="R25" s="76">
        <f t="shared" si="0"/>
        <v>0.534878841456353</v>
      </c>
      <c r="S25" s="76">
        <f>+P25/'סכום נכסי הקרן'!$C$42*100</f>
        <v>1.6539593243762828E-2</v>
      </c>
    </row>
    <row r="26" spans="2:19">
      <c r="B26" t="s">
        <v>2809</v>
      </c>
      <c r="C26" t="s">
        <v>2810</v>
      </c>
      <c r="D26" s="15"/>
      <c r="E26" t="s">
        <v>2808</v>
      </c>
      <c r="F26" t="s">
        <v>130</v>
      </c>
      <c r="G26" t="s">
        <v>220</v>
      </c>
      <c r="H26" t="s">
        <v>154</v>
      </c>
      <c r="I26" t="s">
        <v>994</v>
      </c>
      <c r="J26" s="76">
        <v>26.37</v>
      </c>
      <c r="K26" t="s">
        <v>105</v>
      </c>
      <c r="L26" s="76">
        <v>4.0999999999999996</v>
      </c>
      <c r="M26" s="76">
        <v>-0.25</v>
      </c>
      <c r="N26" s="76">
        <v>1683046.65</v>
      </c>
      <c r="O26" s="76">
        <v>129.03</v>
      </c>
      <c r="P26" s="76">
        <v>2171.6350924950002</v>
      </c>
      <c r="Q26" s="76">
        <v>0.05</v>
      </c>
      <c r="R26" s="76">
        <f t="shared" si="0"/>
        <v>1.3021172777515329</v>
      </c>
      <c r="S26" s="76">
        <f>+P26/'סכום נכסי הקרן'!$C$42*100</f>
        <v>4.0264240161467499E-2</v>
      </c>
    </row>
    <row r="27" spans="2:19">
      <c r="B27" t="s">
        <v>2811</v>
      </c>
      <c r="C27" t="s">
        <v>2812</v>
      </c>
      <c r="D27" s="15"/>
      <c r="E27" t="s">
        <v>2813</v>
      </c>
      <c r="F27" t="s">
        <v>973</v>
      </c>
      <c r="G27" t="s">
        <v>220</v>
      </c>
      <c r="H27" t="s">
        <v>152</v>
      </c>
      <c r="I27" t="s">
        <v>994</v>
      </c>
      <c r="J27" s="76">
        <v>7.4</v>
      </c>
      <c r="K27" t="s">
        <v>105</v>
      </c>
      <c r="L27" s="76">
        <v>5.6</v>
      </c>
      <c r="M27" s="76">
        <v>-1.56</v>
      </c>
      <c r="N27" s="76">
        <v>2593805.21</v>
      </c>
      <c r="O27" s="76">
        <v>151.51</v>
      </c>
      <c r="P27" s="76">
        <v>3929.8742736710001</v>
      </c>
      <c r="Q27" s="76">
        <v>0.28000000000000003</v>
      </c>
      <c r="R27" s="76">
        <f t="shared" si="0"/>
        <v>2.3563614388175789</v>
      </c>
      <c r="S27" s="76">
        <f>+P27/'סכום נכסי הקרן'!$C$42*100</f>
        <v>7.2863715504646223E-2</v>
      </c>
    </row>
    <row r="28" spans="2:19">
      <c r="B28" t="s">
        <v>2814</v>
      </c>
      <c r="C28" t="s">
        <v>2815</v>
      </c>
      <c r="D28" s="15"/>
      <c r="E28" t="s">
        <v>2813</v>
      </c>
      <c r="F28" t="s">
        <v>973</v>
      </c>
      <c r="G28" t="s">
        <v>220</v>
      </c>
      <c r="H28" t="s">
        <v>152</v>
      </c>
      <c r="I28" t="s">
        <v>994</v>
      </c>
      <c r="J28" s="76">
        <v>12.34</v>
      </c>
      <c r="K28" t="s">
        <v>105</v>
      </c>
      <c r="L28" s="76">
        <v>4.8</v>
      </c>
      <c r="M28" s="76">
        <v>-1.44</v>
      </c>
      <c r="N28" s="76">
        <v>1025561.11</v>
      </c>
      <c r="O28" s="76">
        <v>135.32</v>
      </c>
      <c r="P28" s="76">
        <v>1387.7892940520001</v>
      </c>
      <c r="Q28" s="76">
        <v>0.12</v>
      </c>
      <c r="R28" s="76">
        <f t="shared" si="0"/>
        <v>0.83212157692090349</v>
      </c>
      <c r="S28" s="76">
        <f>+P28/'סכום נכסי הקרן'!$C$42*100</f>
        <v>2.5730971848048557E-2</v>
      </c>
    </row>
    <row r="29" spans="2:19">
      <c r="B29" t="s">
        <v>2816</v>
      </c>
      <c r="C29" t="s">
        <v>2817</v>
      </c>
      <c r="D29" s="15"/>
      <c r="E29" t="s">
        <v>2813</v>
      </c>
      <c r="F29" t="s">
        <v>973</v>
      </c>
      <c r="G29" t="s">
        <v>220</v>
      </c>
      <c r="H29" t="s">
        <v>152</v>
      </c>
      <c r="I29" t="s">
        <v>994</v>
      </c>
      <c r="J29" s="76">
        <v>11.02</v>
      </c>
      <c r="K29" t="s">
        <v>105</v>
      </c>
      <c r="L29" s="76">
        <v>2.95</v>
      </c>
      <c r="M29" s="76">
        <v>-0.04</v>
      </c>
      <c r="N29" s="76">
        <v>1087445.08</v>
      </c>
      <c r="O29" s="76">
        <v>116.86</v>
      </c>
      <c r="P29" s="76">
        <v>1270.788320488</v>
      </c>
      <c r="Q29" s="76">
        <v>0.09</v>
      </c>
      <c r="R29" s="76">
        <f t="shared" si="0"/>
        <v>0.76196753045244248</v>
      </c>
      <c r="S29" s="76">
        <f>+P29/'סכום נכסי הקרן'!$C$42*100</f>
        <v>2.3561659280303127E-2</v>
      </c>
    </row>
    <row r="30" spans="2:19">
      <c r="B30" t="s">
        <v>2818</v>
      </c>
      <c r="C30" t="s">
        <v>2819</v>
      </c>
      <c r="D30" s="15"/>
      <c r="E30" t="s">
        <v>464</v>
      </c>
      <c r="F30" t="s">
        <v>465</v>
      </c>
      <c r="G30" t="s">
        <v>220</v>
      </c>
      <c r="H30" t="s">
        <v>154</v>
      </c>
      <c r="I30" t="s">
        <v>994</v>
      </c>
      <c r="J30" s="76">
        <v>0</v>
      </c>
      <c r="K30" t="s">
        <v>105</v>
      </c>
      <c r="L30" s="76">
        <v>4.8</v>
      </c>
      <c r="M30" s="76">
        <v>0</v>
      </c>
      <c r="N30" s="76">
        <v>-1.34</v>
      </c>
      <c r="O30" s="76">
        <v>121.09</v>
      </c>
      <c r="P30" s="76">
        <v>-1.622606E-3</v>
      </c>
      <c r="Q30" s="76">
        <v>0</v>
      </c>
      <c r="R30" s="76">
        <f t="shared" si="0"/>
        <v>-9.7291820107579515E-7</v>
      </c>
      <c r="S30" s="76">
        <f>+P30/'סכום נכסי הקרן'!$C$42*100</f>
        <v>-3.0084703409529447E-8</v>
      </c>
    </row>
    <row r="31" spans="2:19">
      <c r="B31" t="s">
        <v>2804</v>
      </c>
      <c r="C31" t="s">
        <v>2802</v>
      </c>
      <c r="D31" s="15"/>
      <c r="E31" t="s">
        <v>533</v>
      </c>
      <c r="F31" t="s">
        <v>534</v>
      </c>
      <c r="G31" t="s">
        <v>492</v>
      </c>
      <c r="H31" t="s">
        <v>153</v>
      </c>
      <c r="I31" t="s">
        <v>994</v>
      </c>
      <c r="J31" s="76">
        <v>0</v>
      </c>
      <c r="K31" t="s">
        <v>105</v>
      </c>
      <c r="L31" s="76">
        <v>7</v>
      </c>
      <c r="M31" s="76">
        <v>0</v>
      </c>
      <c r="N31" s="76">
        <v>7906.35</v>
      </c>
      <c r="O31" s="76">
        <v>128.96</v>
      </c>
      <c r="P31" s="76">
        <v>10.19602896</v>
      </c>
      <c r="Q31" s="76">
        <v>0</v>
      </c>
      <c r="R31" s="76">
        <f t="shared" si="0"/>
        <v>6.1135618590587668E-3</v>
      </c>
      <c r="S31" s="76">
        <f>+P31/'סכום נכסי הקרן'!$C$42*100</f>
        <v>1.8904435655764431E-4</v>
      </c>
    </row>
    <row r="32" spans="2:19">
      <c r="B32" t="s">
        <v>2820</v>
      </c>
      <c r="C32" t="s">
        <v>2821</v>
      </c>
      <c r="D32" s="15"/>
      <c r="E32" t="s">
        <v>453</v>
      </c>
      <c r="F32" t="s">
        <v>425</v>
      </c>
      <c r="G32" t="s">
        <v>548</v>
      </c>
      <c r="H32" t="s">
        <v>152</v>
      </c>
      <c r="I32" t="s">
        <v>838</v>
      </c>
      <c r="J32" s="76">
        <v>0.28000000000000003</v>
      </c>
      <c r="K32" t="s">
        <v>105</v>
      </c>
      <c r="L32" s="76">
        <v>6.8</v>
      </c>
      <c r="M32" s="76">
        <v>9.19</v>
      </c>
      <c r="N32" s="76">
        <v>300000</v>
      </c>
      <c r="O32" s="76">
        <v>126.22</v>
      </c>
      <c r="P32" s="76">
        <v>378.66</v>
      </c>
      <c r="Q32" s="76">
        <v>0</v>
      </c>
      <c r="R32" s="76">
        <f t="shared" si="0"/>
        <v>0.22704538626096574</v>
      </c>
      <c r="S32" s="76">
        <f>+P32/'סכום נכסי הקרן'!$C$42*100</f>
        <v>7.02072702372136E-3</v>
      </c>
    </row>
    <row r="33" spans="2:19">
      <c r="B33" t="s">
        <v>2822</v>
      </c>
      <c r="C33" t="s">
        <v>2823</v>
      </c>
      <c r="D33" s="15"/>
      <c r="E33" t="s">
        <v>530</v>
      </c>
      <c r="F33" t="s">
        <v>130</v>
      </c>
      <c r="G33" t="s">
        <v>548</v>
      </c>
      <c r="H33" t="s">
        <v>152</v>
      </c>
      <c r="I33" t="s">
        <v>994</v>
      </c>
      <c r="J33" s="76">
        <v>5.0599999999999996</v>
      </c>
      <c r="K33" t="s">
        <v>105</v>
      </c>
      <c r="L33" s="76">
        <v>6</v>
      </c>
      <c r="M33" s="76">
        <v>-2.94</v>
      </c>
      <c r="N33" s="76">
        <v>9291600.9700000007</v>
      </c>
      <c r="O33" s="76">
        <v>126.92</v>
      </c>
      <c r="P33" s="76">
        <v>11792.899951124</v>
      </c>
      <c r="Q33" s="76">
        <v>0.25</v>
      </c>
      <c r="R33" s="76">
        <f t="shared" si="0"/>
        <v>7.0710492910259131</v>
      </c>
      <c r="S33" s="76">
        <f>+P33/'סכום נכסי הקרן'!$C$42*100</f>
        <v>0.21865190771377641</v>
      </c>
    </row>
    <row r="34" spans="2:19">
      <c r="B34" t="s">
        <v>2824</v>
      </c>
      <c r="C34" t="s">
        <v>2825</v>
      </c>
      <c r="D34" s="15"/>
      <c r="E34" t="s">
        <v>530</v>
      </c>
      <c r="F34" t="s">
        <v>130</v>
      </c>
      <c r="G34" t="s">
        <v>548</v>
      </c>
      <c r="H34" t="s">
        <v>154</v>
      </c>
      <c r="I34" t="s">
        <v>994</v>
      </c>
      <c r="J34" s="76">
        <v>9.27</v>
      </c>
      <c r="K34" t="s">
        <v>105</v>
      </c>
      <c r="L34" s="76">
        <v>6</v>
      </c>
      <c r="M34" s="76">
        <v>-0.42</v>
      </c>
      <c r="N34" s="76">
        <v>3630034.27</v>
      </c>
      <c r="O34" s="76">
        <v>131.5</v>
      </c>
      <c r="P34" s="76">
        <v>4773.4950650500004</v>
      </c>
      <c r="Q34" s="76">
        <v>0.47</v>
      </c>
      <c r="R34" s="76">
        <f t="shared" si="0"/>
        <v>2.8621983596342129</v>
      </c>
      <c r="S34" s="76">
        <f>+P34/'סכום נכסי הקרן'!$C$42*100</f>
        <v>8.8505270693490443E-2</v>
      </c>
    </row>
    <row r="35" spans="2:19">
      <c r="B35" t="s">
        <v>2826</v>
      </c>
      <c r="C35" t="s">
        <v>2827</v>
      </c>
      <c r="D35" s="15"/>
      <c r="E35" t="s">
        <v>978</v>
      </c>
      <c r="F35" t="s">
        <v>534</v>
      </c>
      <c r="G35" t="s">
        <v>552</v>
      </c>
      <c r="H35" t="s">
        <v>153</v>
      </c>
      <c r="I35" t="s">
        <v>994</v>
      </c>
      <c r="J35" s="76">
        <v>1.23</v>
      </c>
      <c r="K35" t="s">
        <v>105</v>
      </c>
      <c r="L35" s="76">
        <v>3.5</v>
      </c>
      <c r="M35" s="76">
        <v>1.61</v>
      </c>
      <c r="N35" s="76">
        <v>1050286.9099999999</v>
      </c>
      <c r="O35" s="76">
        <v>105.52</v>
      </c>
      <c r="P35" s="76">
        <v>1108.262747432</v>
      </c>
      <c r="Q35" s="76">
        <v>0.21</v>
      </c>
      <c r="R35" s="76">
        <f t="shared" si="0"/>
        <v>0.66451683190550237</v>
      </c>
      <c r="S35" s="76">
        <f>+P35/'סכום נכסי הקרן'!$C$42*100</f>
        <v>2.0548276079542394E-2</v>
      </c>
    </row>
    <row r="36" spans="2:19">
      <c r="B36" t="s">
        <v>2828</v>
      </c>
      <c r="C36" t="s">
        <v>2829</v>
      </c>
      <c r="D36" s="15"/>
      <c r="E36" t="s">
        <v>978</v>
      </c>
      <c r="F36" t="s">
        <v>534</v>
      </c>
      <c r="G36" t="s">
        <v>552</v>
      </c>
      <c r="H36" t="s">
        <v>153</v>
      </c>
      <c r="I36" t="s">
        <v>994</v>
      </c>
      <c r="J36" s="76">
        <v>7.26</v>
      </c>
      <c r="K36" t="s">
        <v>105</v>
      </c>
      <c r="L36" s="76">
        <v>2.35</v>
      </c>
      <c r="M36" s="76">
        <v>0.02</v>
      </c>
      <c r="N36" s="76">
        <v>857443.62</v>
      </c>
      <c r="O36" s="76">
        <v>101.86</v>
      </c>
      <c r="P36" s="76">
        <v>873.392071332</v>
      </c>
      <c r="Q36" s="76">
        <v>0.26</v>
      </c>
      <c r="R36" s="76">
        <f t="shared" si="0"/>
        <v>0.52368784712628447</v>
      </c>
      <c r="S36" s="76">
        <f>+P36/'סכום נכסי הקרן'!$C$42*100</f>
        <v>1.6193543858618674E-2</v>
      </c>
    </row>
    <row r="37" spans="2:19">
      <c r="B37" t="s">
        <v>2830</v>
      </c>
      <c r="C37" t="s">
        <v>2831</v>
      </c>
      <c r="D37" s="15"/>
      <c r="E37" t="s">
        <v>625</v>
      </c>
      <c r="F37" t="s">
        <v>534</v>
      </c>
      <c r="G37" t="s">
        <v>552</v>
      </c>
      <c r="H37" t="s">
        <v>153</v>
      </c>
      <c r="I37" t="s">
        <v>994</v>
      </c>
      <c r="J37" s="76">
        <v>4.0599999999999996</v>
      </c>
      <c r="K37" t="s">
        <v>105</v>
      </c>
      <c r="L37" s="76">
        <v>4.5</v>
      </c>
      <c r="M37" s="76">
        <v>-0.82</v>
      </c>
      <c r="N37" s="76">
        <v>2578321.7000000002</v>
      </c>
      <c r="O37" s="76">
        <v>118.77</v>
      </c>
      <c r="P37" s="76">
        <v>3062.2726830900001</v>
      </c>
      <c r="Q37" s="76">
        <v>1.03</v>
      </c>
      <c r="R37" s="76">
        <f t="shared" si="0"/>
        <v>1.8361455769518114</v>
      </c>
      <c r="S37" s="76">
        <f>+P37/'סכום נכסי הקרן'!$C$42*100</f>
        <v>5.677753282674082E-2</v>
      </c>
    </row>
    <row r="38" spans="2:19">
      <c r="B38" t="s">
        <v>2832</v>
      </c>
      <c r="C38" t="s">
        <v>2833</v>
      </c>
      <c r="D38" s="15"/>
      <c r="E38" t="s">
        <v>444</v>
      </c>
      <c r="F38" t="s">
        <v>425</v>
      </c>
      <c r="G38" t="s">
        <v>650</v>
      </c>
      <c r="H38" t="s">
        <v>152</v>
      </c>
      <c r="I38" t="s">
        <v>994</v>
      </c>
      <c r="J38" s="76">
        <v>1.29</v>
      </c>
      <c r="K38" t="s">
        <v>105</v>
      </c>
      <c r="L38" s="76">
        <v>5.75</v>
      </c>
      <c r="M38" s="76">
        <v>1.4</v>
      </c>
      <c r="N38" s="76">
        <v>682496.91</v>
      </c>
      <c r="O38" s="76">
        <v>132.13999999999999</v>
      </c>
      <c r="P38" s="76">
        <v>901.85141687400005</v>
      </c>
      <c r="Q38" s="76">
        <v>0</v>
      </c>
      <c r="R38" s="76">
        <f t="shared" si="0"/>
        <v>0.54075213461722016</v>
      </c>
      <c r="S38" s="76">
        <f>+P38/'סכום נכסי הקרן'!$C$42*100</f>
        <v>1.6721207980321898E-2</v>
      </c>
    </row>
    <row r="39" spans="2:19">
      <c r="B39" t="s">
        <v>2834</v>
      </c>
      <c r="C39" t="s">
        <v>2835</v>
      </c>
      <c r="D39" s="15"/>
      <c r="E39" s="15"/>
      <c r="F39" t="s">
        <v>465</v>
      </c>
      <c r="G39" t="s">
        <v>650</v>
      </c>
      <c r="H39" t="s">
        <v>152</v>
      </c>
      <c r="I39" t="s">
        <v>994</v>
      </c>
      <c r="J39" s="76">
        <v>2.67</v>
      </c>
      <c r="K39" t="s">
        <v>105</v>
      </c>
      <c r="L39" s="76">
        <v>5.3</v>
      </c>
      <c r="M39" s="76">
        <v>-9.77</v>
      </c>
      <c r="N39" s="76">
        <v>75614.149999999994</v>
      </c>
      <c r="O39" s="76">
        <v>135.94999999999999</v>
      </c>
      <c r="P39" s="76">
        <v>102.797436925</v>
      </c>
      <c r="Q39" s="76">
        <v>0.15</v>
      </c>
      <c r="R39" s="76">
        <f t="shared" si="0"/>
        <v>6.163757400642763E-2</v>
      </c>
      <c r="S39" s="76">
        <f>+P39/'סכום נכסי הקרן'!$C$42*100</f>
        <v>1.9059650963625403E-3</v>
      </c>
    </row>
    <row r="40" spans="2:19">
      <c r="B40" t="s">
        <v>2836</v>
      </c>
      <c r="C40" t="s">
        <v>2837</v>
      </c>
      <c r="D40" s="15"/>
      <c r="E40" t="s">
        <v>444</v>
      </c>
      <c r="F40" t="s">
        <v>425</v>
      </c>
      <c r="G40" t="s">
        <v>650</v>
      </c>
      <c r="H40" t="s">
        <v>152</v>
      </c>
      <c r="I40" t="s">
        <v>994</v>
      </c>
      <c r="J40" s="76">
        <v>4.6399999999999997</v>
      </c>
      <c r="K40" t="s">
        <v>105</v>
      </c>
      <c r="L40" s="76">
        <v>5.75</v>
      </c>
      <c r="M40" s="76">
        <v>-0.44</v>
      </c>
      <c r="N40" s="76">
        <v>45929.08</v>
      </c>
      <c r="O40" s="76">
        <v>148.51</v>
      </c>
      <c r="P40" s="76">
        <v>68.209276708000004</v>
      </c>
      <c r="Q40" s="76">
        <v>0</v>
      </c>
      <c r="R40" s="76">
        <f t="shared" si="0"/>
        <v>4.0898435474433413E-2</v>
      </c>
      <c r="S40" s="76">
        <f>+P40/'סכום נכסי הקרן'!$C$42*100</f>
        <v>1.2646667518416087E-3</v>
      </c>
    </row>
    <row r="41" spans="2:19">
      <c r="B41" t="s">
        <v>2838</v>
      </c>
      <c r="C41" t="s">
        <v>2839</v>
      </c>
      <c r="D41" s="15"/>
      <c r="E41" t="s">
        <v>2840</v>
      </c>
      <c r="F41" t="s">
        <v>1173</v>
      </c>
      <c r="G41" t="s">
        <v>635</v>
      </c>
      <c r="H41" t="s">
        <v>153</v>
      </c>
      <c r="I41" t="s">
        <v>994</v>
      </c>
      <c r="J41" s="76">
        <v>6.28</v>
      </c>
      <c r="K41" t="s">
        <v>105</v>
      </c>
      <c r="L41" s="76">
        <v>3.9</v>
      </c>
      <c r="M41" s="76">
        <v>-1.01</v>
      </c>
      <c r="N41" s="76">
        <v>398123.2</v>
      </c>
      <c r="O41" s="76">
        <v>109.71</v>
      </c>
      <c r="P41" s="76">
        <v>436.78096271999999</v>
      </c>
      <c r="Q41" s="76">
        <v>0.35</v>
      </c>
      <c r="R41" s="76">
        <f t="shared" si="0"/>
        <v>0.26189484601541985</v>
      </c>
      <c r="S41" s="76">
        <f>+P41/'סכום נכסי הקרן'!$C$42*100</f>
        <v>8.0983465600151464E-3</v>
      </c>
    </row>
    <row r="42" spans="2:19">
      <c r="B42" t="s">
        <v>2841</v>
      </c>
      <c r="C42" t="s">
        <v>2842</v>
      </c>
      <c r="D42" s="15"/>
      <c r="E42" t="s">
        <v>2843</v>
      </c>
      <c r="F42" t="s">
        <v>425</v>
      </c>
      <c r="G42" t="s">
        <v>650</v>
      </c>
      <c r="H42" t="s">
        <v>152</v>
      </c>
      <c r="I42" t="s">
        <v>2844</v>
      </c>
      <c r="J42" s="76">
        <v>8.89</v>
      </c>
      <c r="K42" t="s">
        <v>105</v>
      </c>
      <c r="L42" s="76">
        <v>3.36</v>
      </c>
      <c r="M42" s="76">
        <v>2.11</v>
      </c>
      <c r="N42" s="76">
        <v>16717903.390000001</v>
      </c>
      <c r="O42" s="76">
        <v>99.94</v>
      </c>
      <c r="P42" s="76">
        <v>16707.872647966</v>
      </c>
      <c r="Q42" s="76">
        <v>0</v>
      </c>
      <c r="R42" s="76">
        <f t="shared" si="0"/>
        <v>10.018077956363134</v>
      </c>
      <c r="S42" s="76">
        <f>+P42/'סכום נכסי הקרן'!$C$42*100</f>
        <v>0.30978031217575097</v>
      </c>
    </row>
    <row r="43" spans="2:19">
      <c r="B43" t="s">
        <v>2845</v>
      </c>
      <c r="C43" t="s">
        <v>2833</v>
      </c>
      <c r="D43" s="15"/>
      <c r="E43" t="s">
        <v>444</v>
      </c>
      <c r="F43" t="s">
        <v>425</v>
      </c>
      <c r="G43" t="s">
        <v>650</v>
      </c>
      <c r="H43" t="s">
        <v>152</v>
      </c>
      <c r="I43" t="s">
        <v>994</v>
      </c>
      <c r="J43" s="76">
        <v>0</v>
      </c>
      <c r="K43" t="s">
        <v>105</v>
      </c>
      <c r="L43" s="76">
        <v>5.75</v>
      </c>
      <c r="M43" s="76">
        <v>0</v>
      </c>
      <c r="N43" s="76">
        <v>265415.46000000002</v>
      </c>
      <c r="O43" s="76">
        <v>132.13999999999999</v>
      </c>
      <c r="P43" s="76">
        <v>350.719988844</v>
      </c>
      <c r="Q43" s="76">
        <v>0</v>
      </c>
      <c r="R43" s="76">
        <f t="shared" si="0"/>
        <v>0.21029249283401355</v>
      </c>
      <c r="S43" s="76">
        <f>+P43/'סכום נכסי הקרן'!$C$42*100</f>
        <v>6.5026918698471584E-3</v>
      </c>
    </row>
    <row r="44" spans="2:19">
      <c r="B44" t="s">
        <v>2846</v>
      </c>
      <c r="C44" t="s">
        <v>2837</v>
      </c>
      <c r="D44" s="15"/>
      <c r="E44" t="s">
        <v>444</v>
      </c>
      <c r="F44" t="s">
        <v>425</v>
      </c>
      <c r="G44" t="s">
        <v>650</v>
      </c>
      <c r="H44" t="s">
        <v>152</v>
      </c>
      <c r="I44" t="s">
        <v>994</v>
      </c>
      <c r="J44" s="76">
        <v>5.0999999999999996</v>
      </c>
      <c r="K44" t="s">
        <v>105</v>
      </c>
      <c r="L44" s="76">
        <v>5.75</v>
      </c>
      <c r="M44" s="76">
        <v>-4.3099999999999996</v>
      </c>
      <c r="N44" s="76">
        <v>114822.52</v>
      </c>
      <c r="O44" s="76">
        <v>148.51</v>
      </c>
      <c r="P44" s="76">
        <v>170.52292445200001</v>
      </c>
      <c r="Q44" s="76">
        <v>0</v>
      </c>
      <c r="R44" s="76">
        <f t="shared" si="0"/>
        <v>0.10224592840161048</v>
      </c>
      <c r="S44" s="76">
        <f>+P44/'סכום נכסי הקרן'!$C$42*100</f>
        <v>3.1616619232666572E-3</v>
      </c>
    </row>
    <row r="45" spans="2:19">
      <c r="B45" t="s">
        <v>2847</v>
      </c>
      <c r="C45" t="s">
        <v>2833</v>
      </c>
      <c r="D45" s="15"/>
      <c r="E45" t="s">
        <v>444</v>
      </c>
      <c r="F45" t="s">
        <v>425</v>
      </c>
      <c r="G45" t="s">
        <v>650</v>
      </c>
      <c r="H45" t="s">
        <v>152</v>
      </c>
      <c r="I45" t="s">
        <v>994</v>
      </c>
      <c r="J45" s="76">
        <v>0</v>
      </c>
      <c r="K45" t="s">
        <v>105</v>
      </c>
      <c r="L45" s="76">
        <v>5.75</v>
      </c>
      <c r="M45" s="76">
        <v>0</v>
      </c>
      <c r="N45" s="76">
        <v>303331.96000000002</v>
      </c>
      <c r="O45" s="76">
        <v>132.13999999999999</v>
      </c>
      <c r="P45" s="76">
        <v>400.82285194399998</v>
      </c>
      <c r="Q45" s="76">
        <v>0</v>
      </c>
      <c r="R45" s="76">
        <f t="shared" si="0"/>
        <v>0.24033428205209781</v>
      </c>
      <c r="S45" s="76">
        <f>+P45/'סכום נכסי הקרן'!$C$42*100</f>
        <v>7.4316479912541764E-3</v>
      </c>
    </row>
    <row r="46" spans="2:19">
      <c r="B46" t="s">
        <v>2848</v>
      </c>
      <c r="C46" t="s">
        <v>2833</v>
      </c>
      <c r="D46" s="15"/>
      <c r="E46" t="s">
        <v>444</v>
      </c>
      <c r="F46" t="s">
        <v>425</v>
      </c>
      <c r="G46" t="s">
        <v>650</v>
      </c>
      <c r="H46" t="s">
        <v>152</v>
      </c>
      <c r="I46" t="s">
        <v>994</v>
      </c>
      <c r="J46" s="76">
        <v>1.35</v>
      </c>
      <c r="K46" t="s">
        <v>105</v>
      </c>
      <c r="L46" s="76">
        <v>5.75</v>
      </c>
      <c r="M46" s="76">
        <v>-3.7</v>
      </c>
      <c r="N46" s="76">
        <v>379164.95</v>
      </c>
      <c r="O46" s="76">
        <v>132.13999999999999</v>
      </c>
      <c r="P46" s="76">
        <v>501.02856493000002</v>
      </c>
      <c r="Q46" s="76">
        <v>0</v>
      </c>
      <c r="R46" s="76">
        <f t="shared" si="0"/>
        <v>0.30041785256512227</v>
      </c>
      <c r="S46" s="76">
        <f>+P46/'סכום נכסי הקרן'!$C$42*100</f>
        <v>9.2895599890677211E-3</v>
      </c>
    </row>
    <row r="47" spans="2:19">
      <c r="B47" t="s">
        <v>2849</v>
      </c>
      <c r="C47" t="s">
        <v>2837</v>
      </c>
      <c r="D47" s="15"/>
      <c r="E47" t="s">
        <v>444</v>
      </c>
      <c r="F47" t="s">
        <v>425</v>
      </c>
      <c r="G47" t="s">
        <v>650</v>
      </c>
      <c r="H47" t="s">
        <v>152</v>
      </c>
      <c r="I47" t="s">
        <v>994</v>
      </c>
      <c r="J47" s="76">
        <v>5.01</v>
      </c>
      <c r="K47" t="s">
        <v>105</v>
      </c>
      <c r="L47" s="76">
        <v>5.75</v>
      </c>
      <c r="M47" s="76">
        <v>-3.88</v>
      </c>
      <c r="N47" s="76">
        <v>534622.57999999996</v>
      </c>
      <c r="O47" s="76">
        <v>148.51</v>
      </c>
      <c r="P47" s="76">
        <v>793.96799355799999</v>
      </c>
      <c r="Q47" s="76">
        <v>0.04</v>
      </c>
      <c r="R47" s="76">
        <f t="shared" si="0"/>
        <v>0.47606499175043593</v>
      </c>
      <c r="S47" s="76">
        <f>+P47/'סכום נכסי הקרן'!$C$42*100</f>
        <v>1.4720943718223413E-2</v>
      </c>
    </row>
    <row r="48" spans="2:19">
      <c r="B48" t="s">
        <v>2850</v>
      </c>
      <c r="C48" t="s">
        <v>2837</v>
      </c>
      <c r="D48" s="15"/>
      <c r="E48" t="s">
        <v>444</v>
      </c>
      <c r="F48" t="s">
        <v>425</v>
      </c>
      <c r="G48" t="s">
        <v>650</v>
      </c>
      <c r="H48" t="s">
        <v>152</v>
      </c>
      <c r="I48" t="s">
        <v>994</v>
      </c>
      <c r="J48" s="76">
        <v>4.9800000000000004</v>
      </c>
      <c r="K48" t="s">
        <v>105</v>
      </c>
      <c r="L48" s="76">
        <v>5.75</v>
      </c>
      <c r="M48" s="76">
        <v>-3.62</v>
      </c>
      <c r="N48" s="76">
        <v>574112.94999999995</v>
      </c>
      <c r="O48" s="76">
        <v>148.51</v>
      </c>
      <c r="P48" s="76">
        <v>852.61514204499997</v>
      </c>
      <c r="Q48" s="76">
        <v>0</v>
      </c>
      <c r="R48" s="76">
        <f t="shared" si="0"/>
        <v>0.5112299536723055</v>
      </c>
      <c r="S48" s="76">
        <f>+P48/'סכום נכסי הקרן'!$C$42*100</f>
        <v>1.5808319253655938E-2</v>
      </c>
    </row>
    <row r="49" spans="2:19">
      <c r="B49" t="s">
        <v>2850</v>
      </c>
      <c r="C49" t="s">
        <v>2837</v>
      </c>
      <c r="D49" s="15"/>
      <c r="E49" t="s">
        <v>444</v>
      </c>
      <c r="F49" t="s">
        <v>425</v>
      </c>
      <c r="G49" t="s">
        <v>650</v>
      </c>
      <c r="H49" t="s">
        <v>152</v>
      </c>
      <c r="I49" t="s">
        <v>994</v>
      </c>
      <c r="J49" s="76">
        <v>4.87</v>
      </c>
      <c r="K49" t="s">
        <v>105</v>
      </c>
      <c r="L49" s="76">
        <v>5.75</v>
      </c>
      <c r="M49" s="76">
        <v>-2.65</v>
      </c>
      <c r="N49" s="76">
        <v>76548.399999999994</v>
      </c>
      <c r="O49" s="76">
        <v>148.51</v>
      </c>
      <c r="P49" s="76">
        <v>113.68202884</v>
      </c>
      <c r="Q49" s="76">
        <v>0</v>
      </c>
      <c r="R49" s="76">
        <f t="shared" si="0"/>
        <v>6.8163999759436031E-2</v>
      </c>
      <c r="S49" s="76">
        <f>+P49/'סכום נכסי הקרן'!$C$42*100</f>
        <v>2.1077760840555091E-3</v>
      </c>
    </row>
    <row r="50" spans="2:19">
      <c r="B50" t="s">
        <v>2851</v>
      </c>
      <c r="C50" t="s">
        <v>2852</v>
      </c>
      <c r="D50" s="15"/>
      <c r="E50" t="s">
        <v>2853</v>
      </c>
      <c r="F50" t="s">
        <v>131</v>
      </c>
      <c r="G50" t="s">
        <v>705</v>
      </c>
      <c r="H50" t="s">
        <v>153</v>
      </c>
      <c r="I50" t="s">
        <v>994</v>
      </c>
      <c r="J50" s="76">
        <v>3.52</v>
      </c>
      <c r="K50" t="s">
        <v>105</v>
      </c>
      <c r="L50" s="76">
        <v>3.15</v>
      </c>
      <c r="M50" s="76">
        <v>2.19</v>
      </c>
      <c r="N50" s="76">
        <v>2490577.02</v>
      </c>
      <c r="O50" s="76">
        <v>100.25</v>
      </c>
      <c r="P50" s="76">
        <v>2496.8034625499999</v>
      </c>
      <c r="Q50" s="76">
        <v>0.83</v>
      </c>
      <c r="R50" s="76">
        <f t="shared" si="0"/>
        <v>1.4970889625848556</v>
      </c>
      <c r="S50" s="76">
        <f>+P50/'סכום נכסי הקרן'!$C$42*100</f>
        <v>4.6293180009628287E-2</v>
      </c>
    </row>
    <row r="51" spans="2:19">
      <c r="B51" t="s">
        <v>2854</v>
      </c>
      <c r="C51" t="s">
        <v>2855</v>
      </c>
      <c r="D51" s="15"/>
      <c r="E51" t="s">
        <v>2856</v>
      </c>
      <c r="F51" t="s">
        <v>126</v>
      </c>
      <c r="G51" t="s">
        <v>712</v>
      </c>
      <c r="H51" t="s">
        <v>154</v>
      </c>
      <c r="I51" t="s">
        <v>994</v>
      </c>
      <c r="J51" s="76">
        <v>6.35</v>
      </c>
      <c r="K51" t="s">
        <v>105</v>
      </c>
      <c r="L51" s="76">
        <v>4.9000000000000004</v>
      </c>
      <c r="M51" s="76">
        <v>-1.17</v>
      </c>
      <c r="N51" s="76">
        <v>1058194.8600000001</v>
      </c>
      <c r="O51" s="76">
        <v>140.56</v>
      </c>
      <c r="P51" s="76">
        <v>1487.3986952160001</v>
      </c>
      <c r="Q51" s="76">
        <v>0</v>
      </c>
      <c r="R51" s="76">
        <f t="shared" si="0"/>
        <v>0.89184759752647014</v>
      </c>
      <c r="S51" s="76">
        <f>+P51/'סכום נכסי הקרן'!$C$42*100</f>
        <v>2.7577827641025891E-2</v>
      </c>
    </row>
    <row r="52" spans="2:19">
      <c r="B52" t="s">
        <v>2857</v>
      </c>
      <c r="C52" t="s">
        <v>2858</v>
      </c>
      <c r="D52" s="15"/>
      <c r="E52" s="15"/>
      <c r="F52" t="s">
        <v>131</v>
      </c>
      <c r="G52" t="s">
        <v>712</v>
      </c>
      <c r="H52" t="s">
        <v>152</v>
      </c>
      <c r="J52" s="76">
        <v>0</v>
      </c>
      <c r="K52" t="s">
        <v>109</v>
      </c>
      <c r="L52" s="76">
        <v>0</v>
      </c>
      <c r="M52" s="76">
        <v>0</v>
      </c>
      <c r="N52" s="76">
        <v>600000</v>
      </c>
      <c r="O52" s="76">
        <v>0</v>
      </c>
      <c r="P52" s="76">
        <v>0</v>
      </c>
      <c r="Q52" s="76">
        <v>0</v>
      </c>
      <c r="R52" s="76">
        <f t="shared" si="0"/>
        <v>0</v>
      </c>
      <c r="S52" s="76">
        <f>+P52/'סכום נכסי הקרן'!$C$42*100</f>
        <v>0</v>
      </c>
    </row>
    <row r="53" spans="2:19">
      <c r="B53" t="s">
        <v>2859</v>
      </c>
      <c r="C53" t="s">
        <v>2860</v>
      </c>
      <c r="D53" s="15"/>
      <c r="E53" t="s">
        <v>2861</v>
      </c>
      <c r="F53" t="s">
        <v>126</v>
      </c>
      <c r="G53" t="s">
        <v>405</v>
      </c>
      <c r="H53" t="s">
        <v>153</v>
      </c>
      <c r="I53" t="s">
        <v>994</v>
      </c>
      <c r="J53" s="76">
        <v>2.06</v>
      </c>
      <c r="K53" t="s">
        <v>105</v>
      </c>
      <c r="L53" s="76">
        <v>6.45</v>
      </c>
      <c r="M53" s="76">
        <v>-4.63</v>
      </c>
      <c r="N53" s="76">
        <v>69356.289999999994</v>
      </c>
      <c r="O53" s="76">
        <v>138.27000000000001</v>
      </c>
      <c r="P53" s="76">
        <v>95.898942183000003</v>
      </c>
      <c r="Q53" s="76">
        <v>0</v>
      </c>
      <c r="R53" s="76">
        <f t="shared" si="0"/>
        <v>5.7501221068920021E-2</v>
      </c>
      <c r="S53" s="76">
        <f>+P53/'סכום נכסי הקרן'!$C$42*100</f>
        <v>1.7780602517574616E-3</v>
      </c>
    </row>
    <row r="54" spans="2:19">
      <c r="B54" t="s">
        <v>2862</v>
      </c>
      <c r="C54" t="s">
        <v>2860</v>
      </c>
      <c r="D54" s="15"/>
      <c r="E54" t="s">
        <v>2861</v>
      </c>
      <c r="F54" t="s">
        <v>126</v>
      </c>
      <c r="G54" t="s">
        <v>405</v>
      </c>
      <c r="H54" t="s">
        <v>153</v>
      </c>
      <c r="I54" t="s">
        <v>994</v>
      </c>
      <c r="J54" s="76">
        <v>1.92</v>
      </c>
      <c r="K54" t="s">
        <v>105</v>
      </c>
      <c r="L54" s="76">
        <v>6.45</v>
      </c>
      <c r="M54" s="76">
        <v>0.94</v>
      </c>
      <c r="N54" s="76">
        <v>35831.089999999997</v>
      </c>
      <c r="O54" s="76">
        <v>139.57</v>
      </c>
      <c r="P54" s="76">
        <v>50.009452312999997</v>
      </c>
      <c r="Q54" s="76">
        <v>0</v>
      </c>
      <c r="R54" s="76">
        <f t="shared" si="0"/>
        <v>2.998577990045009E-2</v>
      </c>
      <c r="S54" s="76">
        <f>+P54/'סכום נכסי הקרן'!$C$42*100</f>
        <v>9.2722419398770333E-4</v>
      </c>
    </row>
    <row r="55" spans="2:19">
      <c r="B55" t="s">
        <v>2863</v>
      </c>
      <c r="C55" t="s">
        <v>2860</v>
      </c>
      <c r="D55" s="15"/>
      <c r="E55" t="s">
        <v>2861</v>
      </c>
      <c r="F55" t="s">
        <v>126</v>
      </c>
      <c r="G55" t="s">
        <v>780</v>
      </c>
      <c r="H55" t="s">
        <v>152</v>
      </c>
      <c r="I55" t="s">
        <v>994</v>
      </c>
      <c r="J55" s="76">
        <v>1.96</v>
      </c>
      <c r="K55" t="s">
        <v>105</v>
      </c>
      <c r="L55" s="76">
        <v>6.45</v>
      </c>
      <c r="M55" s="76">
        <v>-0.52</v>
      </c>
      <c r="N55" s="76">
        <v>53083.09</v>
      </c>
      <c r="O55" s="76">
        <v>139.57</v>
      </c>
      <c r="P55" s="76">
        <v>74.088068712999998</v>
      </c>
      <c r="Q55" s="76">
        <v>0</v>
      </c>
      <c r="R55" s="76">
        <f t="shared" si="0"/>
        <v>4.4423372361147344E-2</v>
      </c>
      <c r="S55" s="76">
        <f>+P55/'סכום נכסי הקרן'!$C$42*100</f>
        <v>1.3736653096410609E-3</v>
      </c>
    </row>
    <row r="56" spans="2:19">
      <c r="B56" t="s">
        <v>2864</v>
      </c>
      <c r="C56" t="s">
        <v>2860</v>
      </c>
      <c r="D56" s="15"/>
      <c r="E56" t="s">
        <v>2861</v>
      </c>
      <c r="F56" t="s">
        <v>126</v>
      </c>
      <c r="G56" t="s">
        <v>780</v>
      </c>
      <c r="H56" t="s">
        <v>152</v>
      </c>
      <c r="I56" t="s">
        <v>994</v>
      </c>
      <c r="J56" s="76">
        <v>0</v>
      </c>
      <c r="K56" t="s">
        <v>105</v>
      </c>
      <c r="L56" s="76">
        <v>6.45</v>
      </c>
      <c r="M56" s="76">
        <v>0</v>
      </c>
      <c r="N56" s="76">
        <v>23176.32</v>
      </c>
      <c r="O56" s="76">
        <v>133.83000000000001</v>
      </c>
      <c r="P56" s="76">
        <v>31.016869056000001</v>
      </c>
      <c r="Q56" s="76">
        <v>0</v>
      </c>
      <c r="R56" s="76">
        <f t="shared" si="0"/>
        <v>1.8597784332713557E-2</v>
      </c>
      <c r="S56" s="76">
        <f>+P56/'סכום נכסי הקרן'!$C$42*100</f>
        <v>5.7508311089813041E-4</v>
      </c>
    </row>
    <row r="57" spans="2:19">
      <c r="B57" t="s">
        <v>2865</v>
      </c>
      <c r="C57" t="s">
        <v>2860</v>
      </c>
      <c r="D57" s="15"/>
      <c r="E57" t="s">
        <v>2861</v>
      </c>
      <c r="F57" t="s">
        <v>126</v>
      </c>
      <c r="G57" t="s">
        <v>780</v>
      </c>
      <c r="H57" t="s">
        <v>152</v>
      </c>
      <c r="I57" t="s">
        <v>994</v>
      </c>
      <c r="J57" s="76">
        <v>1.97</v>
      </c>
      <c r="K57" t="s">
        <v>105</v>
      </c>
      <c r="L57" s="76">
        <v>6.45</v>
      </c>
      <c r="M57" s="76">
        <v>-0.52</v>
      </c>
      <c r="N57" s="76">
        <v>123418.19</v>
      </c>
      <c r="O57" s="76">
        <v>139.57</v>
      </c>
      <c r="P57" s="76">
        <v>172.25476778300001</v>
      </c>
      <c r="Q57" s="76">
        <v>0</v>
      </c>
      <c r="R57" s="76">
        <f t="shared" si="0"/>
        <v>0.10328434555164051</v>
      </c>
      <c r="S57" s="76">
        <f>+P57/'סכום נכסי הקרן'!$C$42*100</f>
        <v>3.1937719937119198E-3</v>
      </c>
    </row>
    <row r="58" spans="2:19">
      <c r="B58" t="s">
        <v>2865</v>
      </c>
      <c r="C58" t="s">
        <v>2866</v>
      </c>
      <c r="D58" s="15"/>
      <c r="E58" t="s">
        <v>2861</v>
      </c>
      <c r="F58" t="s">
        <v>126</v>
      </c>
      <c r="G58" t="s">
        <v>780</v>
      </c>
      <c r="H58" t="s">
        <v>152</v>
      </c>
      <c r="I58" t="s">
        <v>994</v>
      </c>
      <c r="J58" s="76">
        <v>2.06</v>
      </c>
      <c r="K58" t="s">
        <v>105</v>
      </c>
      <c r="L58" s="76">
        <v>6.45</v>
      </c>
      <c r="M58" s="76">
        <v>-4.7300000000000004</v>
      </c>
      <c r="N58" s="76">
        <v>141997.26999999999</v>
      </c>
      <c r="O58" s="76">
        <v>139.57</v>
      </c>
      <c r="P58" s="76">
        <v>198.18558973899999</v>
      </c>
      <c r="Q58" s="76">
        <v>0</v>
      </c>
      <c r="R58" s="76">
        <f t="shared" si="0"/>
        <v>0.11883252462274478</v>
      </c>
      <c r="S58" s="76">
        <f>+P58/'סכום נכסי הקרן'!$C$42*100</f>
        <v>3.6745548132698248E-3</v>
      </c>
    </row>
    <row r="59" spans="2:19">
      <c r="B59" t="s">
        <v>2865</v>
      </c>
      <c r="C59" t="s">
        <v>2860</v>
      </c>
      <c r="D59" s="15"/>
      <c r="E59" t="s">
        <v>2861</v>
      </c>
      <c r="F59" t="s">
        <v>126</v>
      </c>
      <c r="G59" t="s">
        <v>780</v>
      </c>
      <c r="H59" t="s">
        <v>152</v>
      </c>
      <c r="I59" t="s">
        <v>994</v>
      </c>
      <c r="J59" s="76">
        <v>0</v>
      </c>
      <c r="K59" t="s">
        <v>105</v>
      </c>
      <c r="L59" s="76">
        <v>6.45</v>
      </c>
      <c r="M59" s="76">
        <v>0</v>
      </c>
      <c r="N59" s="76">
        <v>26666.53</v>
      </c>
      <c r="O59" s="76">
        <v>133.83000000000001</v>
      </c>
      <c r="P59" s="76">
        <v>35.687817099</v>
      </c>
      <c r="Q59" s="76">
        <v>0</v>
      </c>
      <c r="R59" s="76">
        <f t="shared" si="0"/>
        <v>2.1398495267662687E-2</v>
      </c>
      <c r="S59" s="76">
        <f>+P59/'סכום נכסי הקרן'!$C$42*100</f>
        <v>6.6168705943214106E-4</v>
      </c>
    </row>
    <row r="60" spans="2:19">
      <c r="B60" t="s">
        <v>2865</v>
      </c>
      <c r="C60" t="s">
        <v>2860</v>
      </c>
      <c r="D60" s="15"/>
      <c r="E60" t="s">
        <v>2861</v>
      </c>
      <c r="F60" t="s">
        <v>126</v>
      </c>
      <c r="G60" t="s">
        <v>780</v>
      </c>
      <c r="H60" t="s">
        <v>152</v>
      </c>
      <c r="I60" t="s">
        <v>994</v>
      </c>
      <c r="J60" s="76">
        <v>0</v>
      </c>
      <c r="K60" t="s">
        <v>105</v>
      </c>
      <c r="L60" s="76">
        <v>6.45</v>
      </c>
      <c r="M60" s="76">
        <v>0</v>
      </c>
      <c r="N60" s="76">
        <v>6726.11</v>
      </c>
      <c r="O60" s="76">
        <v>133.83000000000001</v>
      </c>
      <c r="P60" s="76">
        <v>9.0015530130000005</v>
      </c>
      <c r="Q60" s="76">
        <v>0</v>
      </c>
      <c r="R60" s="76">
        <f t="shared" si="0"/>
        <v>5.3973513991051204E-3</v>
      </c>
      <c r="S60" s="76">
        <f>+P60/'סכום נכסי הקרן'!$C$42*100</f>
        <v>1.6689760337460925E-4</v>
      </c>
    </row>
    <row r="61" spans="2:19">
      <c r="B61" t="s">
        <v>2867</v>
      </c>
      <c r="C61" t="s">
        <v>2860</v>
      </c>
      <c r="D61" s="15"/>
      <c r="E61" t="s">
        <v>2861</v>
      </c>
      <c r="F61" t="s">
        <v>126</v>
      </c>
      <c r="G61" t="s">
        <v>405</v>
      </c>
      <c r="H61" t="s">
        <v>153</v>
      </c>
      <c r="I61" t="s">
        <v>994</v>
      </c>
      <c r="J61" s="76">
        <v>0</v>
      </c>
      <c r="K61" t="s">
        <v>105</v>
      </c>
      <c r="L61" s="76">
        <v>6.45</v>
      </c>
      <c r="M61" s="76">
        <v>0</v>
      </c>
      <c r="N61" s="76">
        <v>9968.3799999999992</v>
      </c>
      <c r="O61" s="76">
        <v>133.83000000000001</v>
      </c>
      <c r="P61" s="76">
        <v>13.340682954</v>
      </c>
      <c r="Q61" s="76">
        <v>0</v>
      </c>
      <c r="R61" s="76">
        <f t="shared" si="0"/>
        <v>7.9991034550150834E-3</v>
      </c>
      <c r="S61" s="76">
        <f>+P61/'סכום נכסי הקרן'!$C$42*100</f>
        <v>2.4734931952159381E-4</v>
      </c>
    </row>
    <row r="62" spans="2:19">
      <c r="B62" t="s">
        <v>2868</v>
      </c>
      <c r="C62" t="s">
        <v>2869</v>
      </c>
      <c r="D62" s="15"/>
      <c r="E62" t="s">
        <v>2870</v>
      </c>
      <c r="F62" t="s">
        <v>465</v>
      </c>
      <c r="G62" t="s">
        <v>780</v>
      </c>
      <c r="H62" t="s">
        <v>154</v>
      </c>
      <c r="I62" t="s">
        <v>994</v>
      </c>
      <c r="J62" s="76">
        <v>0.17</v>
      </c>
      <c r="K62" t="s">
        <v>105</v>
      </c>
      <c r="L62" s="76">
        <v>8.25</v>
      </c>
      <c r="M62" s="76">
        <v>2.44</v>
      </c>
      <c r="N62" s="76">
        <v>352282.15</v>
      </c>
      <c r="O62" s="76">
        <v>105.92</v>
      </c>
      <c r="P62" s="76">
        <v>373.13725327999998</v>
      </c>
      <c r="Q62" s="76">
        <v>0.65</v>
      </c>
      <c r="R62" s="76">
        <f t="shared" si="0"/>
        <v>0.22373393492661858</v>
      </c>
      <c r="S62" s="76">
        <f>+P62/'סכום נכסי הקרן'!$C$42*100</f>
        <v>6.9183298939947645E-3</v>
      </c>
    </row>
    <row r="63" spans="2:19">
      <c r="B63" t="s">
        <v>2871</v>
      </c>
      <c r="C63" t="s">
        <v>2872</v>
      </c>
      <c r="D63" s="15"/>
      <c r="E63" t="s">
        <v>2873</v>
      </c>
      <c r="F63" t="s">
        <v>130</v>
      </c>
      <c r="G63" t="s">
        <v>780</v>
      </c>
      <c r="H63" t="s">
        <v>152</v>
      </c>
      <c r="I63" t="s">
        <v>838</v>
      </c>
      <c r="J63" s="76">
        <v>5.98</v>
      </c>
      <c r="K63" t="s">
        <v>105</v>
      </c>
      <c r="L63" s="76">
        <v>7.15</v>
      </c>
      <c r="M63" s="76">
        <v>-1.45</v>
      </c>
      <c r="N63" s="76">
        <v>24984443.399999999</v>
      </c>
      <c r="O63" s="76">
        <v>140.13999999999999</v>
      </c>
      <c r="P63" s="76">
        <v>35013.198980759997</v>
      </c>
      <c r="Q63" s="76">
        <v>0</v>
      </c>
      <c r="R63" s="76">
        <f t="shared" si="0"/>
        <v>20.99399272914674</v>
      </c>
      <c r="S63" s="76">
        <f>+P63/'סכום נכסי הקרן'!$C$42*100</f>
        <v>0.64917897921923329</v>
      </c>
    </row>
    <row r="64" spans="2:19">
      <c r="B64" t="s">
        <v>2874</v>
      </c>
      <c r="C64" t="s">
        <v>2875</v>
      </c>
      <c r="D64" s="15"/>
      <c r="E64" t="s">
        <v>2873</v>
      </c>
      <c r="F64" t="s">
        <v>130</v>
      </c>
      <c r="G64" t="s">
        <v>780</v>
      </c>
      <c r="H64" t="s">
        <v>152</v>
      </c>
      <c r="I64" t="s">
        <v>838</v>
      </c>
      <c r="J64" s="76">
        <v>2.4700000000000002</v>
      </c>
      <c r="K64" t="s">
        <v>105</v>
      </c>
      <c r="L64" s="76">
        <v>0.82</v>
      </c>
      <c r="M64" s="76">
        <v>-5.04</v>
      </c>
      <c r="N64" s="76">
        <v>1994374.7</v>
      </c>
      <c r="O64" s="76">
        <v>137.86000000000001</v>
      </c>
      <c r="P64" s="76">
        <v>2749.4449614199998</v>
      </c>
      <c r="Q64" s="76">
        <v>0</v>
      </c>
      <c r="R64" s="76">
        <f t="shared" si="0"/>
        <v>1.6485733726004064</v>
      </c>
      <c r="S64" s="76">
        <f>+P64/'סכום נכסי הקרן'!$C$42*100</f>
        <v>5.0977400678381468E-2</v>
      </c>
    </row>
    <row r="65" spans="2:19">
      <c r="B65" t="s">
        <v>2876</v>
      </c>
      <c r="C65" t="s">
        <v>2877</v>
      </c>
      <c r="D65" s="15"/>
      <c r="E65" t="s">
        <v>2870</v>
      </c>
      <c r="F65" t="s">
        <v>465</v>
      </c>
      <c r="G65" t="s">
        <v>780</v>
      </c>
      <c r="H65" t="s">
        <v>154</v>
      </c>
      <c r="I65" t="s">
        <v>994</v>
      </c>
      <c r="J65" s="76">
        <v>1.63</v>
      </c>
      <c r="K65" t="s">
        <v>105</v>
      </c>
      <c r="L65" s="76">
        <v>5.25</v>
      </c>
      <c r="M65" s="76">
        <v>1.89</v>
      </c>
      <c r="N65" s="76">
        <v>398123.2</v>
      </c>
      <c r="O65" s="76">
        <v>105.47</v>
      </c>
      <c r="P65" s="76">
        <v>419.90053904000001</v>
      </c>
      <c r="Q65" s="76">
        <v>0.45</v>
      </c>
      <c r="R65" s="76">
        <f t="shared" si="0"/>
        <v>0.25177330607279491</v>
      </c>
      <c r="S65" s="76">
        <f>+P65/'סכום נכסי הקרן'!$C$42*100</f>
        <v>7.785366982816495E-3</v>
      </c>
    </row>
    <row r="66" spans="2:19">
      <c r="B66" t="s">
        <v>2878</v>
      </c>
      <c r="C66" t="s">
        <v>2879</v>
      </c>
      <c r="D66" s="15"/>
      <c r="E66" t="s">
        <v>2870</v>
      </c>
      <c r="F66" t="s">
        <v>465</v>
      </c>
      <c r="G66" t="s">
        <v>780</v>
      </c>
      <c r="H66" t="s">
        <v>154</v>
      </c>
      <c r="I66" t="s">
        <v>994</v>
      </c>
      <c r="J66" s="76">
        <v>2.0099999999999998</v>
      </c>
      <c r="K66" t="s">
        <v>105</v>
      </c>
      <c r="L66" s="76">
        <v>5.25</v>
      </c>
      <c r="M66" s="76">
        <v>0.65</v>
      </c>
      <c r="N66" s="76">
        <v>796246.39</v>
      </c>
      <c r="O66" s="76">
        <v>106.81</v>
      </c>
      <c r="P66" s="76">
        <v>850.47076915900004</v>
      </c>
      <c r="Q66" s="76">
        <v>1.23</v>
      </c>
      <c r="R66" s="76">
        <f t="shared" si="0"/>
        <v>0.50994418287478416</v>
      </c>
      <c r="S66" s="76">
        <f>+P66/'סכום נכסי הקרן'!$C$42*100</f>
        <v>1.5768560481486511E-2</v>
      </c>
    </row>
    <row r="67" spans="2:19">
      <c r="B67" t="s">
        <v>2880</v>
      </c>
      <c r="C67" t="s">
        <v>2881</v>
      </c>
      <c r="D67" s="15"/>
      <c r="E67" t="s">
        <v>798</v>
      </c>
      <c r="F67" t="s">
        <v>130</v>
      </c>
      <c r="G67" t="s">
        <v>837</v>
      </c>
      <c r="H67" t="s">
        <v>152</v>
      </c>
      <c r="I67" t="s">
        <v>994</v>
      </c>
      <c r="J67" s="76">
        <v>0.08</v>
      </c>
      <c r="K67" t="s">
        <v>105</v>
      </c>
      <c r="L67" s="76">
        <v>5.7</v>
      </c>
      <c r="M67" s="76">
        <v>1000</v>
      </c>
      <c r="N67" s="76">
        <v>52906.59</v>
      </c>
      <c r="O67" s="76">
        <v>128.78</v>
      </c>
      <c r="P67" s="76">
        <v>68.133106601999998</v>
      </c>
      <c r="Q67" s="76">
        <v>0</v>
      </c>
      <c r="R67" s="76">
        <f t="shared" si="0"/>
        <v>4.0852763707839863E-2</v>
      </c>
      <c r="S67" s="76">
        <f>+P67/'סכום נכסי הקרן'!$C$42*100</f>
        <v>1.2632544835228163E-3</v>
      </c>
    </row>
    <row r="68" spans="2:19">
      <c r="B68" t="s">
        <v>2882</v>
      </c>
      <c r="C68" t="s">
        <v>2883</v>
      </c>
      <c r="D68" s="15"/>
      <c r="E68" t="s">
        <v>803</v>
      </c>
      <c r="F68" t="s">
        <v>465</v>
      </c>
      <c r="G68" t="s">
        <v>837</v>
      </c>
      <c r="H68" t="s">
        <v>152</v>
      </c>
      <c r="I68" t="s">
        <v>994</v>
      </c>
      <c r="J68" s="76">
        <v>1.22</v>
      </c>
      <c r="K68" t="s">
        <v>105</v>
      </c>
      <c r="L68" s="76">
        <v>6.5</v>
      </c>
      <c r="M68" s="76">
        <v>-0.28000000000000003</v>
      </c>
      <c r="N68" s="76">
        <v>1453.83</v>
      </c>
      <c r="O68" s="76">
        <v>125.63</v>
      </c>
      <c r="P68" s="76">
        <v>1.8264466290000001</v>
      </c>
      <c r="Q68" s="76">
        <v>0</v>
      </c>
      <c r="R68" s="76">
        <f t="shared" si="0"/>
        <v>1.0951414999375265E-3</v>
      </c>
      <c r="S68" s="76">
        <f>+P68/'סכום נכסי הקרן'!$C$42*100</f>
        <v>3.386410818572092E-5</v>
      </c>
    </row>
    <row r="69" spans="2:19">
      <c r="B69" t="s">
        <v>2884</v>
      </c>
      <c r="C69" t="s">
        <v>2885</v>
      </c>
      <c r="D69" s="15"/>
      <c r="E69" t="s">
        <v>2886</v>
      </c>
      <c r="F69" t="s">
        <v>699</v>
      </c>
      <c r="G69" t="s">
        <v>831</v>
      </c>
      <c r="H69" t="s">
        <v>153</v>
      </c>
      <c r="I69" t="s">
        <v>994</v>
      </c>
      <c r="J69" s="76">
        <v>0.02</v>
      </c>
      <c r="K69" t="s">
        <v>105</v>
      </c>
      <c r="L69" s="76">
        <v>4.63</v>
      </c>
      <c r="M69" s="76">
        <v>1000</v>
      </c>
      <c r="N69" s="76">
        <v>767808.96</v>
      </c>
      <c r="O69" s="76">
        <v>116.92</v>
      </c>
      <c r="P69" s="76">
        <v>897.72223603199996</v>
      </c>
      <c r="Q69" s="76">
        <v>0.38</v>
      </c>
      <c r="R69" s="76">
        <f t="shared" si="0"/>
        <v>0.5382762685125001</v>
      </c>
      <c r="S69" s="76">
        <f>+P69/'סכום נכסי הקרן'!$C$42*100</f>
        <v>1.6644648925963734E-2</v>
      </c>
    </row>
    <row r="70" spans="2:19">
      <c r="B70" t="s">
        <v>2887</v>
      </c>
      <c r="C70" t="s">
        <v>2888</v>
      </c>
      <c r="D70" s="15"/>
      <c r="E70" t="s">
        <v>2889</v>
      </c>
      <c r="F70" t="s">
        <v>465</v>
      </c>
      <c r="G70" t="s">
        <v>864</v>
      </c>
      <c r="H70" t="s">
        <v>154</v>
      </c>
      <c r="I70" t="s">
        <v>994</v>
      </c>
      <c r="J70" s="76">
        <v>2.5299999999999998</v>
      </c>
      <c r="K70" t="s">
        <v>105</v>
      </c>
      <c r="L70" s="76">
        <v>6.7</v>
      </c>
      <c r="M70" s="76">
        <v>0.69</v>
      </c>
      <c r="N70" s="76">
        <v>719309.1</v>
      </c>
      <c r="O70" s="76">
        <v>131.12</v>
      </c>
      <c r="P70" s="76">
        <v>943.15809191999995</v>
      </c>
      <c r="Q70" s="76">
        <v>0.83</v>
      </c>
      <c r="R70" s="76">
        <f t="shared" si="0"/>
        <v>0.56551970972675181</v>
      </c>
      <c r="S70" s="76">
        <f>+P70/'סכום נכסי הקרן'!$C$42*100</f>
        <v>1.7487074165700677E-2</v>
      </c>
    </row>
    <row r="71" spans="2:19">
      <c r="B71" t="s">
        <v>2890</v>
      </c>
      <c r="C71" t="s">
        <v>2891</v>
      </c>
      <c r="D71" s="15"/>
      <c r="E71" t="s">
        <v>2889</v>
      </c>
      <c r="F71" t="s">
        <v>465</v>
      </c>
      <c r="G71" t="s">
        <v>864</v>
      </c>
      <c r="H71" t="s">
        <v>154</v>
      </c>
      <c r="I71" t="s">
        <v>994</v>
      </c>
      <c r="J71" s="76">
        <v>2.7</v>
      </c>
      <c r="K71" t="s">
        <v>105</v>
      </c>
      <c r="L71" s="76">
        <v>6.7</v>
      </c>
      <c r="M71" s="76">
        <v>0.15</v>
      </c>
      <c r="N71" s="76">
        <v>2650850.41</v>
      </c>
      <c r="O71" s="76">
        <v>130.88999999999999</v>
      </c>
      <c r="P71" s="76">
        <v>3469.6981016489999</v>
      </c>
      <c r="Q71" s="76">
        <v>1.3</v>
      </c>
      <c r="R71" s="76">
        <f t="shared" si="0"/>
        <v>2.0804387727719766</v>
      </c>
      <c r="S71" s="76">
        <f>+P71/'סכום נכסי הקרן'!$C$42*100</f>
        <v>6.4331598865477832E-2</v>
      </c>
    </row>
    <row r="72" spans="2:19">
      <c r="B72" t="s">
        <v>2892</v>
      </c>
      <c r="C72" t="s">
        <v>2893</v>
      </c>
      <c r="D72" s="15"/>
      <c r="E72" t="s">
        <v>867</v>
      </c>
      <c r="F72" t="s">
        <v>465</v>
      </c>
      <c r="G72" t="s">
        <v>887</v>
      </c>
      <c r="H72" t="s">
        <v>152</v>
      </c>
      <c r="I72" t="s">
        <v>994</v>
      </c>
      <c r="J72" s="76">
        <v>1.49</v>
      </c>
      <c r="K72" t="s">
        <v>105</v>
      </c>
      <c r="L72" s="76">
        <v>5.6</v>
      </c>
      <c r="M72" s="76">
        <v>-1.17</v>
      </c>
      <c r="N72" s="76">
        <v>206457.51</v>
      </c>
      <c r="O72" s="76">
        <v>124.34</v>
      </c>
      <c r="P72" s="76">
        <v>256.70926793400002</v>
      </c>
      <c r="Q72" s="76">
        <v>0.73</v>
      </c>
      <c r="R72" s="76">
        <f t="shared" si="0"/>
        <v>0.15392345348028516</v>
      </c>
      <c r="S72" s="76">
        <f>+P72/'סכום נכסי הקרן'!$C$42*100</f>
        <v>4.7596410886387814E-3</v>
      </c>
    </row>
    <row r="73" spans="2:19">
      <c r="B73" t="s">
        <v>2894</v>
      </c>
      <c r="C73" t="s">
        <v>2895</v>
      </c>
      <c r="D73" s="15"/>
      <c r="E73" t="s">
        <v>2896</v>
      </c>
      <c r="F73" t="s">
        <v>699</v>
      </c>
      <c r="G73" t="s">
        <v>908</v>
      </c>
      <c r="H73" t="s">
        <v>154</v>
      </c>
      <c r="J73" s="76">
        <v>0.12</v>
      </c>
      <c r="K73" t="s">
        <v>105</v>
      </c>
      <c r="L73" s="76">
        <v>6.6</v>
      </c>
      <c r="M73" s="76">
        <v>1000</v>
      </c>
      <c r="N73" s="76">
        <v>1387274.28</v>
      </c>
      <c r="O73" s="76">
        <v>25.6</v>
      </c>
      <c r="P73" s="76">
        <v>355.14221567999999</v>
      </c>
      <c r="Q73" s="76">
        <v>2.84</v>
      </c>
      <c r="R73" s="76">
        <f t="shared" si="0"/>
        <v>0.21294406997475518</v>
      </c>
      <c r="S73" s="76">
        <f>+P73/'סכום נכסי הקרן'!$C$42*100</f>
        <v>6.5846842837607765E-3</v>
      </c>
    </row>
    <row r="74" spans="2:19">
      <c r="B74" t="s">
        <v>2897</v>
      </c>
      <c r="C74" t="s">
        <v>2895</v>
      </c>
      <c r="D74" s="15"/>
      <c r="E74" t="s">
        <v>2896</v>
      </c>
      <c r="F74" t="s">
        <v>699</v>
      </c>
      <c r="G74" t="s">
        <v>908</v>
      </c>
      <c r="H74" t="s">
        <v>154</v>
      </c>
      <c r="I74" t="s">
        <v>2898</v>
      </c>
      <c r="K74" t="s">
        <v>105</v>
      </c>
      <c r="L74" s="76">
        <v>0</v>
      </c>
      <c r="M74" s="76">
        <v>0</v>
      </c>
      <c r="N74" s="76">
        <v>485927.54</v>
      </c>
      <c r="O74" s="76">
        <v>100</v>
      </c>
      <c r="P74" s="76">
        <v>485.92754000000002</v>
      </c>
      <c r="Q74" s="76">
        <v>0</v>
      </c>
      <c r="R74" s="76">
        <f t="shared" si="0"/>
        <v>0.29136324410854297</v>
      </c>
      <c r="S74" s="76">
        <f>+P74/'סכום נכסי הקרן'!$C$42*100</f>
        <v>9.0095722063287444E-3</v>
      </c>
    </row>
    <row r="75" spans="2:19">
      <c r="B75" t="s">
        <v>2899</v>
      </c>
      <c r="C75" t="s">
        <v>2900</v>
      </c>
      <c r="D75" s="15"/>
      <c r="E75" t="s">
        <v>2901</v>
      </c>
      <c r="F75" t="s">
        <v>544</v>
      </c>
      <c r="G75" t="s">
        <v>925</v>
      </c>
      <c r="H75" t="s">
        <v>154</v>
      </c>
      <c r="J75" s="76">
        <v>0</v>
      </c>
      <c r="K75" t="s">
        <v>105</v>
      </c>
      <c r="L75" s="76">
        <v>9.9</v>
      </c>
      <c r="M75" s="76">
        <v>0</v>
      </c>
      <c r="N75" s="76">
        <v>5885475.04</v>
      </c>
      <c r="O75" s="76">
        <v>1.0000000000000001E-5</v>
      </c>
      <c r="P75" s="76">
        <v>5.8854750399999997E-4</v>
      </c>
      <c r="Q75" s="76">
        <v>5.89</v>
      </c>
      <c r="R75" s="76">
        <f t="shared" si="0"/>
        <v>3.5289440495063452E-7</v>
      </c>
      <c r="S75" s="76">
        <f>+P75/'סכום נכסי הקרן'!$C$42*100</f>
        <v>1.0912246780955357E-8</v>
      </c>
    </row>
    <row r="76" spans="2:19">
      <c r="B76" t="s">
        <v>2902</v>
      </c>
      <c r="C76" t="s">
        <v>2903</v>
      </c>
      <c r="D76" s="15"/>
      <c r="E76" t="s">
        <v>2901</v>
      </c>
      <c r="F76" t="s">
        <v>699</v>
      </c>
      <c r="G76" t="s">
        <v>925</v>
      </c>
      <c r="H76" t="s">
        <v>154</v>
      </c>
      <c r="I76" t="s">
        <v>994</v>
      </c>
      <c r="J76" s="76">
        <v>0</v>
      </c>
      <c r="K76" t="s">
        <v>105</v>
      </c>
      <c r="L76" s="76">
        <v>6.15</v>
      </c>
      <c r="M76" s="76">
        <v>0</v>
      </c>
      <c r="N76" s="76">
        <v>1178990.3</v>
      </c>
      <c r="O76" s="76">
        <v>1E-4</v>
      </c>
      <c r="P76" s="76">
        <v>1.1789903000000001E-3</v>
      </c>
      <c r="Q76" s="76">
        <v>0</v>
      </c>
      <c r="R76" s="76">
        <f t="shared" si="0"/>
        <v>7.0692523124024682E-7</v>
      </c>
      <c r="S76" s="76">
        <f>+P76/'סכום נכסי הקרן'!$C$42*100</f>
        <v>2.1859634130659045E-8</v>
      </c>
    </row>
    <row r="77" spans="2:19">
      <c r="B77" t="s">
        <v>2904</v>
      </c>
      <c r="C77" t="s">
        <v>2905</v>
      </c>
      <c r="D77" s="15"/>
      <c r="E77" t="s">
        <v>1670</v>
      </c>
      <c r="F77" t="s">
        <v>115</v>
      </c>
      <c r="G77" t="s">
        <v>925</v>
      </c>
      <c r="H77" t="s">
        <v>154</v>
      </c>
      <c r="I77" t="s">
        <v>2906</v>
      </c>
      <c r="J77" s="76">
        <v>0.8</v>
      </c>
      <c r="K77" t="s">
        <v>105</v>
      </c>
      <c r="L77" s="76">
        <v>5.6</v>
      </c>
      <c r="M77" s="76">
        <v>5.53</v>
      </c>
      <c r="N77" s="76">
        <v>508202.69</v>
      </c>
      <c r="O77" s="76">
        <v>120.99</v>
      </c>
      <c r="P77" s="76">
        <v>614.87443463099999</v>
      </c>
      <c r="Q77" s="76">
        <v>0</v>
      </c>
      <c r="R77" s="76">
        <f t="shared" si="0"/>
        <v>0.36868009167270988</v>
      </c>
      <c r="S77" s="76">
        <f>+P77/'סכום נכסי הקרן'!$C$42*100</f>
        <v>1.1400373843049845E-2</v>
      </c>
    </row>
    <row r="78" spans="2:19">
      <c r="B78" t="s">
        <v>2907</v>
      </c>
      <c r="C78" t="s">
        <v>2905</v>
      </c>
      <c r="D78" s="15"/>
      <c r="E78" t="s">
        <v>1670</v>
      </c>
      <c r="F78" t="s">
        <v>115</v>
      </c>
      <c r="G78" t="s">
        <v>925</v>
      </c>
      <c r="H78" t="s">
        <v>154</v>
      </c>
      <c r="I78" t="s">
        <v>2906</v>
      </c>
      <c r="J78" s="76">
        <v>3.56</v>
      </c>
      <c r="K78" t="s">
        <v>105</v>
      </c>
      <c r="L78" s="76">
        <v>5.6</v>
      </c>
      <c r="M78" s="76">
        <v>2.5299999999999998</v>
      </c>
      <c r="N78" s="76">
        <v>10950693.869999999</v>
      </c>
      <c r="O78" s="76">
        <v>120.99</v>
      </c>
      <c r="P78" s="76">
        <v>13249.244513313</v>
      </c>
      <c r="Q78" s="76">
        <v>0</v>
      </c>
      <c r="R78" s="76">
        <f t="shared" si="0"/>
        <v>7.9442767606589841</v>
      </c>
      <c r="S78" s="76">
        <f>+P78/'סכום נכסי הקרן'!$C$42*100</f>
        <v>0.24565396133340872</v>
      </c>
    </row>
    <row r="79" spans="2:19">
      <c r="B79" t="s">
        <v>2908</v>
      </c>
      <c r="C79" t="s">
        <v>2909</v>
      </c>
      <c r="D79" s="15"/>
      <c r="E79" t="s">
        <v>1670</v>
      </c>
      <c r="F79" t="s">
        <v>115</v>
      </c>
      <c r="G79" t="s">
        <v>925</v>
      </c>
      <c r="H79" t="s">
        <v>154</v>
      </c>
      <c r="I79" t="s">
        <v>314</v>
      </c>
      <c r="K79" t="s">
        <v>105</v>
      </c>
      <c r="L79" s="76">
        <v>0</v>
      </c>
      <c r="M79" s="76">
        <v>0</v>
      </c>
      <c r="N79" s="76">
        <v>-1012040.57</v>
      </c>
      <c r="O79" s="76">
        <v>100</v>
      </c>
      <c r="P79" s="76">
        <v>-1012.04057</v>
      </c>
      <c r="Q79" s="76">
        <v>0</v>
      </c>
      <c r="R79" s="76">
        <f t="shared" ref="R79:R85" si="1">+P79/$P$11*100</f>
        <v>-0.60682179825547444</v>
      </c>
      <c r="S79" s="76">
        <f>+P79/'סכום נכסי הקרן'!$C$42*100</f>
        <v>-1.8764222729893223E-2</v>
      </c>
    </row>
    <row r="80" spans="2:19">
      <c r="B80" t="s">
        <v>2910</v>
      </c>
      <c r="C80" t="s">
        <v>2911</v>
      </c>
      <c r="D80" s="15"/>
      <c r="E80" s="15"/>
      <c r="F80" t="s">
        <v>130</v>
      </c>
      <c r="G80" t="s">
        <v>925</v>
      </c>
      <c r="H80" t="s">
        <v>152</v>
      </c>
      <c r="J80" s="76">
        <v>0</v>
      </c>
      <c r="K80" t="s">
        <v>105</v>
      </c>
      <c r="L80" s="76">
        <v>3.35</v>
      </c>
      <c r="M80" s="76">
        <v>0</v>
      </c>
      <c r="N80" s="76">
        <v>235579.81</v>
      </c>
      <c r="O80" s="76">
        <v>0</v>
      </c>
      <c r="P80" s="76">
        <v>0</v>
      </c>
      <c r="Q80" s="76">
        <v>3.14</v>
      </c>
      <c r="R80" s="76">
        <f t="shared" si="1"/>
        <v>0</v>
      </c>
      <c r="S80" s="76">
        <f>+P80/'סכום נכסי הקרן'!$C$42*100</f>
        <v>0</v>
      </c>
    </row>
    <row r="81" spans="2:19">
      <c r="B81" t="s">
        <v>2912</v>
      </c>
      <c r="C81" t="s">
        <v>2913</v>
      </c>
      <c r="D81" s="15"/>
      <c r="E81" t="s">
        <v>2914</v>
      </c>
      <c r="F81" t="s">
        <v>465</v>
      </c>
      <c r="G81" t="s">
        <v>257</v>
      </c>
      <c r="H81" t="s">
        <v>154</v>
      </c>
      <c r="I81" t="s">
        <v>2898</v>
      </c>
      <c r="K81" t="s">
        <v>105</v>
      </c>
      <c r="L81" s="76">
        <v>0</v>
      </c>
      <c r="M81" s="76">
        <v>0</v>
      </c>
      <c r="N81" s="76">
        <v>-3500000</v>
      </c>
      <c r="O81" s="76">
        <v>122.32</v>
      </c>
      <c r="P81" s="76">
        <v>-4281.2</v>
      </c>
      <c r="Q81" s="76">
        <v>0</v>
      </c>
      <c r="R81" s="76">
        <f t="shared" si="1"/>
        <v>-2.5670171332077496</v>
      </c>
      <c r="S81" s="76">
        <f>+P81/'סכום נכסי הקרן'!$C$42*100</f>
        <v>-7.9377638340347237E-2</v>
      </c>
    </row>
    <row r="82" spans="2:19">
      <c r="B82" t="s">
        <v>2915</v>
      </c>
      <c r="C82" t="s">
        <v>2916</v>
      </c>
      <c r="D82" s="15"/>
      <c r="E82" t="s">
        <v>2914</v>
      </c>
      <c r="F82" t="s">
        <v>465</v>
      </c>
      <c r="G82" t="s">
        <v>257</v>
      </c>
      <c r="H82" t="s">
        <v>154</v>
      </c>
      <c r="J82" s="76">
        <v>0</v>
      </c>
      <c r="K82" t="s">
        <v>105</v>
      </c>
      <c r="L82" s="76">
        <v>6.4</v>
      </c>
      <c r="M82" s="76">
        <v>0</v>
      </c>
      <c r="N82" s="76">
        <v>3500000</v>
      </c>
      <c r="O82" s="76">
        <v>122.32</v>
      </c>
      <c r="P82" s="76">
        <v>4281.2</v>
      </c>
      <c r="Q82" s="76">
        <v>2.33</v>
      </c>
      <c r="R82" s="76">
        <f t="shared" si="1"/>
        <v>2.5670171332077496</v>
      </c>
      <c r="S82" s="76">
        <f>+P82/'סכום נכסי הקרן'!$C$42*100</f>
        <v>7.9377638340347237E-2</v>
      </c>
    </row>
    <row r="83" spans="2:19">
      <c r="B83" t="s">
        <v>834</v>
      </c>
      <c r="C83" t="s">
        <v>835</v>
      </c>
      <c r="D83" s="15"/>
      <c r="E83" t="s">
        <v>836</v>
      </c>
      <c r="F83" t="s">
        <v>465</v>
      </c>
      <c r="G83" t="s">
        <v>837</v>
      </c>
      <c r="H83" t="s">
        <v>154</v>
      </c>
      <c r="I83" s="15" t="s">
        <v>838</v>
      </c>
      <c r="J83" s="76">
        <v>0</v>
      </c>
      <c r="K83" t="s">
        <v>105</v>
      </c>
      <c r="L83" s="76">
        <v>5</v>
      </c>
      <c r="M83" s="76">
        <v>0</v>
      </c>
      <c r="N83" s="76">
        <v>162263.6</v>
      </c>
      <c r="O83" s="76">
        <v>17.100000000000001</v>
      </c>
      <c r="P83" s="76">
        <v>27.747075599999999</v>
      </c>
      <c r="Q83" s="76">
        <v>0</v>
      </c>
      <c r="R83" s="76">
        <f t="shared" si="1"/>
        <v>1.6637208834348011E-2</v>
      </c>
      <c r="S83" s="76">
        <f>+P83/'סכום נכסי הקרן'!$C$42*100</f>
        <v>5.1445793982506614E-4</v>
      </c>
    </row>
    <row r="84" spans="2:19">
      <c r="B84" t="s">
        <v>839</v>
      </c>
      <c r="C84" t="s">
        <v>840</v>
      </c>
      <c r="D84" s="15"/>
      <c r="E84" t="s">
        <v>836</v>
      </c>
      <c r="F84" t="s">
        <v>465</v>
      </c>
      <c r="G84" t="s">
        <v>837</v>
      </c>
      <c r="H84" t="s">
        <v>154</v>
      </c>
      <c r="I84" s="15" t="s">
        <v>838</v>
      </c>
      <c r="J84" s="76">
        <v>0</v>
      </c>
      <c r="K84" t="s">
        <v>105</v>
      </c>
      <c r="L84" s="76">
        <v>5.5</v>
      </c>
      <c r="M84" s="76">
        <v>0</v>
      </c>
      <c r="N84" s="76">
        <v>191680.8</v>
      </c>
      <c r="O84" s="76">
        <v>6</v>
      </c>
      <c r="P84" s="76">
        <v>11.500848</v>
      </c>
      <c r="Q84" s="76">
        <v>0</v>
      </c>
      <c r="R84" s="76">
        <f t="shared" si="1"/>
        <v>6.8959342853447819E-3</v>
      </c>
      <c r="S84" s="76">
        <f>+P84/'סכום נכסי הקרן'!$C$42*100</f>
        <v>2.1323697868618746E-4</v>
      </c>
    </row>
    <row r="85" spans="2:19">
      <c r="B85" t="s">
        <v>861</v>
      </c>
      <c r="C85" t="s">
        <v>862</v>
      </c>
      <c r="D85" s="15"/>
      <c r="E85" t="s">
        <v>863</v>
      </c>
      <c r="F85" t="s">
        <v>465</v>
      </c>
      <c r="G85" t="s">
        <v>864</v>
      </c>
      <c r="H85" t="s">
        <v>152</v>
      </c>
      <c r="I85" s="15" t="s">
        <v>838</v>
      </c>
      <c r="J85" s="76">
        <v>0</v>
      </c>
      <c r="K85" t="s">
        <v>105</v>
      </c>
      <c r="L85" s="76">
        <v>0</v>
      </c>
      <c r="M85" s="76">
        <v>0</v>
      </c>
      <c r="N85" s="76">
        <v>182483.91</v>
      </c>
      <c r="O85" s="76">
        <v>17.649999999999999</v>
      </c>
      <c r="P85" s="76">
        <v>32.208410115</v>
      </c>
      <c r="Q85" s="76">
        <v>0</v>
      </c>
      <c r="R85" s="76">
        <f t="shared" si="1"/>
        <v>1.9312235027232269E-2</v>
      </c>
      <c r="S85" s="76">
        <f>+P85/'סכום נכסי הקרן'!$C$42*100</f>
        <v>5.9717544838504429E-4</v>
      </c>
    </row>
    <row r="86" spans="2:19">
      <c r="B86" s="77" t="s">
        <v>2778</v>
      </c>
      <c r="C86" s="15"/>
      <c r="D86" s="15"/>
      <c r="E86" s="15"/>
      <c r="J86" s="78">
        <v>6.16</v>
      </c>
      <c r="M86" s="78">
        <v>38.630000000000003</v>
      </c>
      <c r="N86" s="78">
        <v>38722493.850000001</v>
      </c>
      <c r="P86" s="78">
        <v>37514.793658477</v>
      </c>
      <c r="R86" s="78">
        <f>SUM(R87:R90)</f>
        <v>22.49395451510415</v>
      </c>
      <c r="S86" s="78">
        <f>SUM(S87:S90)</f>
        <v>0.69556099304758934</v>
      </c>
    </row>
    <row r="87" spans="2:19">
      <c r="B87" t="s">
        <v>2917</v>
      </c>
      <c r="C87" t="s">
        <v>2918</v>
      </c>
      <c r="D87" s="15"/>
      <c r="E87" t="s">
        <v>2919</v>
      </c>
      <c r="F87" t="s">
        <v>126</v>
      </c>
      <c r="G87" t="s">
        <v>224</v>
      </c>
      <c r="H87" t="s">
        <v>154</v>
      </c>
      <c r="I87" t="s">
        <v>2920</v>
      </c>
      <c r="J87" s="76">
        <v>0</v>
      </c>
      <c r="K87" t="s">
        <v>105</v>
      </c>
      <c r="L87" s="76">
        <v>3.74</v>
      </c>
      <c r="M87" s="76">
        <v>1000</v>
      </c>
      <c r="N87" s="76">
        <v>1289490.27</v>
      </c>
      <c r="O87" s="76">
        <v>106.37</v>
      </c>
      <c r="P87" s="76">
        <v>1371.6308001990001</v>
      </c>
      <c r="Q87" s="76">
        <v>0</v>
      </c>
      <c r="R87" s="76">
        <f t="shared" ref="R87:R90" si="2">+P87/$P$11*100</f>
        <v>0.82243290772360289</v>
      </c>
      <c r="S87" s="76">
        <f>+P87/'סכום נכסי הקרן'!$C$42*100</f>
        <v>2.5431377556450831E-2</v>
      </c>
    </row>
    <row r="88" spans="2:19">
      <c r="B88" t="s">
        <v>2921</v>
      </c>
      <c r="C88" t="s">
        <v>2922</v>
      </c>
      <c r="D88" s="15"/>
      <c r="E88" t="s">
        <v>2923</v>
      </c>
      <c r="F88" t="s">
        <v>126</v>
      </c>
      <c r="G88" t="s">
        <v>635</v>
      </c>
      <c r="H88" t="s">
        <v>153</v>
      </c>
      <c r="I88" t="s">
        <v>2924</v>
      </c>
      <c r="J88" s="76">
        <v>6.46</v>
      </c>
      <c r="K88" t="s">
        <v>105</v>
      </c>
      <c r="L88" s="76">
        <v>3.85</v>
      </c>
      <c r="M88" s="76">
        <v>2.11</v>
      </c>
      <c r="N88" s="76">
        <v>35185000</v>
      </c>
      <c r="O88" s="76">
        <v>95.71</v>
      </c>
      <c r="P88" s="76">
        <v>33675.563499999997</v>
      </c>
      <c r="Q88" s="76">
        <v>0</v>
      </c>
      <c r="R88" s="76">
        <f t="shared" si="2"/>
        <v>20.191943491293451</v>
      </c>
      <c r="S88" s="76">
        <f>+P88/'סכום נכסי הקרן'!$C$42*100</f>
        <v>0.62437790815902039</v>
      </c>
    </row>
    <row r="89" spans="2:19">
      <c r="B89" t="s">
        <v>2925</v>
      </c>
      <c r="C89" t="s">
        <v>2926</v>
      </c>
      <c r="D89" s="15"/>
      <c r="E89" t="s">
        <v>1689</v>
      </c>
      <c r="F89" t="s">
        <v>115</v>
      </c>
      <c r="G89" t="s">
        <v>705</v>
      </c>
      <c r="H89" t="s">
        <v>153</v>
      </c>
      <c r="I89" t="s">
        <v>994</v>
      </c>
      <c r="J89" s="76">
        <v>6.32</v>
      </c>
      <c r="K89" t="s">
        <v>105</v>
      </c>
      <c r="L89" s="76">
        <v>4.5999999999999996</v>
      </c>
      <c r="M89" s="76">
        <v>3.25</v>
      </c>
      <c r="N89" s="76">
        <v>1764254.51</v>
      </c>
      <c r="O89" s="76">
        <v>110.13</v>
      </c>
      <c r="P89" s="76">
        <v>1942.9734918629999</v>
      </c>
      <c r="Q89" s="76">
        <v>0.25</v>
      </c>
      <c r="R89" s="76">
        <f t="shared" si="2"/>
        <v>1.1650112685650773</v>
      </c>
      <c r="S89" s="76">
        <f>+P89/'סכום נכסי הקרן'!$C$42*100</f>
        <v>3.6024630277021123E-2</v>
      </c>
    </row>
    <row r="90" spans="2:19">
      <c r="B90" t="s">
        <v>2927</v>
      </c>
      <c r="C90" t="s">
        <v>2928</v>
      </c>
      <c r="D90" s="15"/>
      <c r="E90" t="s">
        <v>2929</v>
      </c>
      <c r="F90" t="s">
        <v>465</v>
      </c>
      <c r="G90" t="s">
        <v>405</v>
      </c>
      <c r="H90" t="s">
        <v>153</v>
      </c>
      <c r="I90" t="s">
        <v>994</v>
      </c>
      <c r="J90" s="76">
        <v>2.78</v>
      </c>
      <c r="K90" t="s">
        <v>105</v>
      </c>
      <c r="L90" s="76">
        <v>5.15</v>
      </c>
      <c r="M90" s="76">
        <v>0.6</v>
      </c>
      <c r="N90" s="76">
        <v>483749.07</v>
      </c>
      <c r="O90" s="76">
        <v>108.45</v>
      </c>
      <c r="P90" s="76">
        <v>524.62586641500002</v>
      </c>
      <c r="Q90" s="76">
        <v>0.36</v>
      </c>
      <c r="R90" s="76">
        <f t="shared" si="2"/>
        <v>0.31456684752201841</v>
      </c>
      <c r="S90" s="76">
        <f>+P90/'סכום נכסי הקרן'!$C$42*100</f>
        <v>9.7270770550969814E-3</v>
      </c>
    </row>
    <row r="91" spans="2:19">
      <c r="B91" s="77" t="s">
        <v>419</v>
      </c>
      <c r="C91" s="15"/>
      <c r="D91" s="15"/>
      <c r="E91" s="15"/>
      <c r="J91" s="78">
        <v>6.63</v>
      </c>
      <c r="M91" s="78">
        <v>2.2599999999999998</v>
      </c>
      <c r="N91" s="78">
        <v>1841469.71</v>
      </c>
      <c r="P91" s="78">
        <v>6843.7198703853801</v>
      </c>
      <c r="R91" s="78">
        <f>SUM(R92:R99)</f>
        <v>4.103509801493411</v>
      </c>
      <c r="S91" s="78">
        <f>SUM(S92:S99)</f>
        <v>0.12688926487295588</v>
      </c>
    </row>
    <row r="92" spans="2:19">
      <c r="B92" t="s">
        <v>2930</v>
      </c>
      <c r="C92" t="s">
        <v>2931</v>
      </c>
      <c r="D92" s="15"/>
      <c r="E92" t="s">
        <v>2932</v>
      </c>
      <c r="F92" t="s">
        <v>130</v>
      </c>
      <c r="G92" t="s">
        <v>492</v>
      </c>
      <c r="H92" t="s">
        <v>153</v>
      </c>
      <c r="I92" t="s">
        <v>994</v>
      </c>
      <c r="J92" s="76">
        <v>9.1199999999999992</v>
      </c>
      <c r="K92" t="s">
        <v>109</v>
      </c>
      <c r="L92" s="76">
        <v>7.97</v>
      </c>
      <c r="M92" s="76">
        <v>-1.62</v>
      </c>
      <c r="N92" s="76">
        <v>430022.87</v>
      </c>
      <c r="O92" s="76">
        <v>124.93999999999987</v>
      </c>
      <c r="P92" s="76">
        <v>1896.0278548625599</v>
      </c>
      <c r="Q92" s="76">
        <v>0</v>
      </c>
      <c r="R92" s="76">
        <f t="shared" ref="R92:R99" si="3">+P92/$P$11*100</f>
        <v>1.1368625592056731</v>
      </c>
      <c r="S92" s="76">
        <f>+P92/'סכום נכסי הקרן'!$C$42*100</f>
        <v>3.5154212217720422E-2</v>
      </c>
    </row>
    <row r="93" spans="2:19">
      <c r="B93" t="s">
        <v>2930</v>
      </c>
      <c r="C93" t="s">
        <v>2931</v>
      </c>
      <c r="D93" s="15"/>
      <c r="E93" t="s">
        <v>2932</v>
      </c>
      <c r="F93" t="s">
        <v>130</v>
      </c>
      <c r="G93" t="s">
        <v>220</v>
      </c>
      <c r="H93" t="s">
        <v>152</v>
      </c>
      <c r="I93" t="s">
        <v>994</v>
      </c>
      <c r="J93" s="76">
        <v>7.81</v>
      </c>
      <c r="K93" t="s">
        <v>109</v>
      </c>
      <c r="L93" s="76">
        <v>7.97</v>
      </c>
      <c r="M93" s="76">
        <v>-0.84</v>
      </c>
      <c r="N93" s="76">
        <v>1246.9100000000001</v>
      </c>
      <c r="O93" s="76">
        <v>124.94</v>
      </c>
      <c r="P93" s="76">
        <v>5.4977915302660003</v>
      </c>
      <c r="Q93" s="76">
        <v>0</v>
      </c>
      <c r="R93" s="76">
        <f t="shared" si="3"/>
        <v>3.2964881465470607E-3</v>
      </c>
      <c r="S93" s="76">
        <f>+P93/'סכום נכסי הקרן'!$C$42*100</f>
        <v>1.0193443608335953E-4</v>
      </c>
    </row>
    <row r="94" spans="2:19">
      <c r="B94" t="s">
        <v>2930</v>
      </c>
      <c r="C94" t="s">
        <v>2931</v>
      </c>
      <c r="D94" s="15"/>
      <c r="E94" t="s">
        <v>2932</v>
      </c>
      <c r="F94" t="s">
        <v>130</v>
      </c>
      <c r="G94" t="s">
        <v>220</v>
      </c>
      <c r="H94" t="s">
        <v>152</v>
      </c>
      <c r="I94" t="s">
        <v>994</v>
      </c>
      <c r="J94" s="76">
        <v>6.09</v>
      </c>
      <c r="K94" t="s">
        <v>109</v>
      </c>
      <c r="L94" s="76">
        <v>7.97</v>
      </c>
      <c r="M94" s="76">
        <v>0.66</v>
      </c>
      <c r="N94" s="76">
        <v>235345.49</v>
      </c>
      <c r="O94" s="76">
        <v>124.93999999999951</v>
      </c>
      <c r="P94" s="76">
        <v>1037.66947222197</v>
      </c>
      <c r="Q94" s="76">
        <v>0</v>
      </c>
      <c r="R94" s="76">
        <f t="shared" si="3"/>
        <v>0.62218894557610949</v>
      </c>
      <c r="S94" s="76">
        <f>+P94/'סכום נכסי הקרן'!$C$42*100</f>
        <v>1.9239407662070104E-2</v>
      </c>
    </row>
    <row r="95" spans="2:19">
      <c r="B95" t="s">
        <v>2930</v>
      </c>
      <c r="C95" t="s">
        <v>2931</v>
      </c>
      <c r="D95" s="15"/>
      <c r="E95" t="s">
        <v>2932</v>
      </c>
      <c r="F95" t="s">
        <v>130</v>
      </c>
      <c r="G95" t="s">
        <v>220</v>
      </c>
      <c r="H95" t="s">
        <v>152</v>
      </c>
      <c r="I95" t="s">
        <v>994</v>
      </c>
      <c r="J95" s="76">
        <v>6.83</v>
      </c>
      <c r="K95" t="s">
        <v>109</v>
      </c>
      <c r="L95" s="76">
        <v>7.97</v>
      </c>
      <c r="M95" s="76">
        <v>-0.1</v>
      </c>
      <c r="N95" s="76">
        <v>26808.61</v>
      </c>
      <c r="O95" s="76">
        <v>124.94</v>
      </c>
      <c r="P95" s="76">
        <v>118.202716311686</v>
      </c>
      <c r="Q95" s="76">
        <v>0</v>
      </c>
      <c r="R95" s="76">
        <f t="shared" si="3"/>
        <v>7.0874614118423135E-2</v>
      </c>
      <c r="S95" s="76">
        <f>+P95/'סכום נכסי הקרן'!$C$42*100</f>
        <v>2.1915940545257579E-3</v>
      </c>
    </row>
    <row r="96" spans="2:19">
      <c r="B96" t="s">
        <v>2933</v>
      </c>
      <c r="C96" t="s">
        <v>2934</v>
      </c>
      <c r="D96" s="15"/>
      <c r="E96" t="s">
        <v>1609</v>
      </c>
      <c r="F96" t="s">
        <v>126</v>
      </c>
      <c r="G96" t="s">
        <v>548</v>
      </c>
      <c r="H96" t="s">
        <v>152</v>
      </c>
      <c r="I96" t="s">
        <v>838</v>
      </c>
      <c r="J96" s="76">
        <v>2.91</v>
      </c>
      <c r="K96" t="s">
        <v>109</v>
      </c>
      <c r="L96" s="76">
        <v>3.7</v>
      </c>
      <c r="M96" s="76">
        <v>1.66</v>
      </c>
      <c r="N96" s="76">
        <v>203839.08</v>
      </c>
      <c r="O96" s="76">
        <v>102.38</v>
      </c>
      <c r="P96" s="76">
        <v>736.46859841701598</v>
      </c>
      <c r="Q96" s="76">
        <v>0.3</v>
      </c>
      <c r="R96" s="76">
        <f t="shared" si="3"/>
        <v>0.44158822531205683</v>
      </c>
      <c r="S96" s="76">
        <f>+P96/'סכום נכסי הקרן'!$C$42*100</f>
        <v>1.3654848653220667E-2</v>
      </c>
    </row>
    <row r="97" spans="2:19">
      <c r="B97" t="s">
        <v>2935</v>
      </c>
      <c r="C97" t="s">
        <v>2936</v>
      </c>
      <c r="D97" s="15"/>
      <c r="E97" t="s">
        <v>2937</v>
      </c>
      <c r="F97" t="s">
        <v>699</v>
      </c>
      <c r="G97" t="s">
        <v>1538</v>
      </c>
      <c r="H97" t="s">
        <v>154</v>
      </c>
      <c r="J97" s="76">
        <v>5.34</v>
      </c>
      <c r="K97" t="s">
        <v>109</v>
      </c>
      <c r="L97" s="76">
        <v>3</v>
      </c>
      <c r="M97" s="76">
        <v>4.96</v>
      </c>
      <c r="N97" s="76">
        <v>964655.5</v>
      </c>
      <c r="O97" s="76">
        <v>90.54</v>
      </c>
      <c r="P97" s="76">
        <v>3082.2253875513002</v>
      </c>
      <c r="Q97" s="76">
        <v>0.27</v>
      </c>
      <c r="R97" s="76">
        <f t="shared" si="3"/>
        <v>1.8481092633495475</v>
      </c>
      <c r="S97" s="76">
        <f>+P97/'סכום נכסי הקרן'!$C$42*100</f>
        <v>5.7147475496702724E-2</v>
      </c>
    </row>
    <row r="98" spans="2:19">
      <c r="B98" t="s">
        <v>2938</v>
      </c>
      <c r="C98" t="s">
        <v>2939</v>
      </c>
      <c r="D98" s="15"/>
      <c r="E98" t="s">
        <v>2937</v>
      </c>
      <c r="F98" t="s">
        <v>699</v>
      </c>
      <c r="G98" t="s">
        <v>1538</v>
      </c>
      <c r="H98" t="s">
        <v>154</v>
      </c>
      <c r="J98" s="76">
        <v>2.44</v>
      </c>
      <c r="K98" t="s">
        <v>109</v>
      </c>
      <c r="L98" s="76">
        <v>3.65</v>
      </c>
      <c r="M98" s="76">
        <v>1.4</v>
      </c>
      <c r="N98" s="76">
        <v>257434.41</v>
      </c>
      <c r="O98" s="76">
        <v>104.38</v>
      </c>
      <c r="P98" s="76">
        <v>948.27772113058199</v>
      </c>
      <c r="Q98" s="76">
        <v>0.69</v>
      </c>
      <c r="R98" s="76">
        <f t="shared" si="3"/>
        <v>0.56858945089727275</v>
      </c>
      <c r="S98" s="76">
        <f>+P98/'סכום נכסי הקרן'!$C$42*100</f>
        <v>1.7581997102240492E-2</v>
      </c>
    </row>
    <row r="99" spans="2:19">
      <c r="B99" t="s">
        <v>2940</v>
      </c>
      <c r="C99" t="s">
        <v>2941</v>
      </c>
      <c r="D99" s="15"/>
      <c r="E99" t="s">
        <v>2937</v>
      </c>
      <c r="F99" t="s">
        <v>699</v>
      </c>
      <c r="G99" t="s">
        <v>902</v>
      </c>
      <c r="H99" t="s">
        <v>152</v>
      </c>
      <c r="I99" t="s">
        <v>2898</v>
      </c>
      <c r="K99" t="s">
        <v>109</v>
      </c>
      <c r="L99" s="76">
        <v>3.25</v>
      </c>
      <c r="M99" s="76">
        <v>0</v>
      </c>
      <c r="N99" s="76">
        <v>-277883.15999999997</v>
      </c>
      <c r="O99" s="76">
        <v>100</v>
      </c>
      <c r="P99" s="76">
        <v>-980.64967163999995</v>
      </c>
      <c r="Q99" s="76">
        <v>0</v>
      </c>
      <c r="R99" s="76">
        <f t="shared" si="3"/>
        <v>-0.58799974511221942</v>
      </c>
      <c r="S99" s="76">
        <f>+P99/'סכום נכסי הקרן'!$C$42*100</f>
        <v>-1.8182204749607633E-2</v>
      </c>
    </row>
    <row r="100" spans="2:19">
      <c r="B100" s="77" t="s">
        <v>1304</v>
      </c>
      <c r="C100" s="15"/>
      <c r="D100" s="15"/>
      <c r="E100" s="15"/>
      <c r="J100" s="78">
        <v>0.69</v>
      </c>
      <c r="M100" s="78">
        <v>0</v>
      </c>
      <c r="N100" s="78">
        <v>94163.97</v>
      </c>
      <c r="P100" s="78">
        <v>9.4163970000000003E-7</v>
      </c>
      <c r="R100" s="78">
        <f>SUM(R101:R102)</f>
        <v>5.6460927852205115E-10</v>
      </c>
      <c r="S100" s="78">
        <f>SUM(S101:S102)</f>
        <v>1.74589216933367E-11</v>
      </c>
    </row>
    <row r="101" spans="2:19">
      <c r="B101" t="s">
        <v>2942</v>
      </c>
      <c r="C101" t="s">
        <v>2943</v>
      </c>
      <c r="D101" s="15"/>
      <c r="E101" s="15"/>
      <c r="F101" t="s">
        <v>558</v>
      </c>
      <c r="G101" t="s">
        <v>925</v>
      </c>
      <c r="H101" t="s">
        <v>152</v>
      </c>
      <c r="I101" t="s">
        <v>838</v>
      </c>
      <c r="J101" s="76">
        <v>0.16</v>
      </c>
      <c r="K101" t="s">
        <v>105</v>
      </c>
      <c r="L101" s="76">
        <v>6.12</v>
      </c>
      <c r="M101" s="76">
        <v>0</v>
      </c>
      <c r="N101" s="76">
        <v>2438.9699999999998</v>
      </c>
      <c r="O101" s="76">
        <v>9.9999999999999995E-7</v>
      </c>
      <c r="P101" s="76">
        <v>2.4389699999999999E-8</v>
      </c>
      <c r="Q101" s="76">
        <v>0</v>
      </c>
      <c r="R101" s="76">
        <f t="shared" ref="R101:R102" si="4">+P101/$P$11*100</f>
        <v>1.4624118885778998E-11</v>
      </c>
      <c r="S101" s="76">
        <f>+P101/'סכום נכסי הקרן'!$C$42*100</f>
        <v>4.5220891007884874E-13</v>
      </c>
    </row>
    <row r="102" spans="2:19">
      <c r="B102" t="s">
        <v>2944</v>
      </c>
      <c r="C102" t="s">
        <v>2945</v>
      </c>
      <c r="D102" s="15"/>
      <c r="E102" t="s">
        <v>2946</v>
      </c>
      <c r="F102" t="s">
        <v>115</v>
      </c>
      <c r="G102" t="s">
        <v>925</v>
      </c>
      <c r="H102" t="s">
        <v>154</v>
      </c>
      <c r="J102" s="76">
        <v>0.71</v>
      </c>
      <c r="K102" t="s">
        <v>105</v>
      </c>
      <c r="L102" s="76">
        <v>8</v>
      </c>
      <c r="M102" s="76">
        <v>0</v>
      </c>
      <c r="N102" s="76">
        <v>91725</v>
      </c>
      <c r="O102" s="76">
        <v>9.9999999999999995E-7</v>
      </c>
      <c r="P102" s="76">
        <v>9.1724999999999998E-7</v>
      </c>
      <c r="Q102" s="76">
        <v>0.64</v>
      </c>
      <c r="R102" s="76">
        <f t="shared" si="4"/>
        <v>5.4998515963627217E-10</v>
      </c>
      <c r="S102" s="76">
        <f>+P102/'סכום נכסי הקרן'!$C$42*100</f>
        <v>1.7006712783257852E-11</v>
      </c>
    </row>
    <row r="103" spans="2:19">
      <c r="B103" s="77" t="s">
        <v>306</v>
      </c>
      <c r="C103" s="15"/>
      <c r="D103" s="15"/>
      <c r="E103" s="15"/>
      <c r="J103" s="78">
        <v>0</v>
      </c>
      <c r="M103" s="78">
        <v>0</v>
      </c>
      <c r="N103" s="78">
        <v>0</v>
      </c>
      <c r="P103" s="78">
        <v>0</v>
      </c>
      <c r="R103" s="78">
        <v>0</v>
      </c>
      <c r="S103" s="78">
        <v>0</v>
      </c>
    </row>
    <row r="104" spans="2:19">
      <c r="B104" s="77" t="s">
        <v>420</v>
      </c>
      <c r="C104" s="15"/>
      <c r="D104" s="15"/>
      <c r="E104" s="15"/>
      <c r="J104" s="78">
        <v>0</v>
      </c>
      <c r="M104" s="78">
        <v>0</v>
      </c>
      <c r="N104" s="78">
        <v>0</v>
      </c>
      <c r="P104" s="78">
        <v>0</v>
      </c>
      <c r="R104" s="78">
        <v>0</v>
      </c>
      <c r="S104" s="78">
        <v>0</v>
      </c>
    </row>
    <row r="105" spans="2:19">
      <c r="B105" t="s">
        <v>215</v>
      </c>
      <c r="C105" t="s">
        <v>215</v>
      </c>
      <c r="D105" s="15"/>
      <c r="E105" s="15"/>
      <c r="F105" t="s">
        <v>215</v>
      </c>
      <c r="G105" t="s">
        <v>215</v>
      </c>
      <c r="J105" s="76">
        <v>0</v>
      </c>
      <c r="K105" t="s">
        <v>215</v>
      </c>
      <c r="L105" s="76">
        <v>0</v>
      </c>
      <c r="M105" s="76">
        <v>0</v>
      </c>
      <c r="N105" s="76">
        <v>0</v>
      </c>
      <c r="O105" s="76">
        <v>0</v>
      </c>
      <c r="P105" s="76">
        <v>0</v>
      </c>
      <c r="Q105" s="76">
        <v>0</v>
      </c>
      <c r="R105" s="76">
        <v>0</v>
      </c>
      <c r="S105" s="76">
        <v>0</v>
      </c>
    </row>
    <row r="106" spans="2:19">
      <c r="B106" s="77" t="s">
        <v>421</v>
      </c>
      <c r="C106" s="15"/>
      <c r="D106" s="15"/>
      <c r="E106" s="15"/>
      <c r="J106" s="78">
        <v>0</v>
      </c>
      <c r="M106" s="78">
        <v>0</v>
      </c>
      <c r="N106" s="78">
        <v>0</v>
      </c>
      <c r="P106" s="78">
        <v>0</v>
      </c>
      <c r="R106" s="78">
        <v>0</v>
      </c>
      <c r="S106" s="78">
        <v>0</v>
      </c>
    </row>
    <row r="107" spans="2:19">
      <c r="B107" t="s">
        <v>215</v>
      </c>
      <c r="C107" t="s">
        <v>215</v>
      </c>
      <c r="D107" s="15"/>
      <c r="E107" s="15"/>
      <c r="F107" t="s">
        <v>215</v>
      </c>
      <c r="G107" t="s">
        <v>215</v>
      </c>
      <c r="J107" s="76">
        <v>0</v>
      </c>
      <c r="K107" t="s">
        <v>215</v>
      </c>
      <c r="L107" s="76">
        <v>0</v>
      </c>
      <c r="M107" s="76">
        <v>0</v>
      </c>
      <c r="N107" s="76">
        <v>0</v>
      </c>
      <c r="O107" s="76">
        <v>0</v>
      </c>
      <c r="P107" s="76">
        <v>0</v>
      </c>
      <c r="Q107" s="76">
        <v>0</v>
      </c>
      <c r="R107" s="76">
        <v>0</v>
      </c>
      <c r="S107" s="76">
        <v>0</v>
      </c>
    </row>
    <row r="108" spans="2:19">
      <c r="B108" t="s">
        <v>308</v>
      </c>
      <c r="C108" s="15"/>
      <c r="D108" s="15"/>
      <c r="E108" s="15"/>
    </row>
    <row r="109" spans="2:19">
      <c r="B109" t="s">
        <v>415</v>
      </c>
      <c r="C109" s="15"/>
      <c r="D109" s="15"/>
      <c r="E109" s="15"/>
    </row>
    <row r="110" spans="2:19">
      <c r="B110" t="s">
        <v>416</v>
      </c>
      <c r="C110" s="15"/>
      <c r="D110" s="15"/>
      <c r="E110" s="15"/>
    </row>
    <row r="111" spans="2:19">
      <c r="B111" t="s">
        <v>417</v>
      </c>
      <c r="C111" s="15"/>
      <c r="D111" s="15"/>
      <c r="E111" s="15"/>
    </row>
    <row r="112" spans="2:19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2:5">
      <c r="C513" s="15"/>
      <c r="D513" s="15"/>
      <c r="E513" s="15"/>
    </row>
    <row r="517" spans="2:5">
      <c r="B517" s="15"/>
    </row>
    <row r="518" spans="2:5">
      <c r="B518" s="15"/>
    </row>
    <row r="519" spans="2:5">
      <c r="B519" s="18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75" zoomScaleNormal="75" workbookViewId="0">
      <selection activeCell="B6" sqref="B6:M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7" width="10.7109375" style="15" customWidth="1"/>
    <col min="8" max="8" width="14.7109375" style="15" customWidth="1"/>
    <col min="9" max="9" width="11.7109375" style="15" customWidth="1"/>
    <col min="10" max="10" width="14.7109375" style="15" customWidth="1"/>
    <col min="11" max="13" width="10.710937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82" t="s">
        <v>3664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4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27" t="s">
        <v>5</v>
      </c>
      <c r="K8" s="27" t="s">
        <v>74</v>
      </c>
      <c r="L8" s="27" t="s">
        <v>58</v>
      </c>
      <c r="M8" s="35" t="s">
        <v>186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CT8" s="15"/>
    </row>
    <row r="9" spans="2:98" s="18" customFormat="1" ht="14.25" customHeight="1">
      <c r="B9" s="19"/>
      <c r="C9" s="30"/>
      <c r="D9" s="20"/>
      <c r="E9" s="20"/>
      <c r="F9" s="30"/>
      <c r="G9" s="30"/>
      <c r="H9" s="30" t="s">
        <v>187</v>
      </c>
      <c r="I9" s="30"/>
      <c r="J9" s="30" t="s">
        <v>6</v>
      </c>
      <c r="K9" s="30" t="s">
        <v>7</v>
      </c>
      <c r="L9" s="30" t="s">
        <v>7</v>
      </c>
      <c r="M9" s="31" t="s">
        <v>7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CT9" s="15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CT10" s="15"/>
    </row>
    <row r="11" spans="2:98" s="22" customFormat="1" ht="18" customHeight="1">
      <c r="B11" s="23" t="s">
        <v>93</v>
      </c>
      <c r="C11" s="7"/>
      <c r="D11" s="7"/>
      <c r="E11" s="7"/>
      <c r="F11" s="7"/>
      <c r="G11" s="7"/>
      <c r="H11" s="75">
        <v>20103076.870000001</v>
      </c>
      <c r="I11" s="7"/>
      <c r="J11" s="75">
        <v>23276.120303698626</v>
      </c>
      <c r="K11" s="7"/>
      <c r="L11" s="75">
        <v>100</v>
      </c>
      <c r="M11" s="75">
        <v>0.43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CT11" s="15"/>
    </row>
    <row r="12" spans="2:98">
      <c r="B12" s="77" t="s">
        <v>210</v>
      </c>
      <c r="C12" s="15"/>
      <c r="D12" s="15"/>
      <c r="E12" s="15"/>
      <c r="H12" s="78">
        <v>20103076.870000001</v>
      </c>
      <c r="J12" s="78">
        <v>23276.120303698626</v>
      </c>
      <c r="L12" s="78">
        <v>100</v>
      </c>
      <c r="M12" s="78">
        <v>0.43</v>
      </c>
    </row>
    <row r="13" spans="2:98">
      <c r="B13" t="s">
        <v>2947</v>
      </c>
      <c r="C13" t="s">
        <v>2948</v>
      </c>
      <c r="D13" s="15"/>
      <c r="E13" s="15"/>
      <c r="F13" t="s">
        <v>126</v>
      </c>
      <c r="G13" t="s">
        <v>105</v>
      </c>
      <c r="H13" s="76">
        <v>1</v>
      </c>
      <c r="I13" s="76">
        <v>9.9999999999999995E-7</v>
      </c>
      <c r="J13" s="76">
        <v>9.9999999999999994E-12</v>
      </c>
      <c r="K13" s="76">
        <v>0</v>
      </c>
      <c r="L13" s="76">
        <v>0</v>
      </c>
      <c r="M13" s="76">
        <v>0</v>
      </c>
    </row>
    <row r="14" spans="2:98">
      <c r="B14" t="s">
        <v>2949</v>
      </c>
      <c r="C14" t="s">
        <v>2950</v>
      </c>
      <c r="D14" s="15"/>
      <c r="E14" t="s">
        <v>2041</v>
      </c>
      <c r="F14" t="s">
        <v>126</v>
      </c>
      <c r="G14" t="s">
        <v>109</v>
      </c>
      <c r="H14" s="76">
        <v>8619</v>
      </c>
      <c r="I14" s="76">
        <v>809.08</v>
      </c>
      <c r="J14" s="76">
        <v>246.09342175079999</v>
      </c>
      <c r="K14" s="76">
        <v>0</v>
      </c>
      <c r="L14" s="76">
        <v>1.06</v>
      </c>
      <c r="M14" s="76">
        <v>0</v>
      </c>
    </row>
    <row r="15" spans="2:98">
      <c r="B15" t="s">
        <v>2951</v>
      </c>
      <c r="C15" t="s">
        <v>2952</v>
      </c>
      <c r="D15" s="15"/>
      <c r="E15" s="15"/>
      <c r="F15" t="s">
        <v>126</v>
      </c>
      <c r="G15" t="s">
        <v>105</v>
      </c>
      <c r="H15" s="76">
        <v>788.64</v>
      </c>
      <c r="I15" s="76">
        <v>9.9999999999999995E-7</v>
      </c>
      <c r="J15" s="76">
        <v>7.8864000000000004E-9</v>
      </c>
      <c r="K15" s="76">
        <v>0</v>
      </c>
      <c r="L15" s="76">
        <v>0</v>
      </c>
      <c r="M15" s="76">
        <v>0</v>
      </c>
    </row>
    <row r="16" spans="2:98">
      <c r="B16" t="s">
        <v>2953</v>
      </c>
      <c r="C16" t="s">
        <v>2954</v>
      </c>
      <c r="D16" s="15"/>
      <c r="E16" t="s">
        <v>2955</v>
      </c>
      <c r="F16" t="s">
        <v>126</v>
      </c>
      <c r="G16" t="s">
        <v>105</v>
      </c>
      <c r="H16" s="76">
        <v>7807593.6299999999</v>
      </c>
      <c r="I16" s="76">
        <v>2.2200000000000002</v>
      </c>
      <c r="J16" s="76">
        <v>173.32857858599999</v>
      </c>
      <c r="K16" s="76">
        <v>0</v>
      </c>
      <c r="L16" s="76">
        <v>0.74</v>
      </c>
      <c r="M16" s="76">
        <v>0</v>
      </c>
    </row>
    <row r="17" spans="2:13">
      <c r="B17" t="s">
        <v>2956</v>
      </c>
      <c r="C17" t="s">
        <v>2957</v>
      </c>
      <c r="D17" s="15"/>
      <c r="E17" t="s">
        <v>2958</v>
      </c>
      <c r="F17" t="s">
        <v>126</v>
      </c>
      <c r="G17" t="s">
        <v>105</v>
      </c>
      <c r="H17" s="76">
        <v>10850</v>
      </c>
      <c r="I17" s="76">
        <v>33200</v>
      </c>
      <c r="J17" s="76">
        <v>3602.2</v>
      </c>
      <c r="K17" s="76">
        <v>2.17</v>
      </c>
      <c r="L17" s="76">
        <v>15.48</v>
      </c>
      <c r="M17" s="76">
        <v>7.0000000000000007E-2</v>
      </c>
    </row>
    <row r="18" spans="2:13">
      <c r="B18" t="s">
        <v>2959</v>
      </c>
      <c r="C18" t="s">
        <v>2960</v>
      </c>
      <c r="D18" s="15"/>
      <c r="E18" t="s">
        <v>2937</v>
      </c>
      <c r="F18" t="s">
        <v>126</v>
      </c>
      <c r="G18" t="s">
        <v>105</v>
      </c>
      <c r="H18" s="76">
        <v>75228.929999999993</v>
      </c>
      <c r="I18" s="76">
        <v>9.9999999999999995E-7</v>
      </c>
      <c r="J18" s="76">
        <v>7.5228930000000002E-7</v>
      </c>
      <c r="K18" s="76">
        <v>0</v>
      </c>
      <c r="L18" s="76">
        <v>0</v>
      </c>
      <c r="M18" s="76">
        <v>0</v>
      </c>
    </row>
    <row r="19" spans="2:13">
      <c r="B19" t="s">
        <v>2961</v>
      </c>
      <c r="C19" t="s">
        <v>2962</v>
      </c>
      <c r="D19" s="15"/>
      <c r="E19" t="s">
        <v>2963</v>
      </c>
      <c r="F19" t="s">
        <v>950</v>
      </c>
      <c r="G19" t="s">
        <v>105</v>
      </c>
      <c r="H19" s="76">
        <v>283.43</v>
      </c>
      <c r="I19" s="76">
        <v>9.9999999999999995E-7</v>
      </c>
      <c r="J19" s="76">
        <v>2.8343E-9</v>
      </c>
      <c r="K19" s="76">
        <v>0</v>
      </c>
      <c r="L19" s="76">
        <v>0</v>
      </c>
      <c r="M19" s="76">
        <v>0</v>
      </c>
    </row>
    <row r="20" spans="2:13">
      <c r="B20" t="s">
        <v>2964</v>
      </c>
      <c r="C20" t="s">
        <v>2965</v>
      </c>
      <c r="D20" s="15"/>
      <c r="E20" t="s">
        <v>2966</v>
      </c>
      <c r="F20" t="s">
        <v>950</v>
      </c>
      <c r="G20" t="s">
        <v>105</v>
      </c>
      <c r="H20" s="76">
        <v>1280.27</v>
      </c>
      <c r="I20" s="76">
        <v>845681.21100000001</v>
      </c>
      <c r="J20" s="76">
        <v>10827.002840069699</v>
      </c>
      <c r="K20" s="76">
        <v>0</v>
      </c>
      <c r="L20" s="76">
        <v>46.52</v>
      </c>
      <c r="M20" s="76">
        <v>0.2</v>
      </c>
    </row>
    <row r="21" spans="2:13">
      <c r="B21" t="s">
        <v>2967</v>
      </c>
      <c r="C21" t="s">
        <v>2968</v>
      </c>
      <c r="D21" s="15"/>
      <c r="E21" s="15"/>
      <c r="F21" t="s">
        <v>534</v>
      </c>
      <c r="G21" t="s">
        <v>105</v>
      </c>
      <c r="H21" s="76">
        <v>214.06</v>
      </c>
      <c r="I21" s="76">
        <v>9.9999999999999995E-8</v>
      </c>
      <c r="J21" s="76">
        <v>2.1406000000000001E-10</v>
      </c>
      <c r="K21" s="76">
        <v>0</v>
      </c>
      <c r="L21" s="76">
        <v>0</v>
      </c>
      <c r="M21" s="76">
        <v>0</v>
      </c>
    </row>
    <row r="22" spans="2:13">
      <c r="B22" t="s">
        <v>2969</v>
      </c>
      <c r="C22" t="s">
        <v>2970</v>
      </c>
      <c r="D22" s="15"/>
      <c r="E22" t="s">
        <v>2971</v>
      </c>
      <c r="F22" t="s">
        <v>1613</v>
      </c>
      <c r="G22" t="s">
        <v>105</v>
      </c>
      <c r="H22" s="76">
        <v>7584420</v>
      </c>
      <c r="I22" s="76">
        <v>100</v>
      </c>
      <c r="J22" s="76">
        <v>7584.42</v>
      </c>
      <c r="K22" s="76">
        <v>0</v>
      </c>
      <c r="L22" s="76">
        <v>32.58</v>
      </c>
      <c r="M22" s="76">
        <v>0.14000000000000001</v>
      </c>
    </row>
    <row r="23" spans="2:13">
      <c r="B23" t="s">
        <v>2972</v>
      </c>
      <c r="C23" t="s">
        <v>2973</v>
      </c>
      <c r="D23" s="15"/>
      <c r="E23" t="s">
        <v>2974</v>
      </c>
      <c r="F23" t="s">
        <v>1613</v>
      </c>
      <c r="G23" t="s">
        <v>105</v>
      </c>
      <c r="H23" s="76">
        <v>50917.67</v>
      </c>
      <c r="I23" s="76">
        <v>18.3</v>
      </c>
      <c r="J23" s="76">
        <v>9.3179336100000008</v>
      </c>
      <c r="K23" s="76">
        <v>0.26</v>
      </c>
      <c r="L23" s="76">
        <v>0.04</v>
      </c>
      <c r="M23" s="76">
        <v>0</v>
      </c>
    </row>
    <row r="24" spans="2:13">
      <c r="B24" t="s">
        <v>2975</v>
      </c>
      <c r="C24" t="s">
        <v>2976</v>
      </c>
      <c r="D24" s="15"/>
      <c r="E24" t="s">
        <v>2977</v>
      </c>
      <c r="F24" t="s">
        <v>115</v>
      </c>
      <c r="G24" t="s">
        <v>105</v>
      </c>
      <c r="H24" s="76">
        <v>28915.14</v>
      </c>
      <c r="I24" s="76">
        <v>1</v>
      </c>
      <c r="J24" s="76">
        <v>0.2891514</v>
      </c>
      <c r="K24" s="76">
        <v>7.0000000000000007E-2</v>
      </c>
      <c r="L24" s="76">
        <v>0</v>
      </c>
      <c r="M24" s="76">
        <v>0</v>
      </c>
    </row>
    <row r="25" spans="2:13">
      <c r="B25" t="s">
        <v>2978</v>
      </c>
      <c r="C25" t="s">
        <v>2979</v>
      </c>
      <c r="D25" s="15"/>
      <c r="E25" t="s">
        <v>2946</v>
      </c>
      <c r="F25" t="s">
        <v>115</v>
      </c>
      <c r="G25" t="s">
        <v>105</v>
      </c>
      <c r="H25" s="76">
        <v>91725</v>
      </c>
      <c r="I25" s="76">
        <v>84</v>
      </c>
      <c r="J25" s="76">
        <v>77.049000000000007</v>
      </c>
      <c r="K25" s="76">
        <v>0</v>
      </c>
      <c r="L25" s="76">
        <v>0.33</v>
      </c>
      <c r="M25" s="76">
        <v>0</v>
      </c>
    </row>
    <row r="26" spans="2:13">
      <c r="B26" t="s">
        <v>2980</v>
      </c>
      <c r="C26" t="s">
        <v>2981</v>
      </c>
      <c r="D26" s="15"/>
      <c r="E26" t="s">
        <v>2946</v>
      </c>
      <c r="F26" t="s">
        <v>115</v>
      </c>
      <c r="G26" t="s">
        <v>105</v>
      </c>
      <c r="H26" s="76">
        <v>797419</v>
      </c>
      <c r="I26" s="76">
        <v>9.9999999999999995E-7</v>
      </c>
      <c r="J26" s="76">
        <v>7.97419E-6</v>
      </c>
      <c r="K26" s="76">
        <v>0.55000000000000004</v>
      </c>
      <c r="L26" s="76">
        <v>0</v>
      </c>
      <c r="M26" s="76">
        <v>0</v>
      </c>
    </row>
    <row r="27" spans="2:13">
      <c r="B27" t="s">
        <v>2982</v>
      </c>
      <c r="C27" t="s">
        <v>2983</v>
      </c>
      <c r="D27" s="15"/>
      <c r="E27" s="15"/>
      <c r="F27" t="s">
        <v>558</v>
      </c>
      <c r="G27" t="s">
        <v>105</v>
      </c>
      <c r="H27" s="76">
        <v>922.48</v>
      </c>
      <c r="I27" s="76">
        <v>9.9999999999999995E-7</v>
      </c>
      <c r="J27" s="76">
        <v>9.2248000000000007E-9</v>
      </c>
      <c r="K27" s="76">
        <v>0</v>
      </c>
      <c r="L27" s="76">
        <v>0</v>
      </c>
      <c r="M27" s="76">
        <v>0</v>
      </c>
    </row>
    <row r="28" spans="2:13">
      <c r="B28" t="s">
        <v>2984</v>
      </c>
      <c r="C28" t="s">
        <v>2985</v>
      </c>
      <c r="D28" s="15"/>
      <c r="E28" t="s">
        <v>2986</v>
      </c>
      <c r="F28" t="s">
        <v>699</v>
      </c>
      <c r="G28" t="s">
        <v>105</v>
      </c>
      <c r="H28" s="76">
        <v>76144.240000000005</v>
      </c>
      <c r="I28" s="76">
        <v>9.9999999999999995E-7</v>
      </c>
      <c r="J28" s="76">
        <v>7.6144239999999999E-7</v>
      </c>
      <c r="K28" s="76">
        <v>0.69</v>
      </c>
      <c r="L28" s="76">
        <v>0</v>
      </c>
      <c r="M28" s="76">
        <v>0</v>
      </c>
    </row>
    <row r="29" spans="2:13">
      <c r="B29" t="s">
        <v>2987</v>
      </c>
      <c r="C29" t="s">
        <v>2988</v>
      </c>
      <c r="D29" s="15"/>
      <c r="E29" t="s">
        <v>2937</v>
      </c>
      <c r="F29" t="s">
        <v>699</v>
      </c>
      <c r="G29" t="s">
        <v>105</v>
      </c>
      <c r="H29" s="76">
        <v>14764</v>
      </c>
      <c r="I29" s="76">
        <v>5074</v>
      </c>
      <c r="J29" s="76">
        <v>749.12536</v>
      </c>
      <c r="K29" s="76">
        <v>0</v>
      </c>
      <c r="L29" s="76">
        <v>3.22</v>
      </c>
      <c r="M29" s="76">
        <v>0.01</v>
      </c>
    </row>
    <row r="30" spans="2:13">
      <c r="B30" t="s">
        <v>2989</v>
      </c>
      <c r="C30" t="s">
        <v>2990</v>
      </c>
      <c r="D30" s="15"/>
      <c r="E30" s="15"/>
      <c r="F30" t="s">
        <v>1088</v>
      </c>
      <c r="G30" t="s">
        <v>105</v>
      </c>
      <c r="H30" s="76">
        <v>307.49</v>
      </c>
      <c r="I30" s="76">
        <v>9.9999999999999995E-7</v>
      </c>
      <c r="J30" s="76">
        <v>3.0748999999999998E-9</v>
      </c>
      <c r="K30" s="76">
        <v>0</v>
      </c>
      <c r="L30" s="76">
        <v>0</v>
      </c>
      <c r="M30" s="76">
        <v>0</v>
      </c>
    </row>
    <row r="31" spans="2:13">
      <c r="B31" t="s">
        <v>2991</v>
      </c>
      <c r="C31" t="s">
        <v>2992</v>
      </c>
      <c r="D31" s="15"/>
      <c r="E31" s="15"/>
      <c r="F31" t="s">
        <v>1088</v>
      </c>
      <c r="G31" t="s">
        <v>105</v>
      </c>
      <c r="H31" s="76">
        <v>13566</v>
      </c>
      <c r="I31" s="76">
        <v>9.9999999999999995E-7</v>
      </c>
      <c r="J31" s="76">
        <v>1.3566000000000001E-7</v>
      </c>
      <c r="K31" s="76">
        <v>0</v>
      </c>
      <c r="L31" s="76">
        <v>0</v>
      </c>
      <c r="M31" s="76">
        <v>0</v>
      </c>
    </row>
    <row r="32" spans="2:13">
      <c r="B32" t="s">
        <v>2993</v>
      </c>
      <c r="C32" t="s">
        <v>2994</v>
      </c>
      <c r="D32" s="15"/>
      <c r="E32" t="s">
        <v>2995</v>
      </c>
      <c r="F32" t="s">
        <v>465</v>
      </c>
      <c r="G32" t="s">
        <v>105</v>
      </c>
      <c r="H32" s="76">
        <v>3438</v>
      </c>
      <c r="I32" s="76">
        <v>2.2999999999999998</v>
      </c>
      <c r="J32" s="76">
        <v>7.9074000000000005E-2</v>
      </c>
      <c r="K32" s="76">
        <v>0.13</v>
      </c>
      <c r="L32" s="76">
        <v>0</v>
      </c>
      <c r="M32" s="76">
        <v>0</v>
      </c>
    </row>
    <row r="33" spans="2:13">
      <c r="B33" t="s">
        <v>2996</v>
      </c>
      <c r="C33" t="s">
        <v>2997</v>
      </c>
      <c r="D33" s="15"/>
      <c r="E33" s="15"/>
      <c r="F33" t="s">
        <v>465</v>
      </c>
      <c r="G33" t="s">
        <v>105</v>
      </c>
      <c r="H33" s="76">
        <v>2200000</v>
      </c>
      <c r="I33" s="76">
        <v>9.9999999999999995E-7</v>
      </c>
      <c r="J33" s="76">
        <v>2.1999999999999999E-5</v>
      </c>
      <c r="K33" s="76">
        <v>0</v>
      </c>
      <c r="L33" s="76">
        <v>0</v>
      </c>
      <c r="M33" s="76">
        <v>0</v>
      </c>
    </row>
    <row r="34" spans="2:13">
      <c r="B34" t="s">
        <v>2998</v>
      </c>
      <c r="C34" t="s">
        <v>2999</v>
      </c>
      <c r="D34" s="15"/>
      <c r="E34" t="s">
        <v>3000</v>
      </c>
      <c r="F34" t="s">
        <v>465</v>
      </c>
      <c r="G34" t="s">
        <v>105</v>
      </c>
      <c r="H34" s="76">
        <v>72149</v>
      </c>
      <c r="I34" s="76">
        <v>10</v>
      </c>
      <c r="J34" s="76">
        <v>7.2149000000000001</v>
      </c>
      <c r="K34" s="76">
        <v>0.36</v>
      </c>
      <c r="L34" s="76">
        <v>0.03</v>
      </c>
      <c r="M34" s="76">
        <v>0</v>
      </c>
    </row>
    <row r="35" spans="2:13">
      <c r="B35" t="s">
        <v>3001</v>
      </c>
      <c r="C35" t="s">
        <v>3002</v>
      </c>
      <c r="D35" s="15"/>
      <c r="E35" t="s">
        <v>3003</v>
      </c>
      <c r="F35" t="s">
        <v>465</v>
      </c>
      <c r="G35" t="s">
        <v>105</v>
      </c>
      <c r="H35" s="76">
        <v>17947.07</v>
      </c>
      <c r="I35" s="76">
        <v>9.9999999999999995E-7</v>
      </c>
      <c r="J35" s="76">
        <v>1.794707E-7</v>
      </c>
      <c r="K35" s="76">
        <v>0.05</v>
      </c>
      <c r="L35" s="76">
        <v>0</v>
      </c>
      <c r="M35" s="76">
        <v>0</v>
      </c>
    </row>
    <row r="36" spans="2:13">
      <c r="B36" t="s">
        <v>3004</v>
      </c>
      <c r="C36" t="s">
        <v>3005</v>
      </c>
      <c r="D36" s="15"/>
      <c r="E36" t="s">
        <v>3006</v>
      </c>
      <c r="F36" t="s">
        <v>131</v>
      </c>
      <c r="G36" t="s">
        <v>105</v>
      </c>
      <c r="H36" s="76">
        <v>1245582.82</v>
      </c>
      <c r="I36" s="76">
        <v>9.9999999999999995E-7</v>
      </c>
      <c r="J36" s="76">
        <v>1.24558282E-5</v>
      </c>
      <c r="K36" s="76">
        <v>0</v>
      </c>
      <c r="L36" s="76">
        <v>0</v>
      </c>
      <c r="M36" s="76">
        <v>0</v>
      </c>
    </row>
    <row r="37" spans="2:13">
      <c r="B37" s="77" t="s">
        <v>306</v>
      </c>
      <c r="C37" s="15"/>
      <c r="D37" s="15"/>
      <c r="E37" s="15"/>
      <c r="H37" s="78">
        <v>0</v>
      </c>
      <c r="J37" s="78">
        <v>0</v>
      </c>
      <c r="L37" s="78">
        <v>0</v>
      </c>
      <c r="M37" s="78">
        <v>0</v>
      </c>
    </row>
    <row r="38" spans="2:13">
      <c r="B38" s="77" t="s">
        <v>420</v>
      </c>
      <c r="C38" s="15"/>
      <c r="D38" s="15"/>
      <c r="E38" s="15"/>
      <c r="H38" s="78">
        <v>0</v>
      </c>
      <c r="J38" s="78">
        <v>0</v>
      </c>
      <c r="L38" s="78">
        <v>0</v>
      </c>
      <c r="M38" s="78">
        <v>0</v>
      </c>
    </row>
    <row r="39" spans="2:13">
      <c r="B39" t="s">
        <v>215</v>
      </c>
      <c r="C39" t="s">
        <v>215</v>
      </c>
      <c r="D39" s="15"/>
      <c r="E39" s="15"/>
      <c r="F39" t="s">
        <v>215</v>
      </c>
      <c r="G39" t="s">
        <v>215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</row>
    <row r="40" spans="2:13">
      <c r="B40" s="77" t="s">
        <v>421</v>
      </c>
      <c r="C40" s="15"/>
      <c r="D40" s="15"/>
      <c r="E40" s="15"/>
      <c r="H40" s="78">
        <v>0</v>
      </c>
      <c r="J40" s="78">
        <v>0</v>
      </c>
      <c r="L40" s="78">
        <v>0</v>
      </c>
      <c r="M40" s="78">
        <v>0</v>
      </c>
    </row>
    <row r="41" spans="2:13">
      <c r="B41" t="s">
        <v>215</v>
      </c>
      <c r="C41" t="s">
        <v>215</v>
      </c>
      <c r="D41" s="15"/>
      <c r="E41" s="15"/>
      <c r="F41" t="s">
        <v>215</v>
      </c>
      <c r="G41" t="s">
        <v>215</v>
      </c>
      <c r="H41" s="76">
        <v>0</v>
      </c>
      <c r="I41" s="76">
        <v>0</v>
      </c>
      <c r="J41" s="76">
        <v>0</v>
      </c>
      <c r="K41" s="76">
        <v>0</v>
      </c>
      <c r="L41" s="76">
        <v>0</v>
      </c>
      <c r="M41" s="76">
        <v>0</v>
      </c>
    </row>
    <row r="42" spans="2:13">
      <c r="B42" t="s">
        <v>308</v>
      </c>
      <c r="C42" s="15"/>
      <c r="D42" s="15"/>
      <c r="E42" s="15"/>
    </row>
    <row r="43" spans="2:13">
      <c r="B43" t="s">
        <v>415</v>
      </c>
      <c r="C43" s="15"/>
      <c r="D43" s="15"/>
      <c r="E43" s="15"/>
    </row>
    <row r="44" spans="2:13">
      <c r="B44" t="s">
        <v>416</v>
      </c>
      <c r="C44" s="15"/>
      <c r="D44" s="15"/>
      <c r="E44" s="15"/>
    </row>
    <row r="45" spans="2:13">
      <c r="B45" t="s">
        <v>417</v>
      </c>
      <c r="C45" s="15"/>
      <c r="D45" s="15"/>
      <c r="E45" s="15"/>
    </row>
    <row r="46" spans="2:13">
      <c r="C46" s="15"/>
      <c r="D46" s="15"/>
      <c r="E46" s="15"/>
    </row>
    <row r="47" spans="2:13">
      <c r="C47" s="15"/>
      <c r="D47" s="15"/>
      <c r="E47" s="15"/>
    </row>
    <row r="48" spans="2:13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2:5">
      <c r="C385" s="15"/>
      <c r="D385" s="15"/>
      <c r="E385" s="15"/>
    </row>
    <row r="386" spans="2:5">
      <c r="C386" s="15"/>
      <c r="D386" s="15"/>
      <c r="E386" s="15"/>
    </row>
    <row r="387" spans="2:5">
      <c r="C387" s="15"/>
      <c r="D387" s="15"/>
      <c r="E387" s="15"/>
    </row>
    <row r="388" spans="2:5">
      <c r="C388" s="15"/>
      <c r="D388" s="15"/>
      <c r="E388" s="15"/>
    </row>
    <row r="389" spans="2:5">
      <c r="B389" s="15"/>
      <c r="C389" s="15"/>
      <c r="D389" s="15"/>
      <c r="E389" s="15"/>
    </row>
    <row r="390" spans="2:5">
      <c r="B390" s="15"/>
      <c r="C390" s="15"/>
      <c r="D390" s="15"/>
      <c r="E390" s="15"/>
    </row>
    <row r="391" spans="2:5">
      <c r="B391" s="18"/>
      <c r="C391" s="15"/>
      <c r="D391" s="15"/>
      <c r="E391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75" zoomScaleNormal="75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5" width="10.7109375" style="15" customWidth="1"/>
    <col min="6" max="6" width="14.7109375" style="15" customWidth="1"/>
    <col min="7" max="7" width="11.7109375" style="15" customWidth="1"/>
    <col min="8" max="8" width="14.7109375" style="15" customWidth="1"/>
    <col min="9" max="11" width="10.7109375" style="15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82" t="s">
        <v>3664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4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8" customFormat="1" ht="63">
      <c r="B8" s="4" t="s">
        <v>99</v>
      </c>
      <c r="C8" s="27" t="s">
        <v>50</v>
      </c>
      <c r="D8" s="27" t="s">
        <v>54</v>
      </c>
      <c r="E8" s="27" t="s">
        <v>72</v>
      </c>
      <c r="F8" s="27" t="s">
        <v>190</v>
      </c>
      <c r="G8" s="27" t="s">
        <v>191</v>
      </c>
      <c r="H8" s="27" t="s">
        <v>5</v>
      </c>
      <c r="I8" s="27" t="s">
        <v>74</v>
      </c>
      <c r="J8" s="27" t="s">
        <v>58</v>
      </c>
      <c r="K8" s="35" t="s">
        <v>186</v>
      </c>
      <c r="BC8" s="15"/>
    </row>
    <row r="9" spans="2:55" s="18" customFormat="1" ht="21" customHeight="1">
      <c r="B9" s="19"/>
      <c r="C9" s="20"/>
      <c r="D9" s="20"/>
      <c r="E9" s="30" t="s">
        <v>75</v>
      </c>
      <c r="F9" s="30" t="s">
        <v>187</v>
      </c>
      <c r="G9" s="30"/>
      <c r="H9" s="30" t="s">
        <v>6</v>
      </c>
      <c r="I9" s="30" t="s">
        <v>7</v>
      </c>
      <c r="J9" s="30" t="s">
        <v>7</v>
      </c>
      <c r="K9" s="31" t="s">
        <v>7</v>
      </c>
      <c r="BC9" s="15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3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5"/>
    </row>
    <row r="11" spans="2:55" s="22" customFormat="1" ht="18" customHeight="1">
      <c r="B11" s="23" t="s">
        <v>143</v>
      </c>
      <c r="C11" s="7"/>
      <c r="D11" s="7"/>
      <c r="E11" s="7"/>
      <c r="F11" s="75">
        <v>139692060.47</v>
      </c>
      <c r="G11" s="7"/>
      <c r="H11" s="75">
        <v>390912.91979567043</v>
      </c>
      <c r="I11" s="7"/>
      <c r="J11" s="75">
        <v>100</v>
      </c>
      <c r="K11" s="75">
        <v>7.25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5"/>
    </row>
    <row r="12" spans="2:55">
      <c r="B12" s="77" t="s">
        <v>210</v>
      </c>
      <c r="C12" s="15"/>
      <c r="F12" s="78">
        <v>68619739.430000007</v>
      </c>
      <c r="H12" s="78">
        <v>116096.11086643301</v>
      </c>
      <c r="J12" s="78">
        <v>29.7</v>
      </c>
      <c r="K12" s="78">
        <v>2.15</v>
      </c>
    </row>
    <row r="13" spans="2:55">
      <c r="B13" s="77" t="s">
        <v>3007</v>
      </c>
      <c r="C13" s="15"/>
      <c r="F13" s="78">
        <v>11057337.25</v>
      </c>
      <c r="H13" s="78">
        <v>38918.534482988871</v>
      </c>
      <c r="J13" s="78">
        <v>9.9600000000000009</v>
      </c>
      <c r="K13" s="78">
        <v>0.72</v>
      </c>
    </row>
    <row r="14" spans="2:55">
      <c r="B14" t="s">
        <v>3008</v>
      </c>
      <c r="C14" t="s">
        <v>3009</v>
      </c>
      <c r="D14" t="s">
        <v>109</v>
      </c>
      <c r="E14" t="s">
        <v>838</v>
      </c>
      <c r="F14" s="76">
        <v>2455071.0699999998</v>
      </c>
      <c r="G14" s="76">
        <v>121.35031199999978</v>
      </c>
      <c r="H14" s="76">
        <v>10513.7252671283</v>
      </c>
      <c r="I14" s="76">
        <v>0</v>
      </c>
      <c r="J14" s="76">
        <v>2.69</v>
      </c>
      <c r="K14" s="76">
        <v>0.19</v>
      </c>
    </row>
    <row r="15" spans="2:55">
      <c r="B15" t="s">
        <v>3010</v>
      </c>
      <c r="C15" t="s">
        <v>3011</v>
      </c>
      <c r="D15" t="s">
        <v>109</v>
      </c>
      <c r="E15" t="s">
        <v>3012</v>
      </c>
      <c r="F15" s="76">
        <v>421192.4</v>
      </c>
      <c r="G15" s="76">
        <v>76.700664999999702</v>
      </c>
      <c r="H15" s="76">
        <v>1140.0694648332601</v>
      </c>
      <c r="I15" s="76">
        <v>0</v>
      </c>
      <c r="J15" s="76">
        <v>0.28999999999999998</v>
      </c>
      <c r="K15" s="76">
        <v>0.02</v>
      </c>
    </row>
    <row r="16" spans="2:55">
      <c r="B16" t="s">
        <v>3013</v>
      </c>
      <c r="C16" t="s">
        <v>3014</v>
      </c>
      <c r="D16" t="s">
        <v>109</v>
      </c>
      <c r="E16" t="s">
        <v>838</v>
      </c>
      <c r="F16" s="76">
        <v>2447109.1800000002</v>
      </c>
      <c r="G16" s="76">
        <v>83.765438999999958</v>
      </c>
      <c r="H16" s="76">
        <v>7233.8562367026998</v>
      </c>
      <c r="I16" s="76">
        <v>0</v>
      </c>
      <c r="J16" s="76">
        <v>1.85</v>
      </c>
      <c r="K16" s="76">
        <v>0.13</v>
      </c>
    </row>
    <row r="17" spans="2:11">
      <c r="B17" t="s">
        <v>3015</v>
      </c>
      <c r="C17" t="s">
        <v>3016</v>
      </c>
      <c r="D17" t="s">
        <v>109</v>
      </c>
      <c r="E17" t="s">
        <v>838</v>
      </c>
      <c r="F17" s="76">
        <v>213230.11</v>
      </c>
      <c r="G17" s="76">
        <v>6.4310869999999962</v>
      </c>
      <c r="H17" s="76">
        <v>48.393225997679501</v>
      </c>
      <c r="I17" s="76">
        <v>0</v>
      </c>
      <c r="J17" s="76">
        <v>0.01</v>
      </c>
      <c r="K17" s="76">
        <v>0</v>
      </c>
    </row>
    <row r="18" spans="2:11">
      <c r="B18" t="s">
        <v>3017</v>
      </c>
      <c r="C18" t="s">
        <v>3018</v>
      </c>
      <c r="D18" t="s">
        <v>109</v>
      </c>
      <c r="E18" t="s">
        <v>838</v>
      </c>
      <c r="F18" s="76">
        <v>590616.14</v>
      </c>
      <c r="G18" s="76">
        <v>6.6986499999999909</v>
      </c>
      <c r="H18" s="76">
        <v>139.618914151186</v>
      </c>
      <c r="I18" s="76">
        <v>0</v>
      </c>
      <c r="J18" s="76">
        <v>0.04</v>
      </c>
      <c r="K18" s="76">
        <v>0</v>
      </c>
    </row>
    <row r="19" spans="2:11">
      <c r="B19" t="s">
        <v>3019</v>
      </c>
      <c r="C19" t="s">
        <v>3020</v>
      </c>
      <c r="D19" t="s">
        <v>109</v>
      </c>
      <c r="E19" t="s">
        <v>838</v>
      </c>
      <c r="F19" s="76">
        <v>192110.62</v>
      </c>
      <c r="G19" s="76">
        <v>16.869770000000052</v>
      </c>
      <c r="H19" s="76">
        <v>114.37001906095701</v>
      </c>
      <c r="I19" s="76">
        <v>0</v>
      </c>
      <c r="J19" s="76">
        <v>0.03</v>
      </c>
      <c r="K19" s="76">
        <v>0</v>
      </c>
    </row>
    <row r="20" spans="2:11">
      <c r="B20" t="s">
        <v>3021</v>
      </c>
      <c r="C20" t="s">
        <v>3022</v>
      </c>
      <c r="D20" t="s">
        <v>109</v>
      </c>
      <c r="E20" t="s">
        <v>838</v>
      </c>
      <c r="F20" s="76">
        <v>25805</v>
      </c>
      <c r="G20" s="76">
        <v>1042.0568610000007</v>
      </c>
      <c r="H20" s="76">
        <v>948.95788585012599</v>
      </c>
      <c r="I20" s="76">
        <v>0</v>
      </c>
      <c r="J20" s="76">
        <v>0.24</v>
      </c>
      <c r="K20" s="76">
        <v>0.02</v>
      </c>
    </row>
    <row r="21" spans="2:11">
      <c r="B21" t="s">
        <v>3023</v>
      </c>
      <c r="C21" t="s">
        <v>3024</v>
      </c>
      <c r="D21" t="s">
        <v>109</v>
      </c>
      <c r="E21" t="s">
        <v>838</v>
      </c>
      <c r="F21" s="76">
        <v>3582633.26</v>
      </c>
      <c r="G21" s="76">
        <v>143.69425699999971</v>
      </c>
      <c r="H21" s="76">
        <v>18167.426963047299</v>
      </c>
      <c r="I21" s="76">
        <v>0</v>
      </c>
      <c r="J21" s="76">
        <v>4.6500000000000004</v>
      </c>
      <c r="K21" s="76">
        <v>0.34</v>
      </c>
    </row>
    <row r="22" spans="2:11">
      <c r="B22" t="s">
        <v>3025</v>
      </c>
      <c r="C22" t="s">
        <v>3026</v>
      </c>
      <c r="D22" t="s">
        <v>109</v>
      </c>
      <c r="E22" t="s">
        <v>838</v>
      </c>
      <c r="F22" s="76">
        <v>177194.47</v>
      </c>
      <c r="G22" s="76">
        <v>1.0668900000000006</v>
      </c>
      <c r="H22" s="76">
        <v>6.6714689157890099</v>
      </c>
      <c r="I22" s="76">
        <v>0</v>
      </c>
      <c r="J22" s="76">
        <v>0</v>
      </c>
      <c r="K22" s="76">
        <v>0</v>
      </c>
    </row>
    <row r="23" spans="2:11">
      <c r="B23" t="s">
        <v>3027</v>
      </c>
      <c r="C23" t="s">
        <v>3028</v>
      </c>
      <c r="D23" t="s">
        <v>109</v>
      </c>
      <c r="E23" t="s">
        <v>838</v>
      </c>
      <c r="F23" s="76">
        <v>136125.5</v>
      </c>
      <c r="G23" s="76">
        <v>2.2626109999999908</v>
      </c>
      <c r="H23" s="76">
        <v>10.869286604384801</v>
      </c>
      <c r="I23" s="76">
        <v>0</v>
      </c>
      <c r="J23" s="76">
        <v>0</v>
      </c>
      <c r="K23" s="76">
        <v>0</v>
      </c>
    </row>
    <row r="24" spans="2:11">
      <c r="B24" t="s">
        <v>3029</v>
      </c>
      <c r="C24" t="s">
        <v>3030</v>
      </c>
      <c r="D24" t="s">
        <v>109</v>
      </c>
      <c r="E24" t="s">
        <v>838</v>
      </c>
      <c r="F24" s="76">
        <v>410744.5</v>
      </c>
      <c r="G24" s="76">
        <v>38.354059999999983</v>
      </c>
      <c r="H24" s="76">
        <v>555.94875048577399</v>
      </c>
      <c r="I24" s="76">
        <v>0</v>
      </c>
      <c r="J24" s="76">
        <v>0.14000000000000001</v>
      </c>
      <c r="K24" s="76">
        <v>0.01</v>
      </c>
    </row>
    <row r="25" spans="2:11">
      <c r="B25" t="s">
        <v>3031</v>
      </c>
      <c r="C25" t="s">
        <v>3032</v>
      </c>
      <c r="D25" t="s">
        <v>109</v>
      </c>
      <c r="E25" t="s">
        <v>838</v>
      </c>
      <c r="F25" s="76">
        <v>405505</v>
      </c>
      <c r="G25" s="76">
        <v>2.6992500000000001</v>
      </c>
      <c r="H25" s="76">
        <v>38.627000211412501</v>
      </c>
      <c r="I25" s="76">
        <v>0</v>
      </c>
      <c r="J25" s="76">
        <v>0.01</v>
      </c>
      <c r="K25" s="76">
        <v>0</v>
      </c>
    </row>
    <row r="26" spans="2:11">
      <c r="B26" s="77" t="s">
        <v>3033</v>
      </c>
      <c r="C26" s="15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215</v>
      </c>
      <c r="C27" t="s">
        <v>215</v>
      </c>
      <c r="D27" t="s">
        <v>215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3034</v>
      </c>
      <c r="C28" s="15"/>
      <c r="F28" s="78">
        <v>17718888.579999998</v>
      </c>
      <c r="H28" s="78">
        <v>16518.9399301628</v>
      </c>
      <c r="J28" s="78">
        <v>4.2300000000000004</v>
      </c>
      <c r="K28" s="78">
        <v>0.31</v>
      </c>
    </row>
    <row r="29" spans="2:11">
      <c r="B29" t="s">
        <v>3035</v>
      </c>
      <c r="C29" t="s">
        <v>3036</v>
      </c>
      <c r="D29" t="s">
        <v>105</v>
      </c>
      <c r="E29" t="s">
        <v>838</v>
      </c>
      <c r="F29" s="76">
        <v>17718888.579999998</v>
      </c>
      <c r="G29" s="76">
        <v>93.227855999999747</v>
      </c>
      <c r="H29" s="76">
        <v>16518.9399301628</v>
      </c>
      <c r="I29" s="76">
        <v>0</v>
      </c>
      <c r="J29" s="76">
        <v>4.2300000000000004</v>
      </c>
      <c r="K29" s="76">
        <v>0.31</v>
      </c>
    </row>
    <row r="30" spans="2:11">
      <c r="B30" s="77" t="s">
        <v>3037</v>
      </c>
      <c r="C30" s="15"/>
      <c r="F30" s="78">
        <v>39843513.600000001</v>
      </c>
      <c r="H30" s="78">
        <v>60658.636453281346</v>
      </c>
      <c r="J30" s="78">
        <v>15.52</v>
      </c>
      <c r="K30" s="78">
        <v>1.1200000000000001</v>
      </c>
    </row>
    <row r="31" spans="2:11">
      <c r="B31" t="s">
        <v>3038</v>
      </c>
      <c r="C31" t="s">
        <v>3039</v>
      </c>
      <c r="D31" t="s">
        <v>105</v>
      </c>
      <c r="E31" t="s">
        <v>3040</v>
      </c>
      <c r="F31" s="76">
        <v>3379144</v>
      </c>
      <c r="G31" s="76">
        <v>99.785092000000006</v>
      </c>
      <c r="H31" s="76">
        <v>3371.8819492124799</v>
      </c>
      <c r="I31" s="76">
        <v>0</v>
      </c>
      <c r="J31" s="76">
        <v>0.86</v>
      </c>
      <c r="K31" s="76">
        <v>0.06</v>
      </c>
    </row>
    <row r="32" spans="2:11">
      <c r="B32" t="s">
        <v>3041</v>
      </c>
      <c r="C32" t="s">
        <v>3042</v>
      </c>
      <c r="D32" t="s">
        <v>109</v>
      </c>
      <c r="E32" t="s">
        <v>838</v>
      </c>
      <c r="F32" s="76">
        <v>155392.88</v>
      </c>
      <c r="G32" s="76">
        <v>151.48528899999991</v>
      </c>
      <c r="H32" s="76">
        <v>830.71725998423005</v>
      </c>
      <c r="I32" s="76">
        <v>0</v>
      </c>
      <c r="J32" s="76">
        <v>0.21</v>
      </c>
      <c r="K32" s="76">
        <v>0.02</v>
      </c>
    </row>
    <row r="33" spans="2:11">
      <c r="B33" t="s">
        <v>3043</v>
      </c>
      <c r="C33" t="s">
        <v>3044</v>
      </c>
      <c r="D33" t="s">
        <v>109</v>
      </c>
      <c r="E33" t="s">
        <v>838</v>
      </c>
      <c r="F33" s="76">
        <v>264260.51</v>
      </c>
      <c r="G33" s="76">
        <v>135.09777100000042</v>
      </c>
      <c r="H33" s="76">
        <v>1259.88849695197</v>
      </c>
      <c r="I33" s="76">
        <v>0</v>
      </c>
      <c r="J33" s="76">
        <v>0.32</v>
      </c>
      <c r="K33" s="76">
        <v>0.02</v>
      </c>
    </row>
    <row r="34" spans="2:11">
      <c r="B34" t="s">
        <v>3045</v>
      </c>
      <c r="C34" t="s">
        <v>3046</v>
      </c>
      <c r="D34" t="s">
        <v>109</v>
      </c>
      <c r="E34" t="s">
        <v>838</v>
      </c>
      <c r="F34" s="76">
        <v>1469628.07</v>
      </c>
      <c r="G34" s="76">
        <v>82.726453000000049</v>
      </c>
      <c r="H34" s="76">
        <v>4290.4564751752496</v>
      </c>
      <c r="I34" s="76">
        <v>0</v>
      </c>
      <c r="J34" s="76">
        <v>1.1000000000000001</v>
      </c>
      <c r="K34" s="76">
        <v>0.08</v>
      </c>
    </row>
    <row r="35" spans="2:11">
      <c r="B35" t="s">
        <v>3047</v>
      </c>
      <c r="C35" t="s">
        <v>3048</v>
      </c>
      <c r="D35" t="s">
        <v>109</v>
      </c>
      <c r="E35" t="s">
        <v>838</v>
      </c>
      <c r="F35" s="76">
        <v>2834604.49</v>
      </c>
      <c r="G35" s="76">
        <v>157.03463500000021</v>
      </c>
      <c r="H35" s="76">
        <v>15708.6758646003</v>
      </c>
      <c r="I35" s="76">
        <v>0</v>
      </c>
      <c r="J35" s="76">
        <v>4.0199999999999996</v>
      </c>
      <c r="K35" s="76">
        <v>0.28999999999999998</v>
      </c>
    </row>
    <row r="36" spans="2:11">
      <c r="B36" t="s">
        <v>3049</v>
      </c>
      <c r="C36" t="s">
        <v>3050</v>
      </c>
      <c r="D36" t="s">
        <v>105</v>
      </c>
      <c r="E36" t="s">
        <v>838</v>
      </c>
      <c r="F36" s="76">
        <v>10668651.17</v>
      </c>
      <c r="G36" s="76">
        <v>104.54215900000037</v>
      </c>
      <c r="H36" s="76">
        <v>11153.2382692968</v>
      </c>
      <c r="I36" s="76">
        <v>0</v>
      </c>
      <c r="J36" s="76">
        <v>2.85</v>
      </c>
      <c r="K36" s="76">
        <v>0.21</v>
      </c>
    </row>
    <row r="37" spans="2:11">
      <c r="B37" t="s">
        <v>3051</v>
      </c>
      <c r="C37" t="s">
        <v>3052</v>
      </c>
      <c r="D37" t="s">
        <v>105</v>
      </c>
      <c r="E37" t="s">
        <v>838</v>
      </c>
      <c r="F37" s="76">
        <v>6975366.29</v>
      </c>
      <c r="G37" s="76">
        <v>124.48387900000002</v>
      </c>
      <c r="H37" s="76">
        <v>8683.2065322503895</v>
      </c>
      <c r="I37" s="76">
        <v>0</v>
      </c>
      <c r="J37" s="76">
        <v>2.2200000000000002</v>
      </c>
      <c r="K37" s="76">
        <v>0.16</v>
      </c>
    </row>
    <row r="38" spans="2:11">
      <c r="B38" t="s">
        <v>3053</v>
      </c>
      <c r="C38" t="s">
        <v>3054</v>
      </c>
      <c r="D38" t="s">
        <v>109</v>
      </c>
      <c r="E38" t="s">
        <v>838</v>
      </c>
      <c r="F38" s="76">
        <v>246010.19</v>
      </c>
      <c r="G38" s="76">
        <v>52.514747999999997</v>
      </c>
      <c r="H38" s="76">
        <v>455.91726697352601</v>
      </c>
      <c r="I38" s="76">
        <v>0</v>
      </c>
      <c r="J38" s="76">
        <v>0.12</v>
      </c>
      <c r="K38" s="76">
        <v>0.01</v>
      </c>
    </row>
    <row r="39" spans="2:11">
      <c r="B39" t="s">
        <v>3055</v>
      </c>
      <c r="C39" t="s">
        <v>3056</v>
      </c>
      <c r="D39" t="s">
        <v>105</v>
      </c>
      <c r="E39" t="s">
        <v>838</v>
      </c>
      <c r="F39" s="76">
        <v>10285848</v>
      </c>
      <c r="G39" s="76">
        <v>100.650305</v>
      </c>
      <c r="H39" s="76">
        <v>10352.7373838364</v>
      </c>
      <c r="I39" s="76">
        <v>0</v>
      </c>
      <c r="J39" s="76">
        <v>2.65</v>
      </c>
      <c r="K39" s="76">
        <v>0.19</v>
      </c>
    </row>
    <row r="40" spans="2:11">
      <c r="B40" t="s">
        <v>3057</v>
      </c>
      <c r="C40" t="s">
        <v>3058</v>
      </c>
      <c r="D40" t="s">
        <v>109</v>
      </c>
      <c r="E40" t="s">
        <v>3059</v>
      </c>
      <c r="F40" s="76">
        <v>390395</v>
      </c>
      <c r="G40" s="76">
        <v>100</v>
      </c>
      <c r="H40" s="76">
        <v>1377.703955</v>
      </c>
      <c r="I40" s="76">
        <v>0</v>
      </c>
      <c r="J40" s="76">
        <v>0.35</v>
      </c>
      <c r="K40" s="76">
        <v>0.03</v>
      </c>
    </row>
    <row r="41" spans="2:11">
      <c r="B41" t="s">
        <v>3060</v>
      </c>
      <c r="C41" t="s">
        <v>3061</v>
      </c>
      <c r="D41" t="s">
        <v>105</v>
      </c>
      <c r="E41" t="s">
        <v>3062</v>
      </c>
      <c r="F41" s="76">
        <v>3174213</v>
      </c>
      <c r="G41" s="76">
        <v>100</v>
      </c>
      <c r="H41" s="76">
        <v>3174.2130000000002</v>
      </c>
      <c r="I41" s="76">
        <v>0</v>
      </c>
      <c r="J41" s="76">
        <v>0.81</v>
      </c>
      <c r="K41" s="76">
        <v>0.06</v>
      </c>
    </row>
    <row r="42" spans="2:11">
      <c r="B42" s="77" t="s">
        <v>306</v>
      </c>
      <c r="C42" s="15"/>
      <c r="F42" s="78">
        <v>71072321.040000007</v>
      </c>
      <c r="H42" s="78">
        <v>274816.80892923742</v>
      </c>
      <c r="J42" s="78">
        <v>70.3</v>
      </c>
      <c r="K42" s="78">
        <v>5.09</v>
      </c>
    </row>
    <row r="43" spans="2:11">
      <c r="B43" s="77" t="s">
        <v>3063</v>
      </c>
      <c r="C43" s="15"/>
      <c r="F43" s="78">
        <v>0</v>
      </c>
      <c r="H43" s="78">
        <v>0</v>
      </c>
      <c r="J43" s="78">
        <v>0</v>
      </c>
      <c r="K43" s="78">
        <v>0</v>
      </c>
    </row>
    <row r="44" spans="2:11">
      <c r="B44" t="s">
        <v>215</v>
      </c>
      <c r="C44" t="s">
        <v>215</v>
      </c>
      <c r="D44" t="s">
        <v>215</v>
      </c>
      <c r="F44" s="76">
        <v>0</v>
      </c>
      <c r="G44" s="76">
        <v>0</v>
      </c>
      <c r="H44" s="76">
        <v>0</v>
      </c>
      <c r="I44" s="76">
        <v>0</v>
      </c>
      <c r="J44" s="76">
        <v>0</v>
      </c>
      <c r="K44" s="76">
        <v>0</v>
      </c>
    </row>
    <row r="45" spans="2:11">
      <c r="B45" s="77" t="s">
        <v>3064</v>
      </c>
      <c r="C45" s="15"/>
      <c r="F45" s="78">
        <v>0</v>
      </c>
      <c r="H45" s="78">
        <v>0</v>
      </c>
      <c r="J45" s="78">
        <v>0</v>
      </c>
      <c r="K45" s="78">
        <v>0</v>
      </c>
    </row>
    <row r="46" spans="2:11">
      <c r="B46" t="s">
        <v>215</v>
      </c>
      <c r="C46" t="s">
        <v>215</v>
      </c>
      <c r="D46" t="s">
        <v>215</v>
      </c>
      <c r="F46" s="76">
        <v>0</v>
      </c>
      <c r="G46" s="76">
        <v>0</v>
      </c>
      <c r="H46" s="76">
        <v>0</v>
      </c>
      <c r="I46" s="76">
        <v>0</v>
      </c>
      <c r="J46" s="76">
        <v>0</v>
      </c>
      <c r="K46" s="76">
        <v>0</v>
      </c>
    </row>
    <row r="47" spans="2:11">
      <c r="B47" s="77" t="s">
        <v>3065</v>
      </c>
      <c r="C47" s="15"/>
      <c r="F47" s="78">
        <v>23047871.5</v>
      </c>
      <c r="H47" s="78">
        <v>48006.497582335462</v>
      </c>
      <c r="J47" s="78">
        <v>12.28</v>
      </c>
      <c r="K47" s="78">
        <v>0.89</v>
      </c>
    </row>
    <row r="48" spans="2:11">
      <c r="B48" t="s">
        <v>3066</v>
      </c>
      <c r="C48" t="s">
        <v>3067</v>
      </c>
      <c r="D48" t="s">
        <v>109</v>
      </c>
      <c r="E48" t="s">
        <v>838</v>
      </c>
      <c r="F48" s="76">
        <v>7438582.7199999997</v>
      </c>
      <c r="G48" s="76">
        <v>119.44466600000001</v>
      </c>
      <c r="H48" s="76">
        <v>31355.1307158981</v>
      </c>
      <c r="I48" s="76">
        <v>0</v>
      </c>
      <c r="J48" s="76">
        <v>8.02</v>
      </c>
      <c r="K48" s="76">
        <v>0.57999999999999996</v>
      </c>
    </row>
    <row r="49" spans="2:11">
      <c r="B49" t="s">
        <v>3068</v>
      </c>
      <c r="C49" t="s">
        <v>3069</v>
      </c>
      <c r="D49" t="s">
        <v>113</v>
      </c>
      <c r="E49" t="s">
        <v>3070</v>
      </c>
      <c r="F49" s="76">
        <v>1597499.7</v>
      </c>
      <c r="G49" s="76">
        <v>77.506666999999993</v>
      </c>
      <c r="H49" s="76">
        <v>5146.9437716730999</v>
      </c>
      <c r="I49" s="76">
        <v>0</v>
      </c>
      <c r="J49" s="76">
        <v>1.32</v>
      </c>
      <c r="K49" s="76">
        <v>0.1</v>
      </c>
    </row>
    <row r="50" spans="2:11">
      <c r="B50" t="s">
        <v>3071</v>
      </c>
      <c r="C50" t="s">
        <v>3072</v>
      </c>
      <c r="D50" t="s">
        <v>109</v>
      </c>
      <c r="E50" t="s">
        <v>838</v>
      </c>
      <c r="F50" s="76">
        <v>475275.19</v>
      </c>
      <c r="G50" s="76">
        <v>86.134836000000007</v>
      </c>
      <c r="H50" s="76">
        <v>1444.6932167513601</v>
      </c>
      <c r="I50" s="76">
        <v>0</v>
      </c>
      <c r="J50" s="76">
        <v>0.37</v>
      </c>
      <c r="K50" s="76">
        <v>0.03</v>
      </c>
    </row>
    <row r="51" spans="2:11">
      <c r="B51" t="s">
        <v>3073</v>
      </c>
      <c r="C51" t="s">
        <v>3074</v>
      </c>
      <c r="D51" t="s">
        <v>203</v>
      </c>
      <c r="E51" t="s">
        <v>838</v>
      </c>
      <c r="F51" s="76">
        <v>13536513.890000001</v>
      </c>
      <c r="G51" s="76">
        <v>133.01505999999964</v>
      </c>
      <c r="H51" s="76">
        <v>10059.7298780129</v>
      </c>
      <c r="I51" s="76">
        <v>0</v>
      </c>
      <c r="J51" s="76">
        <v>2.57</v>
      </c>
      <c r="K51" s="76">
        <v>0.19</v>
      </c>
    </row>
    <row r="52" spans="2:11">
      <c r="B52" s="77" t="s">
        <v>3075</v>
      </c>
      <c r="C52" s="15"/>
      <c r="F52" s="78">
        <v>48024449.539999999</v>
      </c>
      <c r="H52" s="78">
        <v>226810.31134690193</v>
      </c>
      <c r="J52" s="78">
        <v>58.02</v>
      </c>
      <c r="K52" s="78">
        <v>4.2</v>
      </c>
    </row>
    <row r="53" spans="2:11">
      <c r="B53" t="s">
        <v>3076</v>
      </c>
      <c r="C53" t="s">
        <v>3077</v>
      </c>
      <c r="D53" t="s">
        <v>109</v>
      </c>
      <c r="E53" t="s">
        <v>838</v>
      </c>
      <c r="F53" s="76">
        <v>3475525.46</v>
      </c>
      <c r="G53" s="76">
        <v>110.78114099999986</v>
      </c>
      <c r="H53" s="76">
        <v>13587.450237216901</v>
      </c>
      <c r="I53" s="76">
        <v>0</v>
      </c>
      <c r="J53" s="76">
        <v>3.48</v>
      </c>
      <c r="K53" s="76">
        <v>0.25</v>
      </c>
    </row>
    <row r="54" spans="2:11">
      <c r="B54" t="s">
        <v>3078</v>
      </c>
      <c r="C54" t="s">
        <v>3079</v>
      </c>
      <c r="D54" t="s">
        <v>109</v>
      </c>
      <c r="E54" t="s">
        <v>838</v>
      </c>
      <c r="F54" s="76">
        <v>4828343.17</v>
      </c>
      <c r="G54" s="76">
        <v>108.37983000000027</v>
      </c>
      <c r="H54" s="76">
        <v>18467.0809715836</v>
      </c>
      <c r="I54" s="76">
        <v>0</v>
      </c>
      <c r="J54" s="76">
        <v>4.72</v>
      </c>
      <c r="K54" s="76">
        <v>0.34</v>
      </c>
    </row>
    <row r="55" spans="2:11">
      <c r="B55" t="s">
        <v>3080</v>
      </c>
      <c r="C55" t="s">
        <v>3081</v>
      </c>
      <c r="D55" t="s">
        <v>109</v>
      </c>
      <c r="E55" t="s">
        <v>838</v>
      </c>
      <c r="F55" s="76">
        <v>2475454.58</v>
      </c>
      <c r="G55" s="76">
        <v>207.37609899999973</v>
      </c>
      <c r="H55" s="76">
        <v>18116.125524898001</v>
      </c>
      <c r="I55" s="76">
        <v>0</v>
      </c>
      <c r="J55" s="76">
        <v>4.63</v>
      </c>
      <c r="K55" s="76">
        <v>0.34</v>
      </c>
    </row>
    <row r="56" spans="2:11">
      <c r="B56" t="s">
        <v>3082</v>
      </c>
      <c r="C56" t="s">
        <v>3083</v>
      </c>
      <c r="D56" t="s">
        <v>109</v>
      </c>
      <c r="E56" t="s">
        <v>838</v>
      </c>
      <c r="F56" s="76">
        <v>116604.51</v>
      </c>
      <c r="G56" s="76">
        <v>886.46999999999923</v>
      </c>
      <c r="H56" s="76">
        <v>3647.8002552836101</v>
      </c>
      <c r="I56" s="76">
        <v>0</v>
      </c>
      <c r="J56" s="76">
        <v>0.93</v>
      </c>
      <c r="K56" s="76">
        <v>7.0000000000000007E-2</v>
      </c>
    </row>
    <row r="57" spans="2:11">
      <c r="B57" t="s">
        <v>3084</v>
      </c>
      <c r="C57" t="s">
        <v>3085</v>
      </c>
      <c r="D57" t="s">
        <v>109</v>
      </c>
      <c r="E57" t="s">
        <v>838</v>
      </c>
      <c r="F57" s="76">
        <v>4412.37</v>
      </c>
      <c r="G57" s="76">
        <v>17569.505749000018</v>
      </c>
      <c r="H57" s="76">
        <v>2735.7923192837302</v>
      </c>
      <c r="I57" s="76">
        <v>0</v>
      </c>
      <c r="J57" s="76">
        <v>0.7</v>
      </c>
      <c r="K57" s="76">
        <v>0.05</v>
      </c>
    </row>
    <row r="58" spans="2:11">
      <c r="B58" t="s">
        <v>3086</v>
      </c>
      <c r="C58" t="s">
        <v>3087</v>
      </c>
      <c r="D58" t="s">
        <v>109</v>
      </c>
      <c r="E58" t="s">
        <v>3088</v>
      </c>
      <c r="F58" s="76">
        <v>541169</v>
      </c>
      <c r="G58" s="76">
        <v>77.084481999999852</v>
      </c>
      <c r="H58" s="76">
        <v>1472.1481836724699</v>
      </c>
      <c r="I58" s="76">
        <v>0</v>
      </c>
      <c r="J58" s="76">
        <v>0.38</v>
      </c>
      <c r="K58" s="76">
        <v>0.03</v>
      </c>
    </row>
    <row r="59" spans="2:11">
      <c r="B59" t="s">
        <v>3089</v>
      </c>
      <c r="C59" t="s">
        <v>3090</v>
      </c>
      <c r="D59" t="s">
        <v>109</v>
      </c>
      <c r="E59" t="s">
        <v>838</v>
      </c>
      <c r="F59" s="76">
        <v>3864585.62</v>
      </c>
      <c r="G59" s="76">
        <v>122.20252099999969</v>
      </c>
      <c r="H59" s="76">
        <v>16666.1296990136</v>
      </c>
      <c r="I59" s="76">
        <v>0</v>
      </c>
      <c r="J59" s="76">
        <v>4.26</v>
      </c>
      <c r="K59" s="76">
        <v>0.31</v>
      </c>
    </row>
    <row r="60" spans="2:11">
      <c r="B60" t="s">
        <v>3091</v>
      </c>
      <c r="C60" t="s">
        <v>3092</v>
      </c>
      <c r="D60" t="s">
        <v>109</v>
      </c>
      <c r="E60" t="s">
        <v>838</v>
      </c>
      <c r="F60" s="76">
        <v>2894179.35</v>
      </c>
      <c r="G60" s="76">
        <v>203.2620060000005</v>
      </c>
      <c r="H60" s="76">
        <v>20760.2847572846</v>
      </c>
      <c r="I60" s="76">
        <v>0</v>
      </c>
      <c r="J60" s="76">
        <v>5.31</v>
      </c>
      <c r="K60" s="76">
        <v>0.38</v>
      </c>
    </row>
    <row r="61" spans="2:11">
      <c r="B61" t="s">
        <v>3093</v>
      </c>
      <c r="C61" t="s">
        <v>3094</v>
      </c>
      <c r="D61" t="s">
        <v>113</v>
      </c>
      <c r="E61" t="s">
        <v>838</v>
      </c>
      <c r="F61" s="76">
        <v>502818</v>
      </c>
      <c r="G61" s="76">
        <v>66.724596000000119</v>
      </c>
      <c r="H61" s="76">
        <v>1394.65358095431</v>
      </c>
      <c r="I61" s="76">
        <v>0</v>
      </c>
      <c r="J61" s="76">
        <v>0.36</v>
      </c>
      <c r="K61" s="76">
        <v>0.03</v>
      </c>
    </row>
    <row r="62" spans="2:11">
      <c r="B62" t="s">
        <v>3095</v>
      </c>
      <c r="C62" t="s">
        <v>3096</v>
      </c>
      <c r="D62" t="s">
        <v>113</v>
      </c>
      <c r="E62" t="s">
        <v>838</v>
      </c>
      <c r="F62" s="76">
        <v>896292.99</v>
      </c>
      <c r="G62" s="76">
        <v>29.064659000000017</v>
      </c>
      <c r="H62" s="76">
        <v>1082.89116097345</v>
      </c>
      <c r="I62" s="76">
        <v>0</v>
      </c>
      <c r="J62" s="76">
        <v>0.28000000000000003</v>
      </c>
      <c r="K62" s="76">
        <v>0.02</v>
      </c>
    </row>
    <row r="63" spans="2:11">
      <c r="B63" t="s">
        <v>3097</v>
      </c>
      <c r="C63" t="s">
        <v>3098</v>
      </c>
      <c r="D63" t="s">
        <v>109</v>
      </c>
      <c r="E63" t="s">
        <v>838</v>
      </c>
      <c r="F63" s="76">
        <v>5479632.8700000001</v>
      </c>
      <c r="G63" s="76">
        <v>100.29266000000021</v>
      </c>
      <c r="H63" s="76">
        <v>19394.217889793901</v>
      </c>
      <c r="I63" s="76">
        <v>0</v>
      </c>
      <c r="J63" s="76">
        <v>4.96</v>
      </c>
      <c r="K63" s="76">
        <v>0.36</v>
      </c>
    </row>
    <row r="64" spans="2:11">
      <c r="B64" t="s">
        <v>3099</v>
      </c>
      <c r="C64" t="s">
        <v>3100</v>
      </c>
      <c r="D64" t="s">
        <v>109</v>
      </c>
      <c r="E64" t="s">
        <v>838</v>
      </c>
      <c r="F64" s="76">
        <v>453152.9</v>
      </c>
      <c r="G64" s="76">
        <v>358.53205999999983</v>
      </c>
      <c r="H64" s="76">
        <v>5733.5607500113601</v>
      </c>
      <c r="I64" s="76">
        <v>0</v>
      </c>
      <c r="J64" s="76">
        <v>1.47</v>
      </c>
      <c r="K64" s="76">
        <v>0.11</v>
      </c>
    </row>
    <row r="65" spans="2:11">
      <c r="B65" t="s">
        <v>3101</v>
      </c>
      <c r="C65" t="s">
        <v>3102</v>
      </c>
      <c r="D65" t="s">
        <v>109</v>
      </c>
      <c r="E65" t="s">
        <v>838</v>
      </c>
      <c r="F65" s="76">
        <v>3225953.12</v>
      </c>
      <c r="G65" s="76">
        <v>155.30917600000043</v>
      </c>
      <c r="H65" s="76">
        <v>17681.000065919801</v>
      </c>
      <c r="I65" s="76">
        <v>0</v>
      </c>
      <c r="J65" s="76">
        <v>4.5199999999999996</v>
      </c>
      <c r="K65" s="76">
        <v>0.33</v>
      </c>
    </row>
    <row r="66" spans="2:11">
      <c r="B66" t="s">
        <v>3103</v>
      </c>
      <c r="C66" t="s">
        <v>3104</v>
      </c>
      <c r="D66" t="s">
        <v>109</v>
      </c>
      <c r="E66" t="s">
        <v>838</v>
      </c>
      <c r="F66" s="76">
        <v>30.17</v>
      </c>
      <c r="G66" s="76">
        <v>2403233.006424997</v>
      </c>
      <c r="H66" s="76">
        <v>2558.7204996775899</v>
      </c>
      <c r="I66" s="76">
        <v>0</v>
      </c>
      <c r="J66" s="76">
        <v>0.65</v>
      </c>
      <c r="K66" s="76">
        <v>0.05</v>
      </c>
    </row>
    <row r="67" spans="2:11">
      <c r="B67" t="s">
        <v>3105</v>
      </c>
      <c r="C67" t="s">
        <v>3106</v>
      </c>
      <c r="D67" t="s">
        <v>109</v>
      </c>
      <c r="E67" t="s">
        <v>838</v>
      </c>
      <c r="F67" s="76">
        <v>7783891.7999999998</v>
      </c>
      <c r="G67" s="76">
        <v>75.252808000000087</v>
      </c>
      <c r="H67" s="76">
        <v>20671.460346520402</v>
      </c>
      <c r="I67" s="76">
        <v>0</v>
      </c>
      <c r="J67" s="76">
        <v>5.29</v>
      </c>
      <c r="K67" s="76">
        <v>0.38</v>
      </c>
    </row>
    <row r="68" spans="2:11">
      <c r="B68" t="s">
        <v>3107</v>
      </c>
      <c r="C68" t="s">
        <v>3108</v>
      </c>
      <c r="D68" t="s">
        <v>109</v>
      </c>
      <c r="E68" t="s">
        <v>838</v>
      </c>
      <c r="F68" s="76">
        <v>7165255.7699999996</v>
      </c>
      <c r="G68" s="76">
        <v>64.570114999999859</v>
      </c>
      <c r="H68" s="76">
        <v>16327.3204203972</v>
      </c>
      <c r="I68" s="76">
        <v>0</v>
      </c>
      <c r="J68" s="76">
        <v>4.18</v>
      </c>
      <c r="K68" s="76">
        <v>0.3</v>
      </c>
    </row>
    <row r="69" spans="2:11">
      <c r="B69" t="s">
        <v>3109</v>
      </c>
      <c r="C69" t="s">
        <v>3110</v>
      </c>
      <c r="D69" t="s">
        <v>113</v>
      </c>
      <c r="E69" t="s">
        <v>838</v>
      </c>
      <c r="F69" s="76">
        <v>39</v>
      </c>
      <c r="G69" s="76">
        <v>164765</v>
      </c>
      <c r="H69" s="76">
        <v>267.115535115</v>
      </c>
      <c r="I69" s="76">
        <v>0</v>
      </c>
      <c r="J69" s="76">
        <v>7.0000000000000007E-2</v>
      </c>
      <c r="K69" s="76">
        <v>0</v>
      </c>
    </row>
    <row r="70" spans="2:11">
      <c r="B70" t="s">
        <v>3111</v>
      </c>
      <c r="C70" t="s">
        <v>3112</v>
      </c>
      <c r="D70" t="s">
        <v>109</v>
      </c>
      <c r="E70" t="s">
        <v>314</v>
      </c>
      <c r="F70" s="76">
        <v>15</v>
      </c>
      <c r="G70" s="76">
        <v>0</v>
      </c>
      <c r="H70" s="76">
        <v>0</v>
      </c>
      <c r="I70" s="76">
        <v>0</v>
      </c>
      <c r="J70" s="76">
        <v>0</v>
      </c>
      <c r="K70" s="76">
        <v>0</v>
      </c>
    </row>
    <row r="71" spans="2:11">
      <c r="B71" t="s">
        <v>3113</v>
      </c>
      <c r="C71" t="s">
        <v>3114</v>
      </c>
      <c r="D71" t="s">
        <v>109</v>
      </c>
      <c r="E71" t="s">
        <v>838</v>
      </c>
      <c r="F71" s="76">
        <v>1933081.59</v>
      </c>
      <c r="G71" s="76">
        <v>91.876723999999925</v>
      </c>
      <c r="H71" s="76">
        <v>6267.68763906392</v>
      </c>
      <c r="I71" s="76">
        <v>0</v>
      </c>
      <c r="J71" s="76">
        <v>1.6</v>
      </c>
      <c r="K71" s="76">
        <v>0.12</v>
      </c>
    </row>
    <row r="72" spans="2:11">
      <c r="B72" t="s">
        <v>3115</v>
      </c>
      <c r="C72" t="s">
        <v>3116</v>
      </c>
      <c r="D72" t="s">
        <v>113</v>
      </c>
      <c r="E72" t="s">
        <v>838</v>
      </c>
      <c r="F72" s="76">
        <v>34412.22</v>
      </c>
      <c r="G72" s="76">
        <v>395.56463999999977</v>
      </c>
      <c r="H72" s="76">
        <v>565.84792852158</v>
      </c>
      <c r="I72" s="76">
        <v>0</v>
      </c>
      <c r="J72" s="76">
        <v>0.14000000000000001</v>
      </c>
      <c r="K72" s="76">
        <v>0.01</v>
      </c>
    </row>
    <row r="73" spans="2:11">
      <c r="B73" t="s">
        <v>3117</v>
      </c>
      <c r="C73" t="s">
        <v>3118</v>
      </c>
      <c r="D73" t="s">
        <v>109</v>
      </c>
      <c r="E73" t="s">
        <v>838</v>
      </c>
      <c r="F73" s="76">
        <v>773714.11</v>
      </c>
      <c r="G73" s="76">
        <v>82.232837000000032</v>
      </c>
      <c r="H73" s="76">
        <v>2245.3158850527998</v>
      </c>
      <c r="I73" s="76">
        <v>0</v>
      </c>
      <c r="J73" s="76">
        <v>0.56999999999999995</v>
      </c>
      <c r="K73" s="76">
        <v>0.04</v>
      </c>
    </row>
    <row r="74" spans="2:11">
      <c r="B74" t="s">
        <v>3119</v>
      </c>
      <c r="C74" t="s">
        <v>3120</v>
      </c>
      <c r="D74" t="s">
        <v>109</v>
      </c>
      <c r="E74" t="s">
        <v>2844</v>
      </c>
      <c r="F74" s="76">
        <v>603983</v>
      </c>
      <c r="G74" s="76">
        <v>100</v>
      </c>
      <c r="H74" s="76">
        <v>2131.4560070000002</v>
      </c>
      <c r="I74" s="76">
        <v>0</v>
      </c>
      <c r="J74" s="76">
        <v>0.55000000000000004</v>
      </c>
      <c r="K74" s="76">
        <v>0.04</v>
      </c>
    </row>
    <row r="75" spans="2:11">
      <c r="B75" t="s">
        <v>3121</v>
      </c>
      <c r="C75" t="s">
        <v>3122</v>
      </c>
      <c r="D75" t="s">
        <v>109</v>
      </c>
      <c r="E75" t="s">
        <v>838</v>
      </c>
      <c r="F75" s="76">
        <v>5571.94</v>
      </c>
      <c r="G75" s="76">
        <v>157752.16999999978</v>
      </c>
      <c r="H75" s="76">
        <v>31019.402745414802</v>
      </c>
      <c r="I75" s="76">
        <v>0</v>
      </c>
      <c r="J75" s="76">
        <v>7.94</v>
      </c>
      <c r="K75" s="76">
        <v>0.57999999999999996</v>
      </c>
    </row>
    <row r="76" spans="2:11">
      <c r="B76" t="s">
        <v>3123</v>
      </c>
      <c r="C76" t="s">
        <v>3124</v>
      </c>
      <c r="D76" t="s">
        <v>113</v>
      </c>
      <c r="E76" t="s">
        <v>3125</v>
      </c>
      <c r="F76" s="76">
        <v>966331</v>
      </c>
      <c r="G76" s="76">
        <v>99.997699999999995</v>
      </c>
      <c r="H76" s="76">
        <v>4016.8489442493201</v>
      </c>
      <c r="I76" s="76">
        <v>0</v>
      </c>
      <c r="J76" s="76">
        <v>1.03</v>
      </c>
      <c r="K76" s="76">
        <v>7.0000000000000007E-2</v>
      </c>
    </row>
    <row r="77" spans="2:11">
      <c r="B77" t="s">
        <v>308</v>
      </c>
      <c r="C77" s="15"/>
    </row>
    <row r="78" spans="2:11">
      <c r="B78" t="s">
        <v>415</v>
      </c>
      <c r="C78" s="15"/>
    </row>
    <row r="79" spans="2:11">
      <c r="B79" t="s">
        <v>416</v>
      </c>
      <c r="C79" s="15"/>
    </row>
    <row r="80" spans="2:11">
      <c r="B80" t="s">
        <v>417</v>
      </c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  <row r="101" spans="3:3">
      <c r="C101" s="15"/>
    </row>
    <row r="102" spans="3:3">
      <c r="C102" s="15"/>
    </row>
    <row r="103" spans="3:3">
      <c r="C103" s="15"/>
    </row>
    <row r="104" spans="3:3">
      <c r="C104" s="15"/>
    </row>
    <row r="105" spans="3:3">
      <c r="C105" s="15"/>
    </row>
    <row r="106" spans="3:3">
      <c r="C106" s="15"/>
    </row>
    <row r="107" spans="3:3">
      <c r="C107" s="15"/>
    </row>
    <row r="108" spans="3:3">
      <c r="C108" s="15"/>
    </row>
    <row r="109" spans="3:3">
      <c r="C109" s="15"/>
    </row>
    <row r="110" spans="3:3">
      <c r="C110" s="15"/>
    </row>
    <row r="111" spans="3:3">
      <c r="C111" s="15"/>
    </row>
    <row r="112" spans="3:3">
      <c r="C112" s="15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1" spans="3:3">
      <c r="C121" s="15"/>
    </row>
    <row r="122" spans="3:3">
      <c r="C122" s="15"/>
    </row>
    <row r="123" spans="3:3">
      <c r="C123" s="15"/>
    </row>
    <row r="124" spans="3:3">
      <c r="C124" s="15"/>
    </row>
    <row r="125" spans="3:3">
      <c r="C125" s="15"/>
    </row>
    <row r="126" spans="3:3">
      <c r="C126" s="15"/>
    </row>
    <row r="127" spans="3:3">
      <c r="C127" s="15"/>
    </row>
    <row r="128" spans="3:3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  <row r="166" spans="3:3">
      <c r="C166" s="15"/>
    </row>
    <row r="167" spans="3:3">
      <c r="C167" s="15"/>
    </row>
    <row r="168" spans="3:3">
      <c r="C168" s="15"/>
    </row>
    <row r="169" spans="3:3">
      <c r="C169" s="15"/>
    </row>
    <row r="170" spans="3:3">
      <c r="C170" s="15"/>
    </row>
    <row r="171" spans="3:3">
      <c r="C171" s="15"/>
    </row>
    <row r="172" spans="3:3">
      <c r="C172" s="15"/>
    </row>
    <row r="173" spans="3:3">
      <c r="C173" s="15"/>
    </row>
    <row r="174" spans="3:3">
      <c r="C174" s="15"/>
    </row>
    <row r="175" spans="3:3">
      <c r="C175" s="15"/>
    </row>
    <row r="176" spans="3:3">
      <c r="C176" s="15"/>
    </row>
    <row r="177" spans="3:3">
      <c r="C177" s="15"/>
    </row>
    <row r="178" spans="3:3">
      <c r="C178" s="15"/>
    </row>
    <row r="179" spans="3:3">
      <c r="C179" s="15"/>
    </row>
    <row r="180" spans="3:3">
      <c r="C180" s="15"/>
    </row>
    <row r="181" spans="3:3">
      <c r="C181" s="15"/>
    </row>
    <row r="182" spans="3:3">
      <c r="C182" s="15"/>
    </row>
    <row r="183" spans="3:3">
      <c r="C183" s="15"/>
    </row>
    <row r="184" spans="3:3">
      <c r="C184" s="15"/>
    </row>
    <row r="185" spans="3:3">
      <c r="C185" s="15"/>
    </row>
    <row r="186" spans="3:3">
      <c r="C186" s="15"/>
    </row>
    <row r="187" spans="3:3">
      <c r="C187" s="15"/>
    </row>
    <row r="188" spans="3:3">
      <c r="C188" s="15"/>
    </row>
    <row r="189" spans="3:3">
      <c r="C189" s="15"/>
    </row>
    <row r="190" spans="3:3">
      <c r="C190" s="15"/>
    </row>
    <row r="191" spans="3:3">
      <c r="C191" s="15"/>
    </row>
    <row r="192" spans="3:3">
      <c r="C192" s="15"/>
    </row>
    <row r="193" spans="3:3">
      <c r="C193" s="15"/>
    </row>
    <row r="194" spans="3:3">
      <c r="C194" s="15"/>
    </row>
    <row r="195" spans="3:3">
      <c r="C195" s="15"/>
    </row>
    <row r="196" spans="3:3">
      <c r="C196" s="15"/>
    </row>
    <row r="197" spans="3:3">
      <c r="C197" s="15"/>
    </row>
    <row r="198" spans="3:3">
      <c r="C198" s="15"/>
    </row>
    <row r="199" spans="3:3">
      <c r="C199" s="15"/>
    </row>
    <row r="200" spans="3:3">
      <c r="C200" s="15"/>
    </row>
    <row r="201" spans="3:3">
      <c r="C201" s="15"/>
    </row>
    <row r="202" spans="3:3">
      <c r="C202" s="15"/>
    </row>
    <row r="203" spans="3:3">
      <c r="C203" s="15"/>
    </row>
    <row r="204" spans="3:3">
      <c r="C204" s="15"/>
    </row>
    <row r="205" spans="3:3">
      <c r="C205" s="15"/>
    </row>
    <row r="206" spans="3:3">
      <c r="C206" s="15"/>
    </row>
    <row r="207" spans="3:3">
      <c r="C207" s="15"/>
    </row>
    <row r="208" spans="3:3">
      <c r="C208" s="15"/>
    </row>
    <row r="209" spans="3:3">
      <c r="C209" s="15"/>
    </row>
    <row r="210" spans="3:3">
      <c r="C210" s="15"/>
    </row>
    <row r="211" spans="3:3">
      <c r="C211" s="15"/>
    </row>
    <row r="212" spans="3:3">
      <c r="C212" s="15"/>
    </row>
    <row r="213" spans="3:3">
      <c r="C213" s="15"/>
    </row>
    <row r="214" spans="3:3">
      <c r="C214" s="15"/>
    </row>
    <row r="215" spans="3:3">
      <c r="C215" s="15"/>
    </row>
    <row r="216" spans="3:3">
      <c r="C216" s="15"/>
    </row>
    <row r="217" spans="3:3">
      <c r="C217" s="15"/>
    </row>
    <row r="218" spans="3:3">
      <c r="C218" s="15"/>
    </row>
    <row r="219" spans="3:3">
      <c r="C219" s="15"/>
    </row>
    <row r="220" spans="3:3">
      <c r="C220" s="15"/>
    </row>
    <row r="221" spans="3:3">
      <c r="C221" s="15"/>
    </row>
    <row r="222" spans="3:3">
      <c r="C222" s="15"/>
    </row>
    <row r="223" spans="3:3">
      <c r="C223" s="15"/>
    </row>
    <row r="224" spans="3:3">
      <c r="C224" s="15"/>
    </row>
    <row r="225" spans="3:3">
      <c r="C225" s="15"/>
    </row>
    <row r="226" spans="3:3">
      <c r="C226" s="15"/>
    </row>
    <row r="227" spans="3:3">
      <c r="C227" s="15"/>
    </row>
    <row r="228" spans="3:3">
      <c r="C228" s="15"/>
    </row>
    <row r="229" spans="3:3">
      <c r="C229" s="15"/>
    </row>
    <row r="230" spans="3:3">
      <c r="C230" s="15"/>
    </row>
    <row r="231" spans="3:3">
      <c r="C231" s="15"/>
    </row>
    <row r="232" spans="3:3">
      <c r="C232" s="15"/>
    </row>
    <row r="233" spans="3:3">
      <c r="C233" s="15"/>
    </row>
    <row r="234" spans="3:3">
      <c r="C234" s="15"/>
    </row>
    <row r="235" spans="3:3">
      <c r="C235" s="15"/>
    </row>
    <row r="236" spans="3:3">
      <c r="C236" s="15"/>
    </row>
    <row r="237" spans="3:3">
      <c r="C237" s="15"/>
    </row>
    <row r="238" spans="3:3">
      <c r="C238" s="15"/>
    </row>
    <row r="239" spans="3:3">
      <c r="C239" s="15"/>
    </row>
    <row r="240" spans="3:3">
      <c r="C240" s="15"/>
    </row>
    <row r="241" spans="3:3">
      <c r="C241" s="15"/>
    </row>
    <row r="242" spans="3:3">
      <c r="C242" s="15"/>
    </row>
    <row r="243" spans="3:3">
      <c r="C243" s="15"/>
    </row>
    <row r="244" spans="3:3">
      <c r="C244" s="15"/>
    </row>
    <row r="245" spans="3:3">
      <c r="C245" s="15"/>
    </row>
    <row r="246" spans="3:3">
      <c r="C246" s="15"/>
    </row>
    <row r="247" spans="3:3">
      <c r="C247" s="15"/>
    </row>
    <row r="248" spans="3:3">
      <c r="C248" s="15"/>
    </row>
    <row r="249" spans="3:3">
      <c r="C249" s="15"/>
    </row>
    <row r="250" spans="3:3">
      <c r="C250" s="15"/>
    </row>
    <row r="251" spans="3:3">
      <c r="C251" s="15"/>
    </row>
    <row r="252" spans="3:3">
      <c r="C252" s="15"/>
    </row>
    <row r="253" spans="3:3">
      <c r="C253" s="15"/>
    </row>
    <row r="254" spans="3:3">
      <c r="C254" s="15"/>
    </row>
    <row r="255" spans="3:3">
      <c r="C255" s="15"/>
    </row>
    <row r="256" spans="3:3">
      <c r="C256" s="15"/>
    </row>
    <row r="257" spans="3:3">
      <c r="C257" s="15"/>
    </row>
    <row r="258" spans="3:3">
      <c r="C258" s="15"/>
    </row>
    <row r="259" spans="3:3">
      <c r="C259" s="15"/>
    </row>
    <row r="260" spans="3:3">
      <c r="C260" s="15"/>
    </row>
    <row r="261" spans="3:3">
      <c r="C261" s="15"/>
    </row>
    <row r="262" spans="3:3">
      <c r="C262" s="15"/>
    </row>
    <row r="263" spans="3:3">
      <c r="C263" s="15"/>
    </row>
    <row r="264" spans="3:3">
      <c r="C264" s="15"/>
    </row>
    <row r="265" spans="3:3">
      <c r="C265" s="15"/>
    </row>
    <row r="266" spans="3:3">
      <c r="C266" s="15"/>
    </row>
    <row r="267" spans="3:3">
      <c r="C267" s="15"/>
    </row>
    <row r="268" spans="3:3">
      <c r="C268" s="15"/>
    </row>
    <row r="269" spans="3:3">
      <c r="C269" s="15"/>
    </row>
    <row r="270" spans="3:3">
      <c r="C270" s="15"/>
    </row>
    <row r="271" spans="3:3">
      <c r="C271" s="15"/>
    </row>
    <row r="272" spans="3:3">
      <c r="C272" s="15"/>
    </row>
    <row r="273" spans="3:3">
      <c r="C273" s="15"/>
    </row>
    <row r="274" spans="3:3">
      <c r="C274" s="15"/>
    </row>
    <row r="275" spans="3:3">
      <c r="C275" s="15"/>
    </row>
    <row r="276" spans="3:3">
      <c r="C276" s="15"/>
    </row>
    <row r="277" spans="3:3">
      <c r="C277" s="15"/>
    </row>
    <row r="278" spans="3:3">
      <c r="C278" s="15"/>
    </row>
    <row r="279" spans="3:3">
      <c r="C279" s="15"/>
    </row>
    <row r="280" spans="3:3">
      <c r="C280" s="15"/>
    </row>
    <row r="281" spans="3:3">
      <c r="C281" s="15"/>
    </row>
    <row r="282" spans="3:3">
      <c r="C282" s="15"/>
    </row>
    <row r="283" spans="3:3">
      <c r="C283" s="15"/>
    </row>
    <row r="284" spans="3:3">
      <c r="C284" s="15"/>
    </row>
    <row r="285" spans="3:3">
      <c r="C285" s="15"/>
    </row>
    <row r="286" spans="3:3">
      <c r="C286" s="15"/>
    </row>
    <row r="287" spans="3:3">
      <c r="C287" s="15"/>
    </row>
    <row r="288" spans="3:3">
      <c r="C288" s="15"/>
    </row>
    <row r="289" spans="3:3">
      <c r="C289" s="15"/>
    </row>
    <row r="290" spans="3:3">
      <c r="C290" s="15"/>
    </row>
    <row r="291" spans="3:3">
      <c r="C291" s="15"/>
    </row>
    <row r="292" spans="3:3">
      <c r="C292" s="15"/>
    </row>
    <row r="293" spans="3:3">
      <c r="C293" s="15"/>
    </row>
    <row r="294" spans="3:3">
      <c r="C294" s="15"/>
    </row>
    <row r="295" spans="3:3">
      <c r="C295" s="15"/>
    </row>
    <row r="296" spans="3:3">
      <c r="C296" s="15"/>
    </row>
    <row r="297" spans="3:3">
      <c r="C297" s="15"/>
    </row>
    <row r="298" spans="3:3">
      <c r="C298" s="15"/>
    </row>
    <row r="299" spans="3:3">
      <c r="C299" s="15"/>
    </row>
    <row r="300" spans="3:3">
      <c r="C300" s="15"/>
    </row>
    <row r="301" spans="3:3">
      <c r="C301" s="15"/>
    </row>
    <row r="302" spans="3:3">
      <c r="C302" s="15"/>
    </row>
    <row r="303" spans="3:3">
      <c r="C303" s="15"/>
    </row>
    <row r="304" spans="3:3">
      <c r="C304" s="15"/>
    </row>
    <row r="305" spans="3:3">
      <c r="C305" s="15"/>
    </row>
    <row r="306" spans="3:3">
      <c r="C306" s="15"/>
    </row>
    <row r="307" spans="3:3">
      <c r="C307" s="15"/>
    </row>
    <row r="308" spans="3:3">
      <c r="C308" s="15"/>
    </row>
    <row r="309" spans="3:3">
      <c r="C309" s="15"/>
    </row>
    <row r="310" spans="3:3">
      <c r="C310" s="15"/>
    </row>
    <row r="311" spans="3:3">
      <c r="C311" s="15"/>
    </row>
    <row r="312" spans="3:3">
      <c r="C312" s="15"/>
    </row>
    <row r="313" spans="3:3">
      <c r="C313" s="15"/>
    </row>
    <row r="314" spans="3:3">
      <c r="C314" s="15"/>
    </row>
    <row r="315" spans="3:3">
      <c r="C315" s="15"/>
    </row>
    <row r="316" spans="3:3">
      <c r="C316" s="15"/>
    </row>
    <row r="317" spans="3:3">
      <c r="C317" s="15"/>
    </row>
    <row r="318" spans="3:3">
      <c r="C318" s="15"/>
    </row>
    <row r="319" spans="3:3">
      <c r="C319" s="15"/>
    </row>
    <row r="320" spans="3:3">
      <c r="C320" s="15"/>
    </row>
    <row r="321" spans="3:3">
      <c r="C321" s="15"/>
    </row>
    <row r="322" spans="3:3">
      <c r="C322" s="15"/>
    </row>
    <row r="323" spans="3:3">
      <c r="C323" s="15"/>
    </row>
    <row r="324" spans="3:3">
      <c r="C324" s="15"/>
    </row>
    <row r="325" spans="3:3">
      <c r="C325" s="15"/>
    </row>
    <row r="326" spans="3:3">
      <c r="C326" s="15"/>
    </row>
    <row r="327" spans="3:3">
      <c r="C327" s="15"/>
    </row>
    <row r="328" spans="3:3">
      <c r="C328" s="15"/>
    </row>
    <row r="329" spans="3:3">
      <c r="C329" s="15"/>
    </row>
    <row r="330" spans="3:3">
      <c r="C330" s="15"/>
    </row>
    <row r="331" spans="3:3">
      <c r="C331" s="15"/>
    </row>
    <row r="332" spans="3:3">
      <c r="C332" s="15"/>
    </row>
    <row r="333" spans="3:3">
      <c r="C333" s="15"/>
    </row>
    <row r="334" spans="3:3">
      <c r="C334" s="15"/>
    </row>
    <row r="335" spans="3:3">
      <c r="C335" s="15"/>
    </row>
    <row r="336" spans="3:3">
      <c r="C336" s="15"/>
    </row>
    <row r="337" spans="3:3">
      <c r="C337" s="15"/>
    </row>
    <row r="338" spans="3:3">
      <c r="C338" s="15"/>
    </row>
    <row r="339" spans="3:3">
      <c r="C339" s="15"/>
    </row>
    <row r="340" spans="3:3">
      <c r="C340" s="15"/>
    </row>
    <row r="341" spans="3:3">
      <c r="C341" s="15"/>
    </row>
    <row r="342" spans="3:3">
      <c r="C342" s="15"/>
    </row>
    <row r="343" spans="3:3">
      <c r="C343" s="15"/>
    </row>
    <row r="344" spans="3:3">
      <c r="C344" s="15"/>
    </row>
    <row r="345" spans="3:3">
      <c r="C345" s="15"/>
    </row>
    <row r="346" spans="3:3">
      <c r="C346" s="15"/>
    </row>
    <row r="347" spans="3:3">
      <c r="C347" s="15"/>
    </row>
    <row r="348" spans="3:3">
      <c r="C348" s="15"/>
    </row>
    <row r="349" spans="3:3">
      <c r="C349" s="15"/>
    </row>
    <row r="350" spans="3:3">
      <c r="C350" s="15"/>
    </row>
    <row r="351" spans="3:3">
      <c r="C351" s="15"/>
    </row>
    <row r="352" spans="3:3">
      <c r="C352" s="15"/>
    </row>
    <row r="353" spans="3:3">
      <c r="C353" s="15"/>
    </row>
    <row r="354" spans="3:3">
      <c r="C354" s="15"/>
    </row>
    <row r="355" spans="3:3">
      <c r="C355" s="15"/>
    </row>
    <row r="356" spans="3:3">
      <c r="C356" s="15"/>
    </row>
    <row r="357" spans="3:3">
      <c r="C357" s="15"/>
    </row>
    <row r="358" spans="3:3">
      <c r="C358" s="15"/>
    </row>
    <row r="359" spans="3:3">
      <c r="C359" s="15"/>
    </row>
    <row r="360" spans="3:3">
      <c r="C360" s="15"/>
    </row>
    <row r="361" spans="3:3">
      <c r="C361" s="15"/>
    </row>
    <row r="362" spans="3:3">
      <c r="C362" s="15"/>
    </row>
    <row r="363" spans="3:3">
      <c r="C363" s="15"/>
    </row>
    <row r="364" spans="3:3">
      <c r="C364" s="15"/>
    </row>
    <row r="365" spans="3:3">
      <c r="C365" s="15"/>
    </row>
    <row r="366" spans="3:3">
      <c r="C366" s="15"/>
    </row>
    <row r="367" spans="3:3">
      <c r="C367" s="15"/>
    </row>
    <row r="368" spans="3:3">
      <c r="C368" s="15"/>
    </row>
    <row r="369" spans="3:3">
      <c r="C369" s="15"/>
    </row>
    <row r="370" spans="3:3">
      <c r="C370" s="15"/>
    </row>
    <row r="371" spans="3:3">
      <c r="C371" s="15"/>
    </row>
    <row r="372" spans="3:3">
      <c r="C372" s="15"/>
    </row>
    <row r="373" spans="3:3">
      <c r="C373" s="15"/>
    </row>
    <row r="374" spans="3:3">
      <c r="C374" s="15"/>
    </row>
    <row r="375" spans="3:3">
      <c r="C375" s="15"/>
    </row>
    <row r="376" spans="3:3">
      <c r="C376" s="15"/>
    </row>
    <row r="377" spans="3:3">
      <c r="C377" s="15"/>
    </row>
    <row r="378" spans="3:3">
      <c r="C378" s="15"/>
    </row>
    <row r="379" spans="3:3">
      <c r="C379" s="15"/>
    </row>
    <row r="380" spans="3:3">
      <c r="C380" s="15"/>
    </row>
    <row r="381" spans="3:3">
      <c r="C381" s="15"/>
    </row>
    <row r="382" spans="3:3">
      <c r="C382" s="15"/>
    </row>
    <row r="383" spans="3:3">
      <c r="C383" s="15"/>
    </row>
    <row r="384" spans="3:3">
      <c r="C384" s="15"/>
    </row>
    <row r="385" spans="3:3">
      <c r="C385" s="15"/>
    </row>
    <row r="386" spans="3:3">
      <c r="C386" s="15"/>
    </row>
    <row r="387" spans="3:3">
      <c r="C387" s="15"/>
    </row>
    <row r="388" spans="3:3">
      <c r="C388" s="15"/>
    </row>
    <row r="389" spans="3:3">
      <c r="C389" s="15"/>
    </row>
    <row r="390" spans="3:3">
      <c r="C390" s="15"/>
    </row>
    <row r="391" spans="3:3">
      <c r="C391" s="15"/>
    </row>
    <row r="392" spans="3:3">
      <c r="C392" s="15"/>
    </row>
    <row r="393" spans="3:3">
      <c r="C393" s="15"/>
    </row>
    <row r="394" spans="3:3">
      <c r="C394" s="15"/>
    </row>
    <row r="395" spans="3:3">
      <c r="C395" s="15"/>
    </row>
    <row r="396" spans="3:3">
      <c r="C396" s="15"/>
    </row>
    <row r="397" spans="3:3">
      <c r="C397" s="15"/>
    </row>
    <row r="398" spans="3:3">
      <c r="C398" s="15"/>
    </row>
    <row r="399" spans="3:3">
      <c r="C399" s="15"/>
    </row>
    <row r="400" spans="3:3">
      <c r="C400" s="15"/>
    </row>
    <row r="401" spans="3:3">
      <c r="C401" s="15"/>
    </row>
    <row r="402" spans="3:3">
      <c r="C402" s="15"/>
    </row>
    <row r="403" spans="3:3">
      <c r="C403" s="15"/>
    </row>
    <row r="404" spans="3:3">
      <c r="C404" s="15"/>
    </row>
    <row r="405" spans="3:3">
      <c r="C405" s="15"/>
    </row>
    <row r="406" spans="3:3">
      <c r="C406" s="15"/>
    </row>
    <row r="407" spans="3:3">
      <c r="C407" s="15"/>
    </row>
    <row r="408" spans="3:3">
      <c r="C408" s="15"/>
    </row>
    <row r="409" spans="3:3">
      <c r="C409" s="15"/>
    </row>
    <row r="410" spans="3:3">
      <c r="C410" s="15"/>
    </row>
    <row r="411" spans="3:3">
      <c r="C411" s="15"/>
    </row>
    <row r="412" spans="3:3">
      <c r="C412" s="15"/>
    </row>
    <row r="413" spans="3:3">
      <c r="C413" s="15"/>
    </row>
    <row r="414" spans="3:3">
      <c r="C414" s="15"/>
    </row>
    <row r="415" spans="3:3">
      <c r="C415" s="15"/>
    </row>
    <row r="416" spans="3:3">
      <c r="C416" s="15"/>
    </row>
    <row r="417" spans="3:3">
      <c r="C417" s="15"/>
    </row>
    <row r="418" spans="3:3">
      <c r="C418" s="15"/>
    </row>
    <row r="419" spans="3:3">
      <c r="C419" s="15"/>
    </row>
    <row r="420" spans="3:3">
      <c r="C420" s="15"/>
    </row>
    <row r="421" spans="3:3">
      <c r="C421" s="15"/>
    </row>
    <row r="422" spans="3:3">
      <c r="C422" s="15"/>
    </row>
    <row r="423" spans="3:3">
      <c r="C423" s="15"/>
    </row>
    <row r="424" spans="3:3">
      <c r="C424" s="15"/>
    </row>
    <row r="425" spans="3:3">
      <c r="C425" s="15"/>
    </row>
    <row r="426" spans="3:3">
      <c r="C426" s="15"/>
    </row>
    <row r="427" spans="3:3">
      <c r="C427" s="15"/>
    </row>
    <row r="428" spans="3:3">
      <c r="C428" s="15"/>
    </row>
    <row r="429" spans="3:3">
      <c r="C429" s="15"/>
    </row>
    <row r="430" spans="3:3">
      <c r="C430" s="15"/>
    </row>
    <row r="431" spans="3:3">
      <c r="C431" s="15"/>
    </row>
    <row r="432" spans="3:3">
      <c r="C432" s="15"/>
    </row>
    <row r="433" spans="3:3">
      <c r="C433" s="15"/>
    </row>
    <row r="434" spans="3:3">
      <c r="C434" s="15"/>
    </row>
    <row r="435" spans="3:3">
      <c r="C435" s="15"/>
    </row>
    <row r="436" spans="3:3">
      <c r="C436" s="15"/>
    </row>
    <row r="437" spans="3:3">
      <c r="C437" s="15"/>
    </row>
    <row r="438" spans="3:3">
      <c r="C438" s="15"/>
    </row>
    <row r="439" spans="3:3">
      <c r="C439" s="15"/>
    </row>
    <row r="440" spans="3:3">
      <c r="C440" s="15"/>
    </row>
    <row r="441" spans="3:3">
      <c r="C441" s="15"/>
    </row>
    <row r="442" spans="3:3">
      <c r="C442" s="15"/>
    </row>
    <row r="443" spans="3:3">
      <c r="C443" s="15"/>
    </row>
    <row r="444" spans="3:3">
      <c r="C444" s="15"/>
    </row>
    <row r="445" spans="3:3">
      <c r="C445" s="15"/>
    </row>
    <row r="446" spans="3:3">
      <c r="C446" s="15"/>
    </row>
    <row r="447" spans="3:3">
      <c r="C447" s="15"/>
    </row>
    <row r="448" spans="3:3">
      <c r="C448" s="15"/>
    </row>
    <row r="449" spans="3:3">
      <c r="C449" s="15"/>
    </row>
    <row r="450" spans="3:3">
      <c r="C450" s="15"/>
    </row>
    <row r="451" spans="3:3">
      <c r="C451" s="15"/>
    </row>
    <row r="452" spans="3:3">
      <c r="C452" s="15"/>
    </row>
    <row r="453" spans="3:3">
      <c r="C453" s="15"/>
    </row>
    <row r="454" spans="3:3">
      <c r="C454" s="15"/>
    </row>
    <row r="455" spans="3:3">
      <c r="C455" s="15"/>
    </row>
    <row r="456" spans="3:3">
      <c r="C456" s="15"/>
    </row>
    <row r="457" spans="3:3">
      <c r="C457" s="15"/>
    </row>
    <row r="458" spans="3:3">
      <c r="C458" s="15"/>
    </row>
    <row r="459" spans="3:3">
      <c r="C459" s="15"/>
    </row>
    <row r="460" spans="3:3">
      <c r="C460" s="15"/>
    </row>
    <row r="461" spans="3:3">
      <c r="C461" s="15"/>
    </row>
    <row r="462" spans="3:3">
      <c r="C462" s="15"/>
    </row>
    <row r="463" spans="3:3">
      <c r="C463" s="15"/>
    </row>
    <row r="464" spans="3:3">
      <c r="C464" s="15"/>
    </row>
    <row r="465" spans="3:3">
      <c r="C465" s="15"/>
    </row>
    <row r="466" spans="3:3">
      <c r="C466" s="15"/>
    </row>
    <row r="467" spans="3:3">
      <c r="C467" s="15"/>
    </row>
    <row r="468" spans="3:3">
      <c r="C468" s="15"/>
    </row>
    <row r="469" spans="3:3">
      <c r="C469" s="15"/>
    </row>
    <row r="470" spans="3:3">
      <c r="C470" s="15"/>
    </row>
    <row r="471" spans="3:3">
      <c r="C471" s="15"/>
    </row>
    <row r="472" spans="3:3">
      <c r="C472" s="15"/>
    </row>
    <row r="473" spans="3:3">
      <c r="C473" s="15"/>
    </row>
    <row r="474" spans="3:3">
      <c r="C474" s="15"/>
    </row>
    <row r="475" spans="3:3">
      <c r="C475" s="15"/>
    </row>
    <row r="476" spans="3:3">
      <c r="C476" s="15"/>
    </row>
    <row r="477" spans="3:3">
      <c r="C477" s="15"/>
    </row>
    <row r="478" spans="3:3">
      <c r="C478" s="15"/>
    </row>
    <row r="479" spans="3:3">
      <c r="C479" s="15"/>
    </row>
    <row r="480" spans="3:3">
      <c r="C480" s="15"/>
    </row>
    <row r="481" spans="3:3">
      <c r="C481" s="15"/>
    </row>
    <row r="482" spans="3:3">
      <c r="C482" s="15"/>
    </row>
    <row r="483" spans="3:3">
      <c r="C483" s="15"/>
    </row>
    <row r="484" spans="3:3">
      <c r="C484" s="15"/>
    </row>
    <row r="485" spans="3:3">
      <c r="C485" s="15"/>
    </row>
    <row r="486" spans="3:3">
      <c r="C486" s="15"/>
    </row>
    <row r="487" spans="3:3">
      <c r="C487" s="15"/>
    </row>
    <row r="488" spans="3:3">
      <c r="C488" s="15"/>
    </row>
    <row r="489" spans="3:3">
      <c r="C489" s="15"/>
    </row>
    <row r="490" spans="3:3">
      <c r="C490" s="15"/>
    </row>
    <row r="491" spans="3:3">
      <c r="C491" s="15"/>
    </row>
    <row r="492" spans="3:3">
      <c r="C492" s="15"/>
    </row>
    <row r="493" spans="3:3">
      <c r="C493" s="15"/>
    </row>
    <row r="494" spans="3:3">
      <c r="C494" s="15"/>
    </row>
    <row r="495" spans="3:3">
      <c r="C495" s="15"/>
    </row>
    <row r="496" spans="3:3">
      <c r="C496" s="15"/>
    </row>
    <row r="497" spans="3:3">
      <c r="C497" s="15"/>
    </row>
    <row r="498" spans="3:3">
      <c r="C498" s="15"/>
    </row>
    <row r="499" spans="3:3">
      <c r="C499" s="15"/>
    </row>
    <row r="500" spans="3:3">
      <c r="C500" s="15"/>
    </row>
    <row r="501" spans="3:3">
      <c r="C501" s="15"/>
    </row>
    <row r="502" spans="3:3">
      <c r="C502" s="15"/>
    </row>
    <row r="503" spans="3:3">
      <c r="C503" s="15"/>
    </row>
    <row r="504" spans="3:3">
      <c r="C504" s="15"/>
    </row>
    <row r="505" spans="3:3">
      <c r="C505" s="15"/>
    </row>
    <row r="506" spans="3:3">
      <c r="C506" s="15"/>
    </row>
    <row r="507" spans="3:3">
      <c r="C507" s="15"/>
    </row>
    <row r="508" spans="3:3">
      <c r="C508" s="15"/>
    </row>
    <row r="509" spans="3:3">
      <c r="C509" s="15"/>
    </row>
    <row r="510" spans="3:3">
      <c r="C510" s="15"/>
    </row>
    <row r="511" spans="3:3">
      <c r="C511" s="15"/>
    </row>
    <row r="512" spans="3:3">
      <c r="C512" s="15"/>
    </row>
    <row r="513" spans="3:3">
      <c r="C513" s="15"/>
    </row>
    <row r="514" spans="3:3">
      <c r="C514" s="15"/>
    </row>
    <row r="515" spans="3:3">
      <c r="C515" s="15"/>
    </row>
    <row r="516" spans="3:3">
      <c r="C516" s="15"/>
    </row>
    <row r="517" spans="3:3">
      <c r="C517" s="15"/>
    </row>
    <row r="518" spans="3:3">
      <c r="C518" s="15"/>
    </row>
    <row r="519" spans="3:3">
      <c r="C519" s="15"/>
    </row>
    <row r="520" spans="3:3">
      <c r="C520" s="15"/>
    </row>
    <row r="521" spans="3:3">
      <c r="C521" s="15"/>
    </row>
    <row r="522" spans="3:3">
      <c r="C522" s="15"/>
    </row>
    <row r="523" spans="3:3">
      <c r="C523" s="15"/>
    </row>
    <row r="524" spans="3:3">
      <c r="C524" s="15"/>
    </row>
    <row r="525" spans="3:3">
      <c r="C525" s="15"/>
    </row>
    <row r="526" spans="3:3">
      <c r="C526" s="15"/>
    </row>
    <row r="527" spans="3:3">
      <c r="C527" s="15"/>
    </row>
    <row r="528" spans="3:3">
      <c r="C528" s="15"/>
    </row>
    <row r="529" spans="3:3">
      <c r="C529" s="15"/>
    </row>
    <row r="530" spans="3:3">
      <c r="C530" s="15"/>
    </row>
    <row r="531" spans="3:3">
      <c r="C531" s="15"/>
    </row>
    <row r="532" spans="3:3">
      <c r="C532" s="15"/>
    </row>
    <row r="533" spans="3:3">
      <c r="C533" s="15"/>
    </row>
    <row r="534" spans="3:3">
      <c r="C534" s="15"/>
    </row>
    <row r="535" spans="3:3">
      <c r="C535" s="15"/>
    </row>
    <row r="536" spans="3:3">
      <c r="C536" s="15"/>
    </row>
    <row r="537" spans="3:3">
      <c r="C537" s="15"/>
    </row>
    <row r="538" spans="3:3">
      <c r="C538" s="15"/>
    </row>
    <row r="539" spans="3:3">
      <c r="C539" s="15"/>
    </row>
    <row r="540" spans="3:3">
      <c r="C540" s="15"/>
    </row>
    <row r="541" spans="3:3">
      <c r="C541" s="15"/>
    </row>
    <row r="542" spans="3:3">
      <c r="C542" s="15"/>
    </row>
    <row r="543" spans="3:3">
      <c r="C543" s="15"/>
    </row>
    <row r="544" spans="3:3">
      <c r="C544" s="15"/>
    </row>
    <row r="545" spans="3:3">
      <c r="C545" s="15"/>
    </row>
    <row r="546" spans="3:3">
      <c r="C546" s="15"/>
    </row>
    <row r="547" spans="3:3">
      <c r="C547" s="15"/>
    </row>
    <row r="548" spans="3:3">
      <c r="C548" s="15"/>
    </row>
    <row r="549" spans="3:3">
      <c r="C549" s="15"/>
    </row>
    <row r="550" spans="3:3">
      <c r="C550" s="15"/>
    </row>
    <row r="551" spans="3:3">
      <c r="C551" s="15"/>
    </row>
    <row r="552" spans="3:3">
      <c r="C552" s="15"/>
    </row>
    <row r="553" spans="3:3">
      <c r="C553" s="15"/>
    </row>
    <row r="554" spans="3:3">
      <c r="C554" s="15"/>
    </row>
    <row r="555" spans="3:3">
      <c r="C555" s="15"/>
    </row>
    <row r="556" spans="3:3">
      <c r="C556" s="15"/>
    </row>
    <row r="557" spans="3:3">
      <c r="C557" s="15"/>
    </row>
    <row r="558" spans="3:3">
      <c r="C558" s="15"/>
    </row>
    <row r="559" spans="3:3">
      <c r="C559" s="15"/>
    </row>
    <row r="560" spans="3:3">
      <c r="C560" s="15"/>
    </row>
    <row r="561" spans="3:3">
      <c r="C561" s="15"/>
    </row>
    <row r="562" spans="3:3">
      <c r="C562" s="15"/>
    </row>
    <row r="563" spans="3:3">
      <c r="C563" s="15"/>
    </row>
    <row r="564" spans="3:3">
      <c r="C564" s="15"/>
    </row>
    <row r="565" spans="3:3">
      <c r="C565" s="15"/>
    </row>
    <row r="566" spans="3:3">
      <c r="C566" s="15"/>
    </row>
    <row r="567" spans="3:3">
      <c r="C567" s="15"/>
    </row>
    <row r="568" spans="3:3">
      <c r="C568" s="15"/>
    </row>
    <row r="569" spans="3:3">
      <c r="C569" s="15"/>
    </row>
    <row r="570" spans="3:3">
      <c r="C570" s="15"/>
    </row>
    <row r="571" spans="3:3">
      <c r="C571" s="15"/>
    </row>
    <row r="572" spans="3:3">
      <c r="C572" s="15"/>
    </row>
    <row r="573" spans="3:3">
      <c r="C573" s="15"/>
    </row>
    <row r="574" spans="3:3">
      <c r="C574" s="15"/>
    </row>
    <row r="575" spans="3:3">
      <c r="C575" s="15"/>
    </row>
    <row r="576" spans="3:3">
      <c r="C576" s="15"/>
    </row>
    <row r="577" spans="3:3">
      <c r="C577" s="15"/>
    </row>
    <row r="578" spans="3:3">
      <c r="C578" s="15"/>
    </row>
    <row r="579" spans="3:3">
      <c r="C579" s="15"/>
    </row>
    <row r="580" spans="3:3">
      <c r="C580" s="15"/>
    </row>
    <row r="581" spans="3:3">
      <c r="C581" s="15"/>
    </row>
    <row r="582" spans="3:3">
      <c r="C582" s="15"/>
    </row>
    <row r="583" spans="3:3">
      <c r="C583" s="15"/>
    </row>
    <row r="584" spans="3:3">
      <c r="C584" s="15"/>
    </row>
    <row r="585" spans="3:3">
      <c r="C585" s="15"/>
    </row>
    <row r="586" spans="3:3">
      <c r="C586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82" t="s">
        <v>3664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4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N8" s="15"/>
      <c r="O8" s="15"/>
      <c r="P8" s="15"/>
      <c r="BG8" s="15"/>
    </row>
    <row r="9" spans="2:59" s="18" customFormat="1" ht="24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M9" s="15"/>
      <c r="N9" s="15"/>
      <c r="O9" s="15"/>
      <c r="P9" s="15"/>
      <c r="BG9" s="15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15"/>
      <c r="N10" s="15"/>
      <c r="O10" s="15"/>
      <c r="P10" s="15"/>
      <c r="BG10" s="15"/>
    </row>
    <row r="11" spans="2:59" s="22" customFormat="1" ht="18" customHeight="1">
      <c r="B11" s="23" t="s">
        <v>100</v>
      </c>
      <c r="C11" s="7"/>
      <c r="D11" s="7"/>
      <c r="E11" s="7"/>
      <c r="F11" s="7"/>
      <c r="G11" s="75">
        <v>4472640.17</v>
      </c>
      <c r="H11" s="7"/>
      <c r="I11" s="75">
        <v>9990.6973457551812</v>
      </c>
      <c r="J11" s="7"/>
      <c r="K11" s="75">
        <v>100</v>
      </c>
      <c r="L11" s="75">
        <v>0.19</v>
      </c>
      <c r="M11" s="15"/>
      <c r="N11" s="15"/>
      <c r="O11" s="15"/>
      <c r="P11" s="15"/>
      <c r="BG11" s="15"/>
    </row>
    <row r="12" spans="2:59">
      <c r="B12" s="77" t="s">
        <v>3126</v>
      </c>
      <c r="C12" s="15"/>
      <c r="D12" s="15"/>
      <c r="G12" s="78">
        <v>4472640.17</v>
      </c>
      <c r="I12" s="78">
        <v>9990.6973457551812</v>
      </c>
      <c r="K12" s="78">
        <v>100</v>
      </c>
      <c r="L12" s="78">
        <v>0.19</v>
      </c>
    </row>
    <row r="13" spans="2:59">
      <c r="B13" t="s">
        <v>3127</v>
      </c>
      <c r="C13" t="s">
        <v>3128</v>
      </c>
      <c r="D13" t="s">
        <v>126</v>
      </c>
      <c r="E13" t="s">
        <v>105</v>
      </c>
      <c r="F13" t="s">
        <v>838</v>
      </c>
      <c r="G13" s="76">
        <v>4611</v>
      </c>
      <c r="H13" s="76">
        <v>9.9999999999999995E-7</v>
      </c>
      <c r="I13" s="76">
        <v>4.6110000000000001E-8</v>
      </c>
      <c r="J13" s="76">
        <v>0</v>
      </c>
      <c r="K13" s="76">
        <v>0</v>
      </c>
      <c r="L13" s="76">
        <v>0</v>
      </c>
    </row>
    <row r="14" spans="2:59">
      <c r="B14" t="s">
        <v>3129</v>
      </c>
      <c r="C14" t="s">
        <v>3130</v>
      </c>
      <c r="D14" t="s">
        <v>126</v>
      </c>
      <c r="E14" t="s">
        <v>105</v>
      </c>
      <c r="F14" t="s">
        <v>838</v>
      </c>
      <c r="G14" s="76">
        <v>10850</v>
      </c>
      <c r="H14" s="76">
        <v>1E-4</v>
      </c>
      <c r="I14" s="76">
        <v>1.0849999999999999E-5</v>
      </c>
      <c r="J14" s="76">
        <v>0</v>
      </c>
      <c r="K14" s="76">
        <v>0</v>
      </c>
      <c r="L14" s="76">
        <v>0</v>
      </c>
    </row>
    <row r="15" spans="2:59">
      <c r="B15" t="s">
        <v>3131</v>
      </c>
      <c r="C15" t="s">
        <v>3132</v>
      </c>
      <c r="D15" t="s">
        <v>950</v>
      </c>
      <c r="E15" t="s">
        <v>105</v>
      </c>
      <c r="F15" t="s">
        <v>838</v>
      </c>
      <c r="G15" s="76">
        <v>1195.4100000000001</v>
      </c>
      <c r="H15" s="76">
        <v>628221.43960000004</v>
      </c>
      <c r="I15" s="76">
        <v>7509.8219111223598</v>
      </c>
      <c r="J15" s="76">
        <v>0</v>
      </c>
      <c r="K15" s="76">
        <v>75.17</v>
      </c>
      <c r="L15" s="76">
        <v>0.14000000000000001</v>
      </c>
    </row>
    <row r="16" spans="2:59">
      <c r="B16" t="s">
        <v>3133</v>
      </c>
      <c r="C16" t="s">
        <v>3134</v>
      </c>
      <c r="D16" t="s">
        <v>534</v>
      </c>
      <c r="E16" t="s">
        <v>105</v>
      </c>
      <c r="F16" t="s">
        <v>439</v>
      </c>
      <c r="G16" s="76">
        <v>1442585</v>
      </c>
      <c r="H16" s="76">
        <v>30.972200000000001</v>
      </c>
      <c r="I16" s="76">
        <v>446.80031136999997</v>
      </c>
      <c r="J16" s="76">
        <v>0</v>
      </c>
      <c r="K16" s="76">
        <v>4.47</v>
      </c>
      <c r="L16" s="76">
        <v>0.01</v>
      </c>
    </row>
    <row r="17" spans="2:12">
      <c r="B17" t="s">
        <v>3135</v>
      </c>
      <c r="C17" t="s">
        <v>3136</v>
      </c>
      <c r="D17" t="s">
        <v>534</v>
      </c>
      <c r="E17" t="s">
        <v>105</v>
      </c>
      <c r="F17" t="s">
        <v>439</v>
      </c>
      <c r="G17" s="76">
        <v>1442585</v>
      </c>
      <c r="H17" s="76">
        <v>43.1066</v>
      </c>
      <c r="I17" s="76">
        <v>621.84934561</v>
      </c>
      <c r="J17" s="76">
        <v>0</v>
      </c>
      <c r="K17" s="76">
        <v>6.22</v>
      </c>
      <c r="L17" s="76">
        <v>0.01</v>
      </c>
    </row>
    <row r="18" spans="2:12">
      <c r="B18" t="s">
        <v>3137</v>
      </c>
      <c r="C18" t="s">
        <v>3138</v>
      </c>
      <c r="D18" t="s">
        <v>534</v>
      </c>
      <c r="E18" t="s">
        <v>105</v>
      </c>
      <c r="F18" t="s">
        <v>439</v>
      </c>
      <c r="G18" s="76">
        <v>1442585</v>
      </c>
      <c r="H18" s="76">
        <v>53.554200000000002</v>
      </c>
      <c r="I18" s="76">
        <v>772.56485607000002</v>
      </c>
      <c r="J18" s="76">
        <v>0</v>
      </c>
      <c r="K18" s="76">
        <v>7.73</v>
      </c>
      <c r="L18" s="76">
        <v>0.01</v>
      </c>
    </row>
    <row r="19" spans="2:12">
      <c r="B19" t="s">
        <v>3139</v>
      </c>
      <c r="C19" t="s">
        <v>3140</v>
      </c>
      <c r="D19" t="s">
        <v>558</v>
      </c>
      <c r="E19" t="s">
        <v>109</v>
      </c>
      <c r="F19" t="s">
        <v>838</v>
      </c>
      <c r="G19" s="76">
        <v>128228.76</v>
      </c>
      <c r="H19" s="76">
        <v>141.35549999999995</v>
      </c>
      <c r="I19" s="76">
        <v>639.66091068671199</v>
      </c>
      <c r="J19" s="76">
        <v>0</v>
      </c>
      <c r="K19" s="76">
        <v>6.4</v>
      </c>
      <c r="L19" s="76">
        <v>0.01</v>
      </c>
    </row>
    <row r="20" spans="2:12">
      <c r="B20" s="77" t="s">
        <v>2590</v>
      </c>
      <c r="C20" s="15"/>
      <c r="D20" s="15"/>
      <c r="G20" s="78">
        <v>0</v>
      </c>
      <c r="I20" s="78">
        <v>0</v>
      </c>
      <c r="K20" s="78">
        <v>0</v>
      </c>
      <c r="L20" s="78">
        <v>0</v>
      </c>
    </row>
    <row r="21" spans="2:12">
      <c r="B21" t="s">
        <v>215</v>
      </c>
      <c r="C21" t="s">
        <v>215</v>
      </c>
      <c r="D21" t="s">
        <v>215</v>
      </c>
      <c r="E21" t="s">
        <v>215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t="s">
        <v>308</v>
      </c>
      <c r="C22" s="15"/>
      <c r="D22" s="15"/>
    </row>
    <row r="23" spans="2:12">
      <c r="B23" t="s">
        <v>415</v>
      </c>
      <c r="C23" s="15"/>
      <c r="D23" s="15"/>
    </row>
    <row r="24" spans="2:12">
      <c r="B24" t="s">
        <v>416</v>
      </c>
      <c r="C24" s="15"/>
      <c r="D24" s="15"/>
    </row>
    <row r="25" spans="2:12">
      <c r="B25" t="s">
        <v>417</v>
      </c>
      <c r="C25" s="15"/>
      <c r="D25" s="15"/>
    </row>
    <row r="26" spans="2:12">
      <c r="C26" s="15"/>
      <c r="D26" s="15"/>
    </row>
    <row r="27" spans="2:12">
      <c r="C27" s="15"/>
      <c r="D27" s="15"/>
    </row>
    <row r="28" spans="2:12">
      <c r="C28" s="15"/>
      <c r="D28" s="15"/>
    </row>
    <row r="29" spans="2:12">
      <c r="C29" s="15"/>
      <c r="D29" s="15"/>
    </row>
    <row r="30" spans="2:12">
      <c r="C30" s="15"/>
      <c r="D30" s="15"/>
    </row>
    <row r="31" spans="2:12">
      <c r="C31" s="15"/>
      <c r="D31" s="15"/>
    </row>
    <row r="32" spans="2:12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  <row r="36" spans="3:4">
      <c r="C36" s="15"/>
      <c r="D36" s="15"/>
    </row>
    <row r="37" spans="3:4">
      <c r="C37" s="15"/>
      <c r="D37" s="15"/>
    </row>
    <row r="38" spans="3:4">
      <c r="C38" s="15"/>
      <c r="D38" s="15"/>
    </row>
    <row r="39" spans="3:4">
      <c r="C39" s="15"/>
      <c r="D39" s="15"/>
    </row>
    <row r="40" spans="3:4">
      <c r="C40" s="15"/>
      <c r="D40" s="15"/>
    </row>
    <row r="41" spans="3:4">
      <c r="C41" s="15"/>
      <c r="D41" s="15"/>
    </row>
    <row r="42" spans="3:4">
      <c r="C42" s="15"/>
      <c r="D42" s="15"/>
    </row>
    <row r="43" spans="3:4">
      <c r="C43" s="15"/>
      <c r="D43" s="15"/>
    </row>
    <row r="44" spans="3:4">
      <c r="C44" s="15"/>
      <c r="D44" s="15"/>
    </row>
    <row r="45" spans="3:4">
      <c r="C45" s="15"/>
      <c r="D45" s="15"/>
    </row>
    <row r="46" spans="3:4">
      <c r="C46" s="15"/>
      <c r="D46" s="15"/>
    </row>
    <row r="47" spans="3:4">
      <c r="C47" s="15"/>
      <c r="D47" s="15"/>
    </row>
    <row r="48" spans="3:4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82" t="s">
        <v>3664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4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AZ8" s="15"/>
    </row>
    <row r="9" spans="2:52" s="18" customFormat="1" ht="21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AZ9" s="15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AZ10" s="15"/>
    </row>
    <row r="11" spans="2:52" s="22" customFormat="1" ht="18" customHeight="1">
      <c r="B11" s="23" t="s">
        <v>102</v>
      </c>
      <c r="C11" s="7"/>
      <c r="D11" s="7"/>
      <c r="E11" s="7"/>
      <c r="F11" s="7"/>
      <c r="G11" s="75">
        <v>-765706.13</v>
      </c>
      <c r="H11" s="7"/>
      <c r="I11" s="75">
        <v>-25.564389364878998</v>
      </c>
      <c r="J11" s="7"/>
      <c r="K11" s="75">
        <v>100</v>
      </c>
      <c r="L11" s="75">
        <v>0</v>
      </c>
      <c r="AZ11" s="15"/>
    </row>
    <row r="12" spans="2:52">
      <c r="B12" s="77" t="s">
        <v>210</v>
      </c>
      <c r="C12" s="15"/>
      <c r="D12" s="15"/>
      <c r="G12" s="78">
        <v>-765706.13</v>
      </c>
      <c r="I12" s="78">
        <v>-25.564389364878998</v>
      </c>
      <c r="K12" s="78">
        <v>100</v>
      </c>
      <c r="L12" s="78">
        <v>0</v>
      </c>
    </row>
    <row r="13" spans="2:52">
      <c r="B13" s="77" t="s">
        <v>2591</v>
      </c>
      <c r="C13" s="15"/>
      <c r="D13" s="15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2608</v>
      </c>
      <c r="C15" s="15"/>
      <c r="D15" s="15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3141</v>
      </c>
      <c r="C17" s="15"/>
      <c r="D17" s="15"/>
      <c r="G17" s="78">
        <v>-765706.13</v>
      </c>
      <c r="I17" s="78">
        <v>-25.564389364878998</v>
      </c>
      <c r="K17" s="78">
        <v>100</v>
      </c>
      <c r="L17" s="78">
        <v>0</v>
      </c>
    </row>
    <row r="18" spans="2:12">
      <c r="B18" t="s">
        <v>3142</v>
      </c>
      <c r="C18" t="s">
        <v>3143</v>
      </c>
      <c r="D18" t="s">
        <v>131</v>
      </c>
      <c r="E18" t="s">
        <v>116</v>
      </c>
      <c r="F18" t="s">
        <v>439</v>
      </c>
      <c r="G18" s="76">
        <v>-765706.13</v>
      </c>
      <c r="H18" s="76">
        <v>0.70499999999999863</v>
      </c>
      <c r="I18" s="76">
        <v>-25.564389364878998</v>
      </c>
      <c r="J18" s="76">
        <v>0</v>
      </c>
      <c r="K18" s="76">
        <v>100</v>
      </c>
      <c r="L18" s="76">
        <v>0</v>
      </c>
    </row>
    <row r="19" spans="2:12">
      <c r="B19" s="77" t="s">
        <v>2609</v>
      </c>
      <c r="C19" s="15"/>
      <c r="D19" s="15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1304</v>
      </c>
      <c r="C21" s="15"/>
      <c r="D21" s="15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306</v>
      </c>
      <c r="C23" s="15"/>
      <c r="D23" s="15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2591</v>
      </c>
      <c r="C24" s="15"/>
      <c r="D24" s="15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2743</v>
      </c>
      <c r="C26" s="15"/>
      <c r="D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2609</v>
      </c>
      <c r="C28" s="15"/>
      <c r="D28" s="15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2744</v>
      </c>
      <c r="C30" s="15"/>
      <c r="D30" s="15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1304</v>
      </c>
      <c r="C32" s="15"/>
      <c r="D32" s="15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308</v>
      </c>
      <c r="C34" s="15"/>
      <c r="D34" s="15"/>
    </row>
    <row r="35" spans="2:12">
      <c r="B35" t="s">
        <v>415</v>
      </c>
      <c r="C35" s="15"/>
      <c r="D35" s="15"/>
    </row>
    <row r="36" spans="2:12">
      <c r="B36" t="s">
        <v>416</v>
      </c>
      <c r="C36" s="15"/>
      <c r="D36" s="15"/>
    </row>
    <row r="37" spans="2:12">
      <c r="B37" t="s">
        <v>417</v>
      </c>
      <c r="C37" s="15"/>
      <c r="D37" s="15"/>
    </row>
    <row r="38" spans="2:12">
      <c r="C38" s="15"/>
      <c r="D38" s="15"/>
    </row>
    <row r="39" spans="2:12">
      <c r="C39" s="15"/>
      <c r="D39" s="15"/>
    </row>
    <row r="40" spans="2:12">
      <c r="C40" s="15"/>
      <c r="D40" s="15"/>
    </row>
    <row r="41" spans="2:12">
      <c r="C41" s="15"/>
      <c r="D41" s="15"/>
    </row>
    <row r="42" spans="2:12">
      <c r="C42" s="15"/>
      <c r="D42" s="15"/>
    </row>
    <row r="43" spans="2:12">
      <c r="C43" s="15"/>
      <c r="D43" s="15"/>
    </row>
    <row r="44" spans="2:12">
      <c r="C44" s="15"/>
      <c r="D44" s="15"/>
    </row>
    <row r="45" spans="2:12">
      <c r="C45" s="15"/>
      <c r="D45" s="15"/>
    </row>
    <row r="46" spans="2:12">
      <c r="C46" s="15"/>
      <c r="D46" s="15"/>
    </row>
    <row r="47" spans="2:12">
      <c r="C47" s="15"/>
      <c r="D47" s="15"/>
    </row>
    <row r="48" spans="2:12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75" zoomScaleNormal="75" workbookViewId="0">
      <selection activeCell="B7" sqref="B7:L7"/>
    </sheetView>
  </sheetViews>
  <sheetFormatPr defaultColWidth="9.140625" defaultRowHeight="18"/>
  <cols>
    <col min="1" max="1" width="6.28515625" style="15" customWidth="1"/>
    <col min="2" max="2" width="45.7109375" style="14" customWidth="1"/>
    <col min="3" max="4" width="10.7109375" style="14" customWidth="1"/>
    <col min="5" max="9" width="10.7109375" style="15" customWidth="1"/>
    <col min="10" max="10" width="14.7109375" style="15" customWidth="1"/>
    <col min="11" max="12" width="10.710937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37" width="5.7109375" style="15" customWidth="1"/>
    <col min="38" max="38" width="3.42578125" style="15" customWidth="1"/>
    <col min="39" max="39" width="5.7109375" style="15" hidden="1" customWidth="1"/>
    <col min="40" max="40" width="10.140625" style="15" customWidth="1"/>
    <col min="41" max="41" width="13.85546875" style="15" customWidth="1"/>
    <col min="42" max="42" width="5.7109375" style="15" customWidth="1"/>
    <col min="43" max="16384" width="9.140625" style="15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82" t="s">
        <v>3664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4" t="s">
        <v>199</v>
      </c>
      <c r="C5" t="s">
        <v>200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8" customFormat="1" ht="63">
      <c r="B8" s="16" t="s">
        <v>49</v>
      </c>
      <c r="C8" s="17" t="s">
        <v>50</v>
      </c>
      <c r="D8" s="17" t="s">
        <v>51</v>
      </c>
      <c r="E8" s="17" t="s">
        <v>52</v>
      </c>
      <c r="F8" s="17" t="s">
        <v>53</v>
      </c>
      <c r="G8" s="17" t="s">
        <v>54</v>
      </c>
      <c r="H8" s="17" t="s">
        <v>55</v>
      </c>
      <c r="I8" s="17" t="s">
        <v>56</v>
      </c>
      <c r="J8" s="17" t="s">
        <v>57</v>
      </c>
      <c r="K8" s="17" t="s">
        <v>58</v>
      </c>
      <c r="L8" s="17" t="s">
        <v>59</v>
      </c>
      <c r="M8" s="15"/>
    </row>
    <row r="9" spans="2:13" s="18" customFormat="1" ht="28.5" customHeight="1">
      <c r="B9" s="19"/>
      <c r="C9" s="20"/>
      <c r="D9" s="20"/>
      <c r="E9" s="20"/>
      <c r="F9" s="20"/>
      <c r="G9" s="20"/>
      <c r="H9" s="20" t="s">
        <v>7</v>
      </c>
      <c r="I9" s="20" t="s">
        <v>7</v>
      </c>
      <c r="J9" s="20" t="s">
        <v>6</v>
      </c>
      <c r="K9" s="20" t="s">
        <v>7</v>
      </c>
      <c r="L9" s="20" t="s">
        <v>7</v>
      </c>
    </row>
    <row r="10" spans="2:1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2" customFormat="1" ht="18" customHeight="1">
      <c r="B11" s="23" t="s">
        <v>68</v>
      </c>
      <c r="C11" s="7"/>
      <c r="D11" s="7"/>
      <c r="E11" s="7"/>
      <c r="F11" s="7"/>
      <c r="G11" s="7"/>
      <c r="H11" s="7"/>
      <c r="I11" s="75">
        <v>0</v>
      </c>
      <c r="J11" s="75">
        <v>590657.950002242</v>
      </c>
      <c r="K11" s="75">
        <v>100</v>
      </c>
      <c r="L11" s="75">
        <v>10.95</v>
      </c>
    </row>
    <row r="12" spans="2:13">
      <c r="B12" s="77" t="s">
        <v>210</v>
      </c>
      <c r="C12" s="25"/>
      <c r="D12" s="26"/>
      <c r="E12" s="26"/>
      <c r="F12" s="26"/>
      <c r="G12" s="26"/>
      <c r="H12" s="26"/>
      <c r="I12" s="78">
        <v>0</v>
      </c>
      <c r="J12" s="78">
        <v>590657.950002242</v>
      </c>
      <c r="K12" s="78">
        <v>100</v>
      </c>
      <c r="L12" s="78">
        <v>10.95</v>
      </c>
    </row>
    <row r="13" spans="2:13">
      <c r="B13" s="77" t="s">
        <v>211</v>
      </c>
      <c r="C13" s="25"/>
      <c r="D13" s="26"/>
      <c r="E13" s="26"/>
      <c r="F13" s="26"/>
      <c r="G13" s="26"/>
      <c r="H13" s="26"/>
      <c r="I13" s="78">
        <v>0</v>
      </c>
      <c r="J13" s="78">
        <v>47462.687400000003</v>
      </c>
      <c r="K13" s="78">
        <v>8.0399999999999991</v>
      </c>
      <c r="L13" s="78">
        <v>0.88</v>
      </c>
    </row>
    <row r="14" spans="2:13"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105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13">
      <c r="B15" t="s">
        <v>217</v>
      </c>
      <c r="C15" t="s">
        <v>218</v>
      </c>
      <c r="D15" t="s">
        <v>219</v>
      </c>
      <c r="E15" t="s">
        <v>220</v>
      </c>
      <c r="F15" t="s">
        <v>152</v>
      </c>
      <c r="G15" t="s">
        <v>105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13">
      <c r="B16" t="s">
        <v>221</v>
      </c>
      <c r="C16" t="s">
        <v>222</v>
      </c>
      <c r="D16" t="s">
        <v>223</v>
      </c>
      <c r="E16" t="s">
        <v>224</v>
      </c>
      <c r="F16" t="s">
        <v>152</v>
      </c>
      <c r="G16" t="s">
        <v>105</v>
      </c>
      <c r="H16" s="76">
        <v>0</v>
      </c>
      <c r="I16" s="76">
        <v>0</v>
      </c>
      <c r="J16" s="76">
        <v>47460.195809999997</v>
      </c>
      <c r="K16" s="76">
        <v>8.0399999999999991</v>
      </c>
      <c r="L16" s="76">
        <v>0.88</v>
      </c>
    </row>
    <row r="17" spans="2:12">
      <c r="B17" t="s">
        <v>225</v>
      </c>
      <c r="C17" t="s">
        <v>226</v>
      </c>
      <c r="D17" t="s">
        <v>227</v>
      </c>
      <c r="E17" t="s">
        <v>224</v>
      </c>
      <c r="F17" t="s">
        <v>152</v>
      </c>
      <c r="G17" t="s">
        <v>105</v>
      </c>
      <c r="H17" s="76">
        <v>0</v>
      </c>
      <c r="I17" s="76">
        <v>0</v>
      </c>
      <c r="J17" s="76">
        <v>2.49159</v>
      </c>
      <c r="K17" s="76">
        <v>0</v>
      </c>
      <c r="L17" s="76">
        <v>0</v>
      </c>
    </row>
    <row r="18" spans="2:12">
      <c r="B18" s="77" t="s">
        <v>228</v>
      </c>
      <c r="D18" s="15"/>
      <c r="I18" s="78">
        <v>0</v>
      </c>
      <c r="J18" s="78">
        <v>50929.527976735197</v>
      </c>
      <c r="K18" s="78">
        <v>8.6199999999999992</v>
      </c>
      <c r="L18" s="78">
        <v>0.94</v>
      </c>
    </row>
    <row r="19" spans="2:12">
      <c r="B19" t="s">
        <v>229</v>
      </c>
      <c r="C19" t="s">
        <v>230</v>
      </c>
      <c r="D19" t="s">
        <v>223</v>
      </c>
      <c r="E19" t="s">
        <v>224</v>
      </c>
      <c r="F19" t="s">
        <v>152</v>
      </c>
      <c r="G19" t="s">
        <v>113</v>
      </c>
      <c r="H19" s="76">
        <v>0</v>
      </c>
      <c r="I19" s="76">
        <v>0</v>
      </c>
      <c r="J19" s="76">
        <v>354.52890676499999</v>
      </c>
      <c r="K19" s="76">
        <v>0.06</v>
      </c>
      <c r="L19" s="76">
        <v>0.01</v>
      </c>
    </row>
    <row r="20" spans="2:12">
      <c r="B20" t="s">
        <v>231</v>
      </c>
      <c r="C20" t="s">
        <v>230</v>
      </c>
      <c r="D20" t="s">
        <v>227</v>
      </c>
      <c r="E20" t="s">
        <v>224</v>
      </c>
      <c r="F20" t="s">
        <v>152</v>
      </c>
      <c r="G20" t="s">
        <v>113</v>
      </c>
      <c r="H20" s="76">
        <v>0</v>
      </c>
      <c r="I20" s="76">
        <v>0</v>
      </c>
      <c r="J20" s="76">
        <v>3607.8391058819998</v>
      </c>
      <c r="K20" s="76">
        <v>0.61</v>
      </c>
      <c r="L20" s="76">
        <v>7.0000000000000007E-2</v>
      </c>
    </row>
    <row r="21" spans="2:12">
      <c r="B21" t="s">
        <v>232</v>
      </c>
      <c r="C21" t="s">
        <v>233</v>
      </c>
      <c r="D21" t="s">
        <v>227</v>
      </c>
      <c r="E21" t="s">
        <v>224</v>
      </c>
      <c r="F21" t="s">
        <v>152</v>
      </c>
      <c r="G21" t="s">
        <v>123</v>
      </c>
      <c r="H21" s="76">
        <v>0</v>
      </c>
      <c r="I21" s="76">
        <v>0</v>
      </c>
      <c r="J21" s="76">
        <v>5.5223999999999996E-4</v>
      </c>
      <c r="K21" s="76">
        <v>0</v>
      </c>
      <c r="L21" s="76">
        <v>0</v>
      </c>
    </row>
    <row r="22" spans="2:12">
      <c r="B22" t="s">
        <v>234</v>
      </c>
      <c r="C22" t="s">
        <v>235</v>
      </c>
      <c r="D22" t="s">
        <v>223</v>
      </c>
      <c r="E22" t="s">
        <v>224</v>
      </c>
      <c r="F22" t="s">
        <v>152</v>
      </c>
      <c r="G22" t="s">
        <v>109</v>
      </c>
      <c r="H22" s="76">
        <v>5.3</v>
      </c>
      <c r="I22" s="76">
        <v>0</v>
      </c>
      <c r="J22" s="76">
        <v>3115.22806726</v>
      </c>
      <c r="K22" s="76">
        <v>0.53</v>
      </c>
      <c r="L22" s="76">
        <v>0.06</v>
      </c>
    </row>
    <row r="23" spans="2:12">
      <c r="B23" t="s">
        <v>236</v>
      </c>
      <c r="C23" t="s">
        <v>235</v>
      </c>
      <c r="D23" t="s">
        <v>227</v>
      </c>
      <c r="E23" t="s">
        <v>224</v>
      </c>
      <c r="F23" t="s">
        <v>152</v>
      </c>
      <c r="G23" t="s">
        <v>109</v>
      </c>
      <c r="H23" s="76">
        <v>5.3</v>
      </c>
      <c r="I23" s="76">
        <v>0</v>
      </c>
      <c r="J23" s="76">
        <v>35488.148585850002</v>
      </c>
      <c r="K23" s="76">
        <v>6.01</v>
      </c>
      <c r="L23" s="76">
        <v>0.66</v>
      </c>
    </row>
    <row r="24" spans="2:12">
      <c r="B24" t="s">
        <v>237</v>
      </c>
      <c r="C24" t="s">
        <v>238</v>
      </c>
      <c r="D24" t="s">
        <v>223</v>
      </c>
      <c r="E24" t="s">
        <v>224</v>
      </c>
      <c r="F24" t="s">
        <v>152</v>
      </c>
      <c r="G24" t="s">
        <v>119</v>
      </c>
      <c r="H24" s="76">
        <v>0</v>
      </c>
      <c r="I24" s="76">
        <v>0</v>
      </c>
      <c r="J24" s="76">
        <v>481.86519796800002</v>
      </c>
      <c r="K24" s="76">
        <v>0.08</v>
      </c>
      <c r="L24" s="76">
        <v>0.01</v>
      </c>
    </row>
    <row r="25" spans="2:12">
      <c r="B25" t="s">
        <v>239</v>
      </c>
      <c r="C25" t="s">
        <v>240</v>
      </c>
      <c r="D25" t="s">
        <v>227</v>
      </c>
      <c r="E25" t="s">
        <v>224</v>
      </c>
      <c r="F25" t="s">
        <v>152</v>
      </c>
      <c r="G25" t="s">
        <v>119</v>
      </c>
      <c r="H25" s="76">
        <v>0</v>
      </c>
      <c r="I25" s="76">
        <v>0</v>
      </c>
      <c r="J25" s="76">
        <v>94.004405019000004</v>
      </c>
      <c r="K25" s="76">
        <v>0.02</v>
      </c>
      <c r="L25" s="76">
        <v>0</v>
      </c>
    </row>
    <row r="26" spans="2:12">
      <c r="B26" t="s">
        <v>241</v>
      </c>
      <c r="C26" t="s">
        <v>242</v>
      </c>
      <c r="D26" t="s">
        <v>223</v>
      </c>
      <c r="E26" t="s">
        <v>224</v>
      </c>
      <c r="F26" t="s">
        <v>152</v>
      </c>
      <c r="G26" t="s">
        <v>205</v>
      </c>
      <c r="H26" s="76">
        <v>0</v>
      </c>
      <c r="I26" s="76">
        <v>0</v>
      </c>
      <c r="J26" s="76">
        <v>52.589067479999997</v>
      </c>
      <c r="K26" s="76">
        <v>0.01</v>
      </c>
      <c r="L26" s="76">
        <v>0</v>
      </c>
    </row>
    <row r="27" spans="2:12">
      <c r="B27" t="s">
        <v>243</v>
      </c>
      <c r="C27" t="s">
        <v>242</v>
      </c>
      <c r="D27" t="s">
        <v>227</v>
      </c>
      <c r="E27" t="s">
        <v>224</v>
      </c>
      <c r="F27" t="s">
        <v>152</v>
      </c>
      <c r="G27" t="s">
        <v>205</v>
      </c>
      <c r="H27" s="76">
        <v>0</v>
      </c>
      <c r="I27" s="76">
        <v>0</v>
      </c>
      <c r="J27" s="76">
        <v>718.78716002520002</v>
      </c>
      <c r="K27" s="76">
        <v>0.12</v>
      </c>
      <c r="L27" s="76">
        <v>0.01</v>
      </c>
    </row>
    <row r="28" spans="2:12">
      <c r="B28" t="s">
        <v>244</v>
      </c>
      <c r="C28" t="s">
        <v>235</v>
      </c>
      <c r="D28" t="s">
        <v>227</v>
      </c>
      <c r="E28" t="s">
        <v>224</v>
      </c>
      <c r="F28" t="s">
        <v>152</v>
      </c>
      <c r="G28" t="s">
        <v>203</v>
      </c>
      <c r="H28" s="76">
        <v>5.3</v>
      </c>
      <c r="I28" s="76">
        <v>0</v>
      </c>
      <c r="J28" s="76">
        <v>26.191895109000001</v>
      </c>
      <c r="K28" s="76">
        <v>0</v>
      </c>
      <c r="L28" s="76">
        <v>0</v>
      </c>
    </row>
    <row r="29" spans="2:12">
      <c r="B29" t="s">
        <v>245</v>
      </c>
      <c r="C29" t="s">
        <v>246</v>
      </c>
      <c r="D29" t="s">
        <v>227</v>
      </c>
      <c r="E29" t="s">
        <v>224</v>
      </c>
      <c r="F29" t="s">
        <v>152</v>
      </c>
      <c r="G29" t="s">
        <v>116</v>
      </c>
      <c r="H29" s="76">
        <v>0</v>
      </c>
      <c r="I29" s="76">
        <v>0</v>
      </c>
      <c r="J29" s="76">
        <v>6990.3450331370004</v>
      </c>
      <c r="K29" s="76">
        <v>1.18</v>
      </c>
      <c r="L29" s="76">
        <v>0.13</v>
      </c>
    </row>
    <row r="30" spans="2:12">
      <c r="B30" s="77" t="s">
        <v>247</v>
      </c>
      <c r="D30" s="15"/>
      <c r="I30" s="78">
        <v>0</v>
      </c>
      <c r="J30" s="78">
        <v>229001.53927000001</v>
      </c>
      <c r="K30" s="78">
        <v>38.770000000000003</v>
      </c>
      <c r="L30" s="78">
        <v>4.25</v>
      </c>
    </row>
    <row r="31" spans="2:12">
      <c r="B31" t="s">
        <v>248</v>
      </c>
      <c r="C31" t="s">
        <v>249</v>
      </c>
      <c r="D31" t="s">
        <v>223</v>
      </c>
      <c r="E31" t="s">
        <v>224</v>
      </c>
      <c r="F31" t="s">
        <v>152</v>
      </c>
      <c r="G31" t="s">
        <v>105</v>
      </c>
      <c r="H31" s="76">
        <v>0</v>
      </c>
      <c r="I31" s="76">
        <v>0</v>
      </c>
      <c r="J31" s="76">
        <v>1500</v>
      </c>
      <c r="K31" s="76">
        <v>0.25</v>
      </c>
      <c r="L31" s="76">
        <v>0.03</v>
      </c>
    </row>
    <row r="32" spans="2:12">
      <c r="B32" t="s">
        <v>250</v>
      </c>
      <c r="C32" t="s">
        <v>251</v>
      </c>
      <c r="D32" t="s">
        <v>227</v>
      </c>
      <c r="E32" t="s">
        <v>224</v>
      </c>
      <c r="F32" t="s">
        <v>152</v>
      </c>
      <c r="G32" t="s">
        <v>105</v>
      </c>
      <c r="H32" s="76">
        <v>0</v>
      </c>
      <c r="I32" s="76">
        <v>0</v>
      </c>
      <c r="J32" s="76">
        <v>54780.15</v>
      </c>
      <c r="K32" s="76">
        <v>9.27</v>
      </c>
      <c r="L32" s="76">
        <v>1.02</v>
      </c>
    </row>
    <row r="33" spans="2:12">
      <c r="B33" t="s">
        <v>252</v>
      </c>
      <c r="C33" t="s">
        <v>253</v>
      </c>
      <c r="D33" t="s">
        <v>254</v>
      </c>
      <c r="E33" t="s">
        <v>215</v>
      </c>
      <c r="F33" t="s">
        <v>216</v>
      </c>
      <c r="G33" t="s">
        <v>105</v>
      </c>
      <c r="H33" s="76">
        <v>0</v>
      </c>
      <c r="I33" s="76">
        <v>0</v>
      </c>
      <c r="J33" s="76">
        <v>35458.665090000002</v>
      </c>
      <c r="K33" s="76">
        <v>6</v>
      </c>
      <c r="L33" s="76">
        <v>0.66</v>
      </c>
    </row>
    <row r="34" spans="2:12">
      <c r="B34" t="s">
        <v>255</v>
      </c>
      <c r="C34" t="s">
        <v>256</v>
      </c>
      <c r="D34" t="s">
        <v>254</v>
      </c>
      <c r="E34" t="s">
        <v>257</v>
      </c>
      <c r="F34" t="s">
        <v>154</v>
      </c>
      <c r="G34" t="s">
        <v>105</v>
      </c>
      <c r="H34" s="76">
        <v>0</v>
      </c>
      <c r="I34" s="76">
        <v>0</v>
      </c>
      <c r="J34" s="76">
        <v>137262.72417999999</v>
      </c>
      <c r="K34" s="76">
        <v>23.24</v>
      </c>
      <c r="L34" s="76">
        <v>2.54</v>
      </c>
    </row>
    <row r="35" spans="2:12">
      <c r="B35" s="77" t="s">
        <v>258</v>
      </c>
      <c r="D35" s="15"/>
      <c r="I35" s="78">
        <v>0</v>
      </c>
      <c r="J35" s="78">
        <v>180920.61921870039</v>
      </c>
      <c r="K35" s="78">
        <v>30.63</v>
      </c>
      <c r="L35" s="78">
        <v>3.35</v>
      </c>
    </row>
    <row r="36" spans="2:12">
      <c r="B36" t="s">
        <v>259</v>
      </c>
      <c r="C36" t="s">
        <v>260</v>
      </c>
      <c r="D36" t="s">
        <v>254</v>
      </c>
      <c r="E36" t="s">
        <v>224</v>
      </c>
      <c r="F36" t="s">
        <v>152</v>
      </c>
      <c r="G36" t="s">
        <v>105</v>
      </c>
      <c r="H36" s="76">
        <v>0.35</v>
      </c>
      <c r="I36" s="76">
        <v>0</v>
      </c>
      <c r="J36" s="76">
        <v>53692.971317700103</v>
      </c>
      <c r="K36" s="76">
        <v>9.09</v>
      </c>
      <c r="L36" s="76">
        <v>1</v>
      </c>
    </row>
    <row r="37" spans="2:12">
      <c r="B37" t="s">
        <v>261</v>
      </c>
      <c r="C37" t="s">
        <v>262</v>
      </c>
      <c r="D37" t="s">
        <v>254</v>
      </c>
      <c r="E37" t="s">
        <v>224</v>
      </c>
      <c r="F37" t="s">
        <v>152</v>
      </c>
      <c r="G37" t="s">
        <v>105</v>
      </c>
      <c r="H37" s="76">
        <v>0.25</v>
      </c>
      <c r="I37" s="76">
        <v>0</v>
      </c>
      <c r="J37" s="76">
        <v>22983.298929500099</v>
      </c>
      <c r="K37" s="76">
        <v>3.89</v>
      </c>
      <c r="L37" s="76">
        <v>0.43</v>
      </c>
    </row>
    <row r="38" spans="2:12">
      <c r="B38" t="s">
        <v>263</v>
      </c>
      <c r="C38" t="s">
        <v>264</v>
      </c>
      <c r="D38" t="s">
        <v>254</v>
      </c>
      <c r="E38" t="s">
        <v>224</v>
      </c>
      <c r="F38" t="s">
        <v>152</v>
      </c>
      <c r="G38" t="s">
        <v>105</v>
      </c>
      <c r="H38" s="76">
        <v>0.2</v>
      </c>
      <c r="I38" s="76">
        <v>0</v>
      </c>
      <c r="J38" s="76">
        <v>58222.683215700003</v>
      </c>
      <c r="K38" s="76">
        <v>9.86</v>
      </c>
      <c r="L38" s="76">
        <v>1.08</v>
      </c>
    </row>
    <row r="39" spans="2:12">
      <c r="B39" t="s">
        <v>265</v>
      </c>
      <c r="C39" t="s">
        <v>266</v>
      </c>
      <c r="D39" t="s">
        <v>254</v>
      </c>
      <c r="E39" t="s">
        <v>224</v>
      </c>
      <c r="F39" t="s">
        <v>152</v>
      </c>
      <c r="G39" t="s">
        <v>105</v>
      </c>
      <c r="H39" s="76">
        <v>0.35</v>
      </c>
      <c r="I39" s="76">
        <v>0</v>
      </c>
      <c r="J39" s="76">
        <v>46021.665755800197</v>
      </c>
      <c r="K39" s="76">
        <v>7.79</v>
      </c>
      <c r="L39" s="76">
        <v>0.85</v>
      </c>
    </row>
    <row r="40" spans="2:12">
      <c r="B40" s="77" t="s">
        <v>267</v>
      </c>
      <c r="D40" s="15"/>
      <c r="I40" s="78">
        <v>0</v>
      </c>
      <c r="J40" s="78">
        <v>53866.154421919899</v>
      </c>
      <c r="K40" s="78">
        <v>9.1199999999999992</v>
      </c>
      <c r="L40" s="78">
        <v>1</v>
      </c>
    </row>
    <row r="41" spans="2:12">
      <c r="B41" t="s">
        <v>268</v>
      </c>
      <c r="C41" t="s">
        <v>269</v>
      </c>
      <c r="D41" t="s">
        <v>254</v>
      </c>
      <c r="E41" t="s">
        <v>215</v>
      </c>
      <c r="F41" t="s">
        <v>216</v>
      </c>
      <c r="G41" t="s">
        <v>105</v>
      </c>
      <c r="H41" s="76">
        <v>0.55000000000000004</v>
      </c>
      <c r="I41" s="76">
        <v>0</v>
      </c>
      <c r="J41" s="76">
        <v>15357.863183670001</v>
      </c>
      <c r="K41" s="76">
        <v>2.6</v>
      </c>
      <c r="L41" s="76">
        <v>0.28000000000000003</v>
      </c>
    </row>
    <row r="42" spans="2:12">
      <c r="B42" t="s">
        <v>270</v>
      </c>
      <c r="C42" t="s">
        <v>271</v>
      </c>
      <c r="D42" t="s">
        <v>254</v>
      </c>
      <c r="E42" t="s">
        <v>224</v>
      </c>
      <c r="F42" t="s">
        <v>152</v>
      </c>
      <c r="G42" t="s">
        <v>105</v>
      </c>
      <c r="H42" s="76">
        <v>0.31</v>
      </c>
      <c r="I42" s="76">
        <v>0</v>
      </c>
      <c r="J42" s="76">
        <v>38508.291238249898</v>
      </c>
      <c r="K42" s="76">
        <v>6.52</v>
      </c>
      <c r="L42" s="76">
        <v>0.71</v>
      </c>
    </row>
    <row r="43" spans="2:12">
      <c r="B43" s="77" t="s">
        <v>272</v>
      </c>
      <c r="D43" s="15"/>
      <c r="I43" s="78">
        <v>0</v>
      </c>
      <c r="J43" s="78">
        <v>0</v>
      </c>
      <c r="K43" s="78">
        <v>0</v>
      </c>
      <c r="L43" s="78">
        <v>0</v>
      </c>
    </row>
    <row r="44" spans="2:12">
      <c r="B44" t="s">
        <v>215</v>
      </c>
      <c r="C44" t="s">
        <v>215</v>
      </c>
      <c r="D44" s="15"/>
      <c r="E44" t="s">
        <v>215</v>
      </c>
      <c r="G44" t="s">
        <v>215</v>
      </c>
      <c r="H44" s="76">
        <v>0</v>
      </c>
      <c r="I44" s="76">
        <v>0</v>
      </c>
      <c r="J44" s="76">
        <v>0</v>
      </c>
      <c r="K44" s="76">
        <v>0</v>
      </c>
      <c r="L44" s="76">
        <v>0</v>
      </c>
    </row>
    <row r="45" spans="2:12">
      <c r="B45" s="77" t="s">
        <v>273</v>
      </c>
      <c r="D45" s="15"/>
      <c r="I45" s="78">
        <v>0</v>
      </c>
      <c r="J45" s="78">
        <v>28477.421714886466</v>
      </c>
      <c r="K45" s="78">
        <v>4.82</v>
      </c>
      <c r="L45" s="78">
        <v>0.53</v>
      </c>
    </row>
    <row r="46" spans="2:12">
      <c r="B46" t="s">
        <v>274</v>
      </c>
      <c r="C46" t="s">
        <v>275</v>
      </c>
      <c r="D46" t="s">
        <v>254</v>
      </c>
      <c r="E46" t="s">
        <v>215</v>
      </c>
      <c r="F46" t="s">
        <v>216</v>
      </c>
      <c r="G46" t="s">
        <v>109</v>
      </c>
      <c r="H46" s="76">
        <v>0</v>
      </c>
      <c r="I46" s="76">
        <v>0</v>
      </c>
      <c r="J46" s="76">
        <v>-325.57043587999999</v>
      </c>
      <c r="K46" s="76">
        <v>-0.06</v>
      </c>
      <c r="L46" s="76">
        <v>-0.01</v>
      </c>
    </row>
    <row r="47" spans="2:12">
      <c r="B47" t="s">
        <v>276</v>
      </c>
      <c r="C47" t="s">
        <v>277</v>
      </c>
      <c r="D47" t="s">
        <v>254</v>
      </c>
      <c r="E47" t="s">
        <v>215</v>
      </c>
      <c r="F47" t="s">
        <v>216</v>
      </c>
      <c r="G47" t="s">
        <v>209</v>
      </c>
      <c r="H47" s="76">
        <v>0</v>
      </c>
      <c r="I47" s="76">
        <v>0</v>
      </c>
      <c r="J47" s="76">
        <v>214.52189406299999</v>
      </c>
      <c r="K47" s="76">
        <v>0.04</v>
      </c>
      <c r="L47" s="76">
        <v>0</v>
      </c>
    </row>
    <row r="48" spans="2:12">
      <c r="B48" t="s">
        <v>278</v>
      </c>
      <c r="C48" t="s">
        <v>279</v>
      </c>
      <c r="D48" t="s">
        <v>254</v>
      </c>
      <c r="E48" t="s">
        <v>215</v>
      </c>
      <c r="F48" t="s">
        <v>216</v>
      </c>
      <c r="G48" t="s">
        <v>119</v>
      </c>
      <c r="H48" s="76">
        <v>0</v>
      </c>
      <c r="I48" s="76">
        <v>0</v>
      </c>
      <c r="J48" s="76">
        <v>717.03734741100004</v>
      </c>
      <c r="K48" s="76">
        <v>0.12</v>
      </c>
      <c r="L48" s="76">
        <v>0.01</v>
      </c>
    </row>
    <row r="49" spans="2:12">
      <c r="B49" t="s">
        <v>280</v>
      </c>
      <c r="C49" t="s">
        <v>281</v>
      </c>
      <c r="D49" t="s">
        <v>254</v>
      </c>
      <c r="E49" t="s">
        <v>215</v>
      </c>
      <c r="F49" t="s">
        <v>216</v>
      </c>
      <c r="G49" t="s">
        <v>126</v>
      </c>
      <c r="H49" s="76">
        <v>0</v>
      </c>
      <c r="I49" s="76">
        <v>0</v>
      </c>
      <c r="J49" s="76">
        <v>6.433182E-3</v>
      </c>
      <c r="K49" s="76">
        <v>0</v>
      </c>
      <c r="L49" s="76">
        <v>0</v>
      </c>
    </row>
    <row r="50" spans="2:12">
      <c r="B50" t="s">
        <v>282</v>
      </c>
      <c r="C50" t="s">
        <v>283</v>
      </c>
      <c r="D50" t="s">
        <v>254</v>
      </c>
      <c r="E50" t="s">
        <v>215</v>
      </c>
      <c r="F50" t="s">
        <v>216</v>
      </c>
      <c r="G50" t="s">
        <v>204</v>
      </c>
      <c r="H50" s="76">
        <v>0</v>
      </c>
      <c r="I50" s="76">
        <v>0</v>
      </c>
      <c r="J50" s="76">
        <v>9.8576602399999995</v>
      </c>
      <c r="K50" s="76">
        <v>0</v>
      </c>
      <c r="L50" s="76">
        <v>0</v>
      </c>
    </row>
    <row r="51" spans="2:12">
      <c r="B51" t="s">
        <v>284</v>
      </c>
      <c r="C51" t="s">
        <v>285</v>
      </c>
      <c r="D51" t="s">
        <v>254</v>
      </c>
      <c r="E51" t="s">
        <v>215</v>
      </c>
      <c r="F51" t="s">
        <v>216</v>
      </c>
      <c r="G51" t="s">
        <v>126</v>
      </c>
      <c r="H51" s="76">
        <v>0</v>
      </c>
      <c r="I51" s="76">
        <v>0</v>
      </c>
      <c r="J51" s="76">
        <v>0.93618037799999998</v>
      </c>
      <c r="K51" s="76">
        <v>0</v>
      </c>
      <c r="L51" s="76">
        <v>0</v>
      </c>
    </row>
    <row r="52" spans="2:12">
      <c r="B52" t="s">
        <v>286</v>
      </c>
      <c r="C52" t="s">
        <v>287</v>
      </c>
      <c r="D52" t="s">
        <v>254</v>
      </c>
      <c r="E52" t="s">
        <v>215</v>
      </c>
      <c r="F52" t="s">
        <v>216</v>
      </c>
      <c r="G52" t="s">
        <v>208</v>
      </c>
      <c r="H52" s="76">
        <v>0</v>
      </c>
      <c r="I52" s="76">
        <v>0</v>
      </c>
      <c r="J52" s="76">
        <v>336.07736301599999</v>
      </c>
      <c r="K52" s="76">
        <v>0.06</v>
      </c>
      <c r="L52" s="76">
        <v>0.01</v>
      </c>
    </row>
    <row r="53" spans="2:12">
      <c r="B53" t="s">
        <v>288</v>
      </c>
      <c r="C53" t="s">
        <v>289</v>
      </c>
      <c r="D53" t="s">
        <v>254</v>
      </c>
      <c r="E53" t="s">
        <v>215</v>
      </c>
      <c r="F53" t="s">
        <v>216</v>
      </c>
      <c r="G53" t="s">
        <v>202</v>
      </c>
      <c r="H53" s="76">
        <v>0</v>
      </c>
      <c r="I53" s="76">
        <v>0</v>
      </c>
      <c r="J53" s="76">
        <v>15.376451157</v>
      </c>
      <c r="K53" s="76">
        <v>0</v>
      </c>
      <c r="L53" s="76">
        <v>0</v>
      </c>
    </row>
    <row r="54" spans="2:12">
      <c r="B54" t="s">
        <v>290</v>
      </c>
      <c r="C54" t="s">
        <v>291</v>
      </c>
      <c r="D54" t="s">
        <v>254</v>
      </c>
      <c r="E54" t="s">
        <v>215</v>
      </c>
      <c r="F54" t="s">
        <v>216</v>
      </c>
      <c r="G54" t="s">
        <v>126</v>
      </c>
      <c r="H54" s="76">
        <v>0</v>
      </c>
      <c r="I54" s="76">
        <v>0</v>
      </c>
      <c r="J54" s="76">
        <v>0.18897145308999999</v>
      </c>
      <c r="K54" s="76">
        <v>0</v>
      </c>
      <c r="L54" s="76">
        <v>0</v>
      </c>
    </row>
    <row r="55" spans="2:12">
      <c r="B55" t="s">
        <v>292</v>
      </c>
      <c r="C55" t="s">
        <v>293</v>
      </c>
      <c r="D55" t="s">
        <v>254</v>
      </c>
      <c r="E55" t="s">
        <v>215</v>
      </c>
      <c r="F55" t="s">
        <v>216</v>
      </c>
      <c r="G55" t="s">
        <v>206</v>
      </c>
      <c r="H55" s="76">
        <v>0</v>
      </c>
      <c r="I55" s="76">
        <v>0</v>
      </c>
      <c r="J55" s="76">
        <v>4.4168000000000001E-5</v>
      </c>
      <c r="K55" s="76">
        <v>0</v>
      </c>
      <c r="L55" s="76">
        <v>0</v>
      </c>
    </row>
    <row r="56" spans="2:12">
      <c r="B56" t="s">
        <v>294</v>
      </c>
      <c r="C56" t="s">
        <v>230</v>
      </c>
      <c r="D56" t="s">
        <v>254</v>
      </c>
      <c r="E56" t="s">
        <v>215</v>
      </c>
      <c r="F56" t="s">
        <v>216</v>
      </c>
      <c r="G56" t="s">
        <v>113</v>
      </c>
      <c r="H56" s="76">
        <v>0</v>
      </c>
      <c r="I56" s="76">
        <v>0</v>
      </c>
      <c r="J56" s="76">
        <v>4302.7253822080002</v>
      </c>
      <c r="K56" s="76">
        <v>0.73</v>
      </c>
      <c r="L56" s="76">
        <v>0.08</v>
      </c>
    </row>
    <row r="57" spans="2:12">
      <c r="B57" t="s">
        <v>295</v>
      </c>
      <c r="C57" t="s">
        <v>233</v>
      </c>
      <c r="D57" t="s">
        <v>254</v>
      </c>
      <c r="E57" t="s">
        <v>215</v>
      </c>
      <c r="F57" t="s">
        <v>216</v>
      </c>
      <c r="G57" t="s">
        <v>123</v>
      </c>
      <c r="H57" s="76">
        <v>0</v>
      </c>
      <c r="I57" s="76">
        <v>0</v>
      </c>
      <c r="J57" s="76">
        <v>312.42704641199998</v>
      </c>
      <c r="K57" s="76">
        <v>0.05</v>
      </c>
      <c r="L57" s="76">
        <v>0.01</v>
      </c>
    </row>
    <row r="58" spans="2:12">
      <c r="B58" t="s">
        <v>296</v>
      </c>
      <c r="C58" t="s">
        <v>235</v>
      </c>
      <c r="D58" t="s">
        <v>254</v>
      </c>
      <c r="E58" t="s">
        <v>257</v>
      </c>
      <c r="F58" t="s">
        <v>154</v>
      </c>
      <c r="G58" t="s">
        <v>109</v>
      </c>
      <c r="H58" s="76">
        <v>5.3</v>
      </c>
      <c r="I58" s="76">
        <v>0</v>
      </c>
      <c r="J58" s="76">
        <v>14583.145093380001</v>
      </c>
      <c r="K58" s="76">
        <v>2.4700000000000002</v>
      </c>
      <c r="L58" s="76">
        <v>0.27</v>
      </c>
    </row>
    <row r="59" spans="2:12">
      <c r="B59" t="s">
        <v>297</v>
      </c>
      <c r="C59" t="s">
        <v>298</v>
      </c>
      <c r="D59" t="s">
        <v>254</v>
      </c>
      <c r="E59" t="s">
        <v>215</v>
      </c>
      <c r="F59" t="s">
        <v>216</v>
      </c>
      <c r="G59" t="s">
        <v>207</v>
      </c>
      <c r="H59" s="76">
        <v>0</v>
      </c>
      <c r="I59" s="76">
        <v>0</v>
      </c>
      <c r="J59" s="76">
        <v>1.3978474400000001</v>
      </c>
      <c r="K59" s="76">
        <v>0</v>
      </c>
      <c r="L59" s="76">
        <v>0</v>
      </c>
    </row>
    <row r="60" spans="2:12">
      <c r="B60" t="s">
        <v>299</v>
      </c>
      <c r="C60" t="s">
        <v>242</v>
      </c>
      <c r="D60" t="s">
        <v>254</v>
      </c>
      <c r="E60" t="s">
        <v>215</v>
      </c>
      <c r="F60" t="s">
        <v>216</v>
      </c>
      <c r="G60" t="s">
        <v>205</v>
      </c>
      <c r="H60" s="76">
        <v>0</v>
      </c>
      <c r="I60" s="76">
        <v>0</v>
      </c>
      <c r="J60" s="76">
        <v>4733.8757771328001</v>
      </c>
      <c r="K60" s="76">
        <v>0.8</v>
      </c>
      <c r="L60" s="76">
        <v>0.09</v>
      </c>
    </row>
    <row r="61" spans="2:12">
      <c r="B61" t="s">
        <v>300</v>
      </c>
      <c r="C61" t="s">
        <v>246</v>
      </c>
      <c r="D61" t="s">
        <v>254</v>
      </c>
      <c r="E61" t="s">
        <v>215</v>
      </c>
      <c r="F61" t="s">
        <v>216</v>
      </c>
      <c r="G61" t="s">
        <v>116</v>
      </c>
      <c r="H61" s="76">
        <v>5.3</v>
      </c>
      <c r="I61" s="76">
        <v>0</v>
      </c>
      <c r="J61" s="76">
        <v>3388.3946286390001</v>
      </c>
      <c r="K61" s="76">
        <v>0.56999999999999995</v>
      </c>
      <c r="L61" s="76">
        <v>0.06</v>
      </c>
    </row>
    <row r="62" spans="2:12">
      <c r="B62" t="s">
        <v>301</v>
      </c>
      <c r="C62" t="s">
        <v>302</v>
      </c>
      <c r="D62" t="s">
        <v>254</v>
      </c>
      <c r="E62" t="s">
        <v>224</v>
      </c>
      <c r="F62" t="s">
        <v>152</v>
      </c>
      <c r="G62" t="s">
        <v>202</v>
      </c>
      <c r="H62" s="76">
        <v>0</v>
      </c>
      <c r="I62" s="76">
        <v>0</v>
      </c>
      <c r="J62" s="76">
        <v>0.282675489</v>
      </c>
      <c r="K62" s="76">
        <v>0</v>
      </c>
      <c r="L62" s="76">
        <v>0</v>
      </c>
    </row>
    <row r="63" spans="2:12">
      <c r="B63" t="s">
        <v>303</v>
      </c>
      <c r="C63" t="s">
        <v>235</v>
      </c>
      <c r="D63" t="s">
        <v>254</v>
      </c>
      <c r="E63" t="s">
        <v>224</v>
      </c>
      <c r="F63" t="s">
        <v>152</v>
      </c>
      <c r="G63" t="s">
        <v>109</v>
      </c>
      <c r="H63" s="76">
        <v>5.3</v>
      </c>
      <c r="I63" s="76">
        <v>0</v>
      </c>
      <c r="J63" s="76">
        <v>57.530005029999998</v>
      </c>
      <c r="K63" s="76">
        <v>0.01</v>
      </c>
      <c r="L63" s="76">
        <v>0</v>
      </c>
    </row>
    <row r="64" spans="2:12">
      <c r="B64" t="s">
        <v>304</v>
      </c>
      <c r="C64" t="s">
        <v>305</v>
      </c>
      <c r="D64" t="s">
        <v>254</v>
      </c>
      <c r="E64" t="s">
        <v>224</v>
      </c>
      <c r="F64" t="s">
        <v>152</v>
      </c>
      <c r="G64" t="s">
        <v>126</v>
      </c>
      <c r="H64" s="76">
        <v>0</v>
      </c>
      <c r="I64" s="76">
        <v>0</v>
      </c>
      <c r="J64" s="76">
        <v>129.211349967578</v>
      </c>
      <c r="K64" s="76">
        <v>0.02</v>
      </c>
      <c r="L64" s="76">
        <v>0</v>
      </c>
    </row>
    <row r="65" spans="2:12">
      <c r="B65" s="77" t="s">
        <v>306</v>
      </c>
      <c r="D65" s="15"/>
      <c r="I65" s="78">
        <v>0</v>
      </c>
      <c r="J65" s="78">
        <v>0</v>
      </c>
      <c r="K65" s="78">
        <v>0</v>
      </c>
      <c r="L65" s="78">
        <v>0</v>
      </c>
    </row>
    <row r="66" spans="2:12">
      <c r="B66" s="77" t="s">
        <v>307</v>
      </c>
      <c r="D66" s="15"/>
      <c r="I66" s="78">
        <v>0</v>
      </c>
      <c r="J66" s="78">
        <v>0</v>
      </c>
      <c r="K66" s="78">
        <v>0</v>
      </c>
      <c r="L66" s="78">
        <v>0</v>
      </c>
    </row>
    <row r="67" spans="2:12">
      <c r="B67" t="s">
        <v>215</v>
      </c>
      <c r="C67" t="s">
        <v>215</v>
      </c>
      <c r="D67" s="15"/>
      <c r="E67" t="s">
        <v>215</v>
      </c>
      <c r="G67" t="s">
        <v>215</v>
      </c>
      <c r="H67" s="76">
        <v>0</v>
      </c>
      <c r="I67" s="76">
        <v>0</v>
      </c>
      <c r="J67" s="76">
        <v>0</v>
      </c>
      <c r="K67" s="76">
        <v>0</v>
      </c>
      <c r="L67" s="76">
        <v>0</v>
      </c>
    </row>
    <row r="68" spans="2:12">
      <c r="B68" s="77" t="s">
        <v>273</v>
      </c>
      <c r="D68" s="15"/>
      <c r="I68" s="78">
        <v>0</v>
      </c>
      <c r="J68" s="78">
        <v>0</v>
      </c>
      <c r="K68" s="78">
        <v>0</v>
      </c>
      <c r="L68" s="78">
        <v>0</v>
      </c>
    </row>
    <row r="69" spans="2:12">
      <c r="B69" t="s">
        <v>215</v>
      </c>
      <c r="C69" t="s">
        <v>215</v>
      </c>
      <c r="D69" s="15"/>
      <c r="E69" t="s">
        <v>215</v>
      </c>
      <c r="G69" t="s">
        <v>215</v>
      </c>
      <c r="H69" s="76">
        <v>0</v>
      </c>
      <c r="I69" s="76">
        <v>0</v>
      </c>
      <c r="J69" s="76">
        <v>0</v>
      </c>
      <c r="K69" s="76">
        <v>0</v>
      </c>
      <c r="L69" s="76">
        <v>0</v>
      </c>
    </row>
    <row r="70" spans="2:12">
      <c r="B70" t="s">
        <v>308</v>
      </c>
      <c r="D70" s="15"/>
    </row>
    <row r="71" spans="2:12">
      <c r="D71" s="15"/>
    </row>
    <row r="72" spans="2:12">
      <c r="D72" s="15"/>
    </row>
    <row r="73" spans="2:12">
      <c r="D73" s="15"/>
    </row>
    <row r="74" spans="2:12">
      <c r="D74" s="15"/>
    </row>
    <row r="75" spans="2:12">
      <c r="D75" s="15"/>
    </row>
    <row r="76" spans="2:12">
      <c r="D76" s="15"/>
    </row>
    <row r="77" spans="2:12">
      <c r="D77" s="15"/>
    </row>
    <row r="78" spans="2:12">
      <c r="D78" s="15"/>
    </row>
    <row r="79" spans="2:12">
      <c r="D79" s="15"/>
    </row>
    <row r="80" spans="2:12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5">
      <c r="D481" s="15"/>
    </row>
    <row r="482" spans="4:5">
      <c r="D482" s="15"/>
    </row>
    <row r="483" spans="4:5">
      <c r="D483" s="15"/>
    </row>
    <row r="484" spans="4:5">
      <c r="D484" s="15"/>
    </row>
    <row r="485" spans="4:5">
      <c r="D485" s="15"/>
    </row>
    <row r="486" spans="4:5">
      <c r="D486" s="15"/>
    </row>
    <row r="487" spans="4:5">
      <c r="E487" s="14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1" width="10.7109375" style="15" customWidth="1"/>
    <col min="12" max="12" width="7.570312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82" t="s">
        <v>3664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4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58</v>
      </c>
      <c r="K8" s="35" t="s">
        <v>186</v>
      </c>
      <c r="L8" s="15"/>
      <c r="AW8" s="15"/>
    </row>
    <row r="9" spans="2:49" s="18" customFormat="1" ht="22.5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44" t="s">
        <v>7</v>
      </c>
      <c r="AW9" s="15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AW10" s="15"/>
    </row>
    <row r="11" spans="2:49" s="22" customFormat="1" ht="18" customHeight="1">
      <c r="B11" s="23" t="s">
        <v>147</v>
      </c>
      <c r="C11" s="7"/>
      <c r="D11" s="7"/>
      <c r="E11" s="7"/>
      <c r="F11" s="7"/>
      <c r="G11" s="75">
        <v>62787989.280000001</v>
      </c>
      <c r="H11" s="7"/>
      <c r="I11" s="75">
        <v>11345.313165942616</v>
      </c>
      <c r="J11" s="75">
        <v>100</v>
      </c>
      <c r="K11" s="75">
        <v>0.21</v>
      </c>
      <c r="AW11" s="15"/>
    </row>
    <row r="12" spans="2:49">
      <c r="B12" s="77" t="s">
        <v>210</v>
      </c>
      <c r="C12" s="15"/>
      <c r="D12" s="15"/>
      <c r="G12" s="78">
        <v>62578209.479999997</v>
      </c>
      <c r="I12" s="78">
        <v>8025.6960144616296</v>
      </c>
      <c r="J12" s="78">
        <v>70.739999999999995</v>
      </c>
      <c r="K12" s="78">
        <v>0.15</v>
      </c>
    </row>
    <row r="13" spans="2:49">
      <c r="B13" s="77" t="s">
        <v>2591</v>
      </c>
      <c r="C13" s="15"/>
      <c r="D13" s="15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2608</v>
      </c>
      <c r="C15" s="15"/>
      <c r="D15" s="15"/>
      <c r="G15" s="78">
        <v>-688544751.85000002</v>
      </c>
      <c r="I15" s="78">
        <v>9125.5211353572395</v>
      </c>
      <c r="J15" s="78">
        <v>80.430000000000007</v>
      </c>
      <c r="K15" s="78">
        <v>0.17</v>
      </c>
    </row>
    <row r="16" spans="2:49">
      <c r="B16" t="s">
        <v>3144</v>
      </c>
      <c r="C16" t="s">
        <v>3145</v>
      </c>
      <c r="D16" t="s">
        <v>126</v>
      </c>
      <c r="E16" t="s">
        <v>113</v>
      </c>
      <c r="F16" t="s">
        <v>439</v>
      </c>
      <c r="G16" s="76">
        <v>-1753574.36</v>
      </c>
      <c r="H16" s="76">
        <v>100</v>
      </c>
      <c r="I16" s="76">
        <v>-7289.4332570839997</v>
      </c>
      <c r="J16" s="76">
        <v>-64.25</v>
      </c>
      <c r="K16" s="76">
        <v>-0.14000000000000001</v>
      </c>
    </row>
    <row r="17" spans="2:11">
      <c r="B17" t="s">
        <v>3146</v>
      </c>
      <c r="C17" t="s">
        <v>3147</v>
      </c>
      <c r="D17" t="s">
        <v>126</v>
      </c>
      <c r="E17" t="s">
        <v>205</v>
      </c>
      <c r="F17" t="s">
        <v>439</v>
      </c>
      <c r="G17" s="76">
        <v>111486813</v>
      </c>
      <c r="H17" s="76">
        <v>100</v>
      </c>
      <c r="I17" s="76">
        <v>3491.7669831600001</v>
      </c>
      <c r="J17" s="76">
        <v>30.78</v>
      </c>
      <c r="K17" s="76">
        <v>0.06</v>
      </c>
    </row>
    <row r="18" spans="2:11">
      <c r="B18" t="s">
        <v>3148</v>
      </c>
      <c r="C18" t="s">
        <v>3149</v>
      </c>
      <c r="D18" t="s">
        <v>126</v>
      </c>
      <c r="E18" t="s">
        <v>116</v>
      </c>
      <c r="F18" t="s">
        <v>439</v>
      </c>
      <c r="G18" s="76">
        <v>-61440.69</v>
      </c>
      <c r="H18" s="76">
        <v>100</v>
      </c>
      <c r="I18" s="76">
        <v>-290.96467563300001</v>
      </c>
      <c r="J18" s="76">
        <v>-2.56</v>
      </c>
      <c r="K18" s="76">
        <v>-0.01</v>
      </c>
    </row>
    <row r="19" spans="2:11">
      <c r="B19" t="s">
        <v>3150</v>
      </c>
      <c r="C19" t="s">
        <v>3151</v>
      </c>
      <c r="D19" t="s">
        <v>126</v>
      </c>
      <c r="E19" t="s">
        <v>105</v>
      </c>
      <c r="F19" t="s">
        <v>439</v>
      </c>
      <c r="G19" s="76">
        <v>29477826.079999998</v>
      </c>
      <c r="H19" s="76">
        <v>100.08028100000006</v>
      </c>
      <c r="I19" s="76">
        <v>29501.4911735553</v>
      </c>
      <c r="J19" s="76">
        <v>260.02999999999997</v>
      </c>
      <c r="K19" s="76">
        <v>0.55000000000000004</v>
      </c>
    </row>
    <row r="20" spans="2:11">
      <c r="B20" t="s">
        <v>3152</v>
      </c>
      <c r="C20" t="s">
        <v>3153</v>
      </c>
      <c r="D20" t="s">
        <v>126</v>
      </c>
      <c r="E20" t="s">
        <v>105</v>
      </c>
      <c r="F20" t="s">
        <v>439</v>
      </c>
      <c r="G20" s="76">
        <v>7449446.9100000001</v>
      </c>
      <c r="H20" s="76">
        <v>99.936519999999973</v>
      </c>
      <c r="I20" s="76">
        <v>7444.7180011015298</v>
      </c>
      <c r="J20" s="76">
        <v>65.62</v>
      </c>
      <c r="K20" s="76">
        <v>0.14000000000000001</v>
      </c>
    </row>
    <row r="21" spans="2:11">
      <c r="B21" t="s">
        <v>3154</v>
      </c>
      <c r="C21" t="s">
        <v>3155</v>
      </c>
      <c r="D21" t="s">
        <v>126</v>
      </c>
      <c r="E21" t="s">
        <v>105</v>
      </c>
      <c r="F21" t="s">
        <v>439</v>
      </c>
      <c r="G21" s="76">
        <v>-3645228.28</v>
      </c>
      <c r="H21" s="76">
        <v>100</v>
      </c>
      <c r="I21" s="76">
        <v>-3645.2282799999998</v>
      </c>
      <c r="J21" s="76">
        <v>-32.130000000000003</v>
      </c>
      <c r="K21" s="76">
        <v>-7.0000000000000007E-2</v>
      </c>
    </row>
    <row r="22" spans="2:11">
      <c r="B22" t="s">
        <v>3156</v>
      </c>
      <c r="C22" t="s">
        <v>3157</v>
      </c>
      <c r="D22" t="s">
        <v>126</v>
      </c>
      <c r="E22" t="s">
        <v>105</v>
      </c>
      <c r="F22" t="s">
        <v>439</v>
      </c>
      <c r="G22" s="76">
        <v>283905.14</v>
      </c>
      <c r="H22" s="76">
        <v>100.00358299999994</v>
      </c>
      <c r="I22" s="76">
        <v>283.91531232116603</v>
      </c>
      <c r="J22" s="76">
        <v>2.5</v>
      </c>
      <c r="K22" s="76">
        <v>0.01</v>
      </c>
    </row>
    <row r="23" spans="2:11">
      <c r="B23" t="s">
        <v>3158</v>
      </c>
      <c r="C23" t="s">
        <v>3159</v>
      </c>
      <c r="D23" t="s">
        <v>126</v>
      </c>
      <c r="E23" t="s">
        <v>109</v>
      </c>
      <c r="F23" t="s">
        <v>3160</v>
      </c>
      <c r="G23" s="76">
        <v>-11346787.439999999</v>
      </c>
      <c r="H23" s="76">
        <v>100</v>
      </c>
      <c r="I23" s="76">
        <v>-40042.812875759999</v>
      </c>
      <c r="J23" s="76">
        <v>-352.95</v>
      </c>
      <c r="K23" s="76">
        <v>-0.74</v>
      </c>
    </row>
    <row r="24" spans="2:11">
      <c r="B24" t="s">
        <v>3161</v>
      </c>
      <c r="C24" t="s">
        <v>3162</v>
      </c>
      <c r="D24" t="s">
        <v>126</v>
      </c>
      <c r="E24" t="s">
        <v>113</v>
      </c>
      <c r="F24" t="s">
        <v>439</v>
      </c>
      <c r="G24" s="76">
        <v>-10834741.779999999</v>
      </c>
      <c r="H24" s="76">
        <v>100</v>
      </c>
      <c r="I24" s="76">
        <v>-45038.938105282003</v>
      </c>
      <c r="J24" s="76">
        <v>-396.98</v>
      </c>
      <c r="K24" s="76">
        <v>-0.83</v>
      </c>
    </row>
    <row r="25" spans="2:11">
      <c r="B25" t="s">
        <v>3163</v>
      </c>
      <c r="C25" t="s">
        <v>3164</v>
      </c>
      <c r="D25" t="s">
        <v>126</v>
      </c>
      <c r="E25" t="s">
        <v>205</v>
      </c>
      <c r="F25" t="s">
        <v>439</v>
      </c>
      <c r="G25" s="76">
        <v>-54901129.729999997</v>
      </c>
      <c r="H25" s="76">
        <v>100</v>
      </c>
      <c r="I25" s="76">
        <v>-1719.5033831436001</v>
      </c>
      <c r="J25" s="76">
        <v>-15.16</v>
      </c>
      <c r="K25" s="76">
        <v>-0.03</v>
      </c>
    </row>
    <row r="26" spans="2:11">
      <c r="B26" t="s">
        <v>3165</v>
      </c>
      <c r="C26" t="s">
        <v>3166</v>
      </c>
      <c r="D26" t="s">
        <v>126</v>
      </c>
      <c r="E26" t="s">
        <v>105</v>
      </c>
      <c r="F26" t="s">
        <v>3160</v>
      </c>
      <c r="G26" s="76">
        <v>40434844.369999997</v>
      </c>
      <c r="H26" s="76">
        <v>100.080319</v>
      </c>
      <c r="I26" s="76">
        <v>40467.321232649498</v>
      </c>
      <c r="J26" s="76">
        <v>356.69</v>
      </c>
      <c r="K26" s="76">
        <v>0.75</v>
      </c>
    </row>
    <row r="27" spans="2:11">
      <c r="B27" t="s">
        <v>3167</v>
      </c>
      <c r="C27" t="s">
        <v>3168</v>
      </c>
      <c r="D27" t="s">
        <v>126</v>
      </c>
      <c r="E27" t="s">
        <v>105</v>
      </c>
      <c r="F27" t="s">
        <v>439</v>
      </c>
      <c r="G27" s="76">
        <v>46006480.549999997</v>
      </c>
      <c r="H27" s="76">
        <v>99.953022999999945</v>
      </c>
      <c r="I27" s="76">
        <v>45984.868085631999</v>
      </c>
      <c r="J27" s="76">
        <v>405.32</v>
      </c>
      <c r="K27" s="76">
        <v>0.85</v>
      </c>
    </row>
    <row r="28" spans="2:11">
      <c r="B28" t="s">
        <v>3169</v>
      </c>
      <c r="C28" t="s">
        <v>3170</v>
      </c>
      <c r="D28" t="s">
        <v>126</v>
      </c>
      <c r="E28" t="s">
        <v>105</v>
      </c>
      <c r="F28" t="s">
        <v>439</v>
      </c>
      <c r="G28" s="76">
        <v>743531.28</v>
      </c>
      <c r="H28" s="76">
        <v>100.00357299999995</v>
      </c>
      <c r="I28" s="76">
        <v>743.557846372634</v>
      </c>
      <c r="J28" s="76">
        <v>6.55</v>
      </c>
      <c r="K28" s="76">
        <v>0.01</v>
      </c>
    </row>
    <row r="29" spans="2:11">
      <c r="B29" t="s">
        <v>3171</v>
      </c>
      <c r="C29" t="s">
        <v>3172</v>
      </c>
      <c r="D29" t="s">
        <v>131</v>
      </c>
      <c r="E29" t="s">
        <v>109</v>
      </c>
      <c r="F29" t="s">
        <v>439</v>
      </c>
      <c r="G29" s="76">
        <v>-8267515.3799999999</v>
      </c>
      <c r="H29" s="76">
        <v>100</v>
      </c>
      <c r="I29" s="76">
        <v>-29176.06177602</v>
      </c>
      <c r="J29" s="76">
        <v>-257.16000000000003</v>
      </c>
      <c r="K29" s="76">
        <v>-0.54</v>
      </c>
    </row>
    <row r="30" spans="2:11">
      <c r="B30" t="s">
        <v>3173</v>
      </c>
      <c r="C30" t="s">
        <v>3174</v>
      </c>
      <c r="D30" t="s">
        <v>131</v>
      </c>
      <c r="E30" t="s">
        <v>109</v>
      </c>
      <c r="F30" t="s">
        <v>994</v>
      </c>
      <c r="G30" s="76">
        <v>11924341.609999999</v>
      </c>
      <c r="H30" s="76">
        <v>100</v>
      </c>
      <c r="I30" s="76">
        <v>42081.001541689999</v>
      </c>
      <c r="J30" s="76">
        <v>370.91</v>
      </c>
      <c r="K30" s="76">
        <v>0.78</v>
      </c>
    </row>
    <row r="31" spans="2:11">
      <c r="B31" t="s">
        <v>3175</v>
      </c>
      <c r="C31" t="s">
        <v>3176</v>
      </c>
      <c r="D31" t="s">
        <v>131</v>
      </c>
      <c r="E31" t="s">
        <v>116</v>
      </c>
      <c r="F31" t="s">
        <v>439</v>
      </c>
      <c r="G31" s="76">
        <v>716042.86</v>
      </c>
      <c r="H31" s="76">
        <v>100</v>
      </c>
      <c r="I31" s="76">
        <v>3390.9641721019998</v>
      </c>
      <c r="J31" s="76">
        <v>29.89</v>
      </c>
      <c r="K31" s="76">
        <v>0.06</v>
      </c>
    </row>
    <row r="32" spans="2:11">
      <c r="B32" t="s">
        <v>3177</v>
      </c>
      <c r="C32" t="s">
        <v>3178</v>
      </c>
      <c r="D32" t="s">
        <v>131</v>
      </c>
      <c r="E32" t="s">
        <v>208</v>
      </c>
      <c r="F32" t="s">
        <v>439</v>
      </c>
      <c r="G32" s="76">
        <v>5845247.8600000003</v>
      </c>
      <c r="H32" s="76">
        <v>100</v>
      </c>
      <c r="I32" s="76">
        <v>1132.8090352679999</v>
      </c>
      <c r="J32" s="76">
        <v>9.98</v>
      </c>
      <c r="K32" s="76">
        <v>0.02</v>
      </c>
    </row>
    <row r="33" spans="2:11">
      <c r="B33" t="s">
        <v>3179</v>
      </c>
      <c r="C33" t="s">
        <v>3180</v>
      </c>
      <c r="D33" t="s">
        <v>131</v>
      </c>
      <c r="E33" t="s">
        <v>202</v>
      </c>
      <c r="F33" t="s">
        <v>439</v>
      </c>
      <c r="G33" s="76">
        <v>866779.34</v>
      </c>
      <c r="H33" s="76">
        <v>100</v>
      </c>
      <c r="I33" s="76">
        <v>3144.068699982</v>
      </c>
      <c r="J33" s="76">
        <v>27.71</v>
      </c>
      <c r="K33" s="76">
        <v>0.06</v>
      </c>
    </row>
    <row r="34" spans="2:11">
      <c r="B34" t="s">
        <v>3181</v>
      </c>
      <c r="C34" t="s">
        <v>3182</v>
      </c>
      <c r="D34" t="s">
        <v>131</v>
      </c>
      <c r="E34" t="s">
        <v>105</v>
      </c>
      <c r="F34" t="s">
        <v>994</v>
      </c>
      <c r="G34" s="76">
        <v>-42975327.149999999</v>
      </c>
      <c r="H34" s="76">
        <v>100.72962299999989</v>
      </c>
      <c r="I34" s="76">
        <v>-43288.885021211601</v>
      </c>
      <c r="J34" s="76">
        <v>-381.56</v>
      </c>
      <c r="K34" s="76">
        <v>-0.8</v>
      </c>
    </row>
    <row r="35" spans="2:11">
      <c r="B35" t="s">
        <v>3183</v>
      </c>
      <c r="C35" t="s">
        <v>3184</v>
      </c>
      <c r="D35" t="s">
        <v>131</v>
      </c>
      <c r="E35" t="s">
        <v>105</v>
      </c>
      <c r="F35" t="s">
        <v>317</v>
      </c>
      <c r="G35" s="76">
        <v>-172174.71</v>
      </c>
      <c r="H35" s="76">
        <v>100</v>
      </c>
      <c r="I35" s="76">
        <v>-172.17471</v>
      </c>
      <c r="J35" s="76">
        <v>-1.52</v>
      </c>
      <c r="K35" s="76">
        <v>0</v>
      </c>
    </row>
    <row r="36" spans="2:11">
      <c r="B36" t="s">
        <v>3185</v>
      </c>
      <c r="C36" t="s">
        <v>3186</v>
      </c>
      <c r="D36" t="s">
        <v>131</v>
      </c>
      <c r="E36" t="s">
        <v>105</v>
      </c>
      <c r="F36" t="s">
        <v>439</v>
      </c>
      <c r="G36" s="76">
        <v>-3330243.75</v>
      </c>
      <c r="H36" s="76">
        <v>100.00349199999999</v>
      </c>
      <c r="I36" s="76">
        <v>-3330.3600421117499</v>
      </c>
      <c r="J36" s="76">
        <v>-29.35</v>
      </c>
      <c r="K36" s="76">
        <v>-0.06</v>
      </c>
    </row>
    <row r="37" spans="2:11">
      <c r="B37" t="s">
        <v>3187</v>
      </c>
      <c r="C37" t="s">
        <v>3188</v>
      </c>
      <c r="D37" t="s">
        <v>131</v>
      </c>
      <c r="E37" t="s">
        <v>105</v>
      </c>
      <c r="F37" t="s">
        <v>439</v>
      </c>
      <c r="G37" s="76">
        <v>-1144499.53</v>
      </c>
      <c r="H37" s="76">
        <v>100</v>
      </c>
      <c r="I37" s="76">
        <v>-1144.49953</v>
      </c>
      <c r="J37" s="76">
        <v>-10.09</v>
      </c>
      <c r="K37" s="76">
        <v>-0.02</v>
      </c>
    </row>
    <row r="38" spans="2:11">
      <c r="B38" t="s">
        <v>3189</v>
      </c>
      <c r="C38" t="s">
        <v>3190</v>
      </c>
      <c r="D38" t="s">
        <v>131</v>
      </c>
      <c r="E38" t="s">
        <v>105</v>
      </c>
      <c r="F38" t="s">
        <v>439</v>
      </c>
      <c r="G38" s="76">
        <v>-3229099.76</v>
      </c>
      <c r="H38" s="76">
        <v>99.928010999999884</v>
      </c>
      <c r="I38" s="76">
        <v>-3226.7751633737698</v>
      </c>
      <c r="J38" s="76">
        <v>-28.44</v>
      </c>
      <c r="K38" s="76">
        <v>-0.06</v>
      </c>
    </row>
    <row r="39" spans="2:11">
      <c r="B39" t="s">
        <v>3191</v>
      </c>
      <c r="C39" t="s">
        <v>3192</v>
      </c>
      <c r="D39" t="s">
        <v>131</v>
      </c>
      <c r="E39" t="s">
        <v>119</v>
      </c>
      <c r="F39" t="s">
        <v>439</v>
      </c>
      <c r="G39" s="76">
        <v>-375196.01</v>
      </c>
      <c r="H39" s="76">
        <v>100</v>
      </c>
      <c r="I39" s="76">
        <v>-1061.3169534870001</v>
      </c>
      <c r="J39" s="76">
        <v>-9.35</v>
      </c>
      <c r="K39" s="76">
        <v>-0.02</v>
      </c>
    </row>
    <row r="40" spans="2:11">
      <c r="B40" t="s">
        <v>3193</v>
      </c>
      <c r="C40" t="s">
        <v>3194</v>
      </c>
      <c r="D40" t="s">
        <v>131</v>
      </c>
      <c r="E40" t="s">
        <v>109</v>
      </c>
      <c r="F40" t="s">
        <v>994</v>
      </c>
      <c r="G40" s="76">
        <v>2988168.18</v>
      </c>
      <c r="H40" s="76">
        <v>100</v>
      </c>
      <c r="I40" s="76">
        <v>10545.245507219999</v>
      </c>
      <c r="J40" s="76">
        <v>92.95</v>
      </c>
      <c r="K40" s="76">
        <v>0.2</v>
      </c>
    </row>
    <row r="41" spans="2:11">
      <c r="B41" t="s">
        <v>3195</v>
      </c>
      <c r="C41" t="s">
        <v>3196</v>
      </c>
      <c r="D41" t="s">
        <v>131</v>
      </c>
      <c r="E41" t="s">
        <v>113</v>
      </c>
      <c r="F41" t="s">
        <v>439</v>
      </c>
      <c r="G41" s="76">
        <v>-8690764.6099999994</v>
      </c>
      <c r="H41" s="76">
        <v>100</v>
      </c>
      <c r="I41" s="76">
        <v>-36126.639407308998</v>
      </c>
      <c r="J41" s="76">
        <v>-318.43</v>
      </c>
      <c r="K41" s="76">
        <v>-0.67</v>
      </c>
    </row>
    <row r="42" spans="2:11">
      <c r="B42" t="s">
        <v>3197</v>
      </c>
      <c r="C42" t="s">
        <v>3198</v>
      </c>
      <c r="D42" t="s">
        <v>131</v>
      </c>
      <c r="E42" t="s">
        <v>116</v>
      </c>
      <c r="F42" t="s">
        <v>439</v>
      </c>
      <c r="G42" s="76">
        <v>-160798.29</v>
      </c>
      <c r="H42" s="76">
        <v>100</v>
      </c>
      <c r="I42" s="76">
        <v>-761.49246195299997</v>
      </c>
      <c r="J42" s="76">
        <v>-6.71</v>
      </c>
      <c r="K42" s="76">
        <v>-0.01</v>
      </c>
    </row>
    <row r="43" spans="2:11">
      <c r="B43" t="s">
        <v>3199</v>
      </c>
      <c r="C43" t="s">
        <v>3200</v>
      </c>
      <c r="D43" t="s">
        <v>131</v>
      </c>
      <c r="E43" t="s">
        <v>202</v>
      </c>
      <c r="F43" t="s">
        <v>439</v>
      </c>
      <c r="G43" s="76">
        <v>-543651.35</v>
      </c>
      <c r="H43" s="76">
        <v>100</v>
      </c>
      <c r="I43" s="76">
        <v>-1971.986541855</v>
      </c>
      <c r="J43" s="76">
        <v>-17.38</v>
      </c>
      <c r="K43" s="76">
        <v>-0.04</v>
      </c>
    </row>
    <row r="44" spans="2:11">
      <c r="B44" t="s">
        <v>3201</v>
      </c>
      <c r="C44" t="s">
        <v>3202</v>
      </c>
      <c r="D44" t="s">
        <v>131</v>
      </c>
      <c r="E44" t="s">
        <v>105</v>
      </c>
      <c r="F44" t="s">
        <v>994</v>
      </c>
      <c r="G44" s="76">
        <v>-10766668.779999999</v>
      </c>
      <c r="H44" s="76">
        <v>100.72977699999981</v>
      </c>
      <c r="I44" s="76">
        <v>-10845.241452422601</v>
      </c>
      <c r="J44" s="76">
        <v>-95.59</v>
      </c>
      <c r="K44" s="76">
        <v>-0.2</v>
      </c>
    </row>
    <row r="45" spans="2:11">
      <c r="B45" t="s">
        <v>3203</v>
      </c>
      <c r="C45" t="s">
        <v>3204</v>
      </c>
      <c r="D45" t="s">
        <v>131</v>
      </c>
      <c r="E45" t="s">
        <v>105</v>
      </c>
      <c r="F45" t="s">
        <v>439</v>
      </c>
      <c r="G45" s="76">
        <v>1078988.67</v>
      </c>
      <c r="H45" s="76">
        <v>100</v>
      </c>
      <c r="I45" s="76">
        <v>1078.98867</v>
      </c>
      <c r="J45" s="76">
        <v>9.51</v>
      </c>
      <c r="K45" s="76">
        <v>0.02</v>
      </c>
    </row>
    <row r="46" spans="2:11">
      <c r="B46" t="s">
        <v>3205</v>
      </c>
      <c r="C46" t="s">
        <v>3206</v>
      </c>
      <c r="D46" t="s">
        <v>131</v>
      </c>
      <c r="E46" t="s">
        <v>105</v>
      </c>
      <c r="F46" t="s">
        <v>439</v>
      </c>
      <c r="G46" s="76">
        <v>36922713.439999998</v>
      </c>
      <c r="H46" s="76">
        <v>99.947950999999961</v>
      </c>
      <c r="I46" s="76">
        <v>36903.495536881601</v>
      </c>
      <c r="J46" s="76">
        <v>325.27999999999997</v>
      </c>
      <c r="K46" s="76">
        <v>0.68</v>
      </c>
    </row>
    <row r="47" spans="2:11">
      <c r="B47" t="s">
        <v>3207</v>
      </c>
      <c r="C47" t="s">
        <v>3208</v>
      </c>
      <c r="D47" t="s">
        <v>131</v>
      </c>
      <c r="E47" t="s">
        <v>105</v>
      </c>
      <c r="F47" t="s">
        <v>439</v>
      </c>
      <c r="G47" s="76">
        <v>1793146.01</v>
      </c>
      <c r="H47" s="76">
        <v>100</v>
      </c>
      <c r="I47" s="76">
        <v>1793.1460099999999</v>
      </c>
      <c r="J47" s="76">
        <v>15.81</v>
      </c>
      <c r="K47" s="76">
        <v>0.03</v>
      </c>
    </row>
    <row r="48" spans="2:11">
      <c r="B48" t="s">
        <v>3209</v>
      </c>
      <c r="C48" t="s">
        <v>3210</v>
      </c>
      <c r="D48" t="s">
        <v>131</v>
      </c>
      <c r="E48" t="s">
        <v>105</v>
      </c>
      <c r="F48" t="s">
        <v>439</v>
      </c>
      <c r="G48" s="76">
        <v>2026025.5</v>
      </c>
      <c r="H48" s="76">
        <v>99.928021999999999</v>
      </c>
      <c r="I48" s="76">
        <v>2024.5672073656101</v>
      </c>
      <c r="J48" s="76">
        <v>17.84</v>
      </c>
      <c r="K48" s="76">
        <v>0.04</v>
      </c>
    </row>
    <row r="49" spans="2:11">
      <c r="B49" t="s">
        <v>3211</v>
      </c>
      <c r="C49" t="s">
        <v>3212</v>
      </c>
      <c r="D49" t="s">
        <v>131</v>
      </c>
      <c r="E49" t="s">
        <v>119</v>
      </c>
      <c r="F49" t="s">
        <v>3213</v>
      </c>
      <c r="G49" s="76">
        <v>9550000</v>
      </c>
      <c r="H49" s="76">
        <v>100</v>
      </c>
      <c r="I49" s="76">
        <v>27014.084999999999</v>
      </c>
      <c r="J49" s="76">
        <v>238.11</v>
      </c>
      <c r="K49" s="76">
        <v>0.5</v>
      </c>
    </row>
    <row r="50" spans="2:11">
      <c r="B50" t="s">
        <v>3214</v>
      </c>
      <c r="C50" t="s">
        <v>3215</v>
      </c>
      <c r="D50" t="s">
        <v>131</v>
      </c>
      <c r="E50" t="s">
        <v>109</v>
      </c>
      <c r="F50" t="s">
        <v>3216</v>
      </c>
      <c r="G50" s="76">
        <v>3700000</v>
      </c>
      <c r="H50" s="76">
        <v>100</v>
      </c>
      <c r="I50" s="76">
        <v>13057.3</v>
      </c>
      <c r="J50" s="76">
        <v>115.09</v>
      </c>
      <c r="K50" s="76">
        <v>0.24</v>
      </c>
    </row>
    <row r="51" spans="2:11">
      <c r="B51" t="s">
        <v>3217</v>
      </c>
      <c r="C51" t="s">
        <v>3218</v>
      </c>
      <c r="D51" t="s">
        <v>131</v>
      </c>
      <c r="E51" t="s">
        <v>109</v>
      </c>
      <c r="F51" t="s">
        <v>3213</v>
      </c>
      <c r="G51" s="76">
        <v>-96080000</v>
      </c>
      <c r="H51" s="76">
        <v>100</v>
      </c>
      <c r="I51" s="76">
        <v>-339066.32</v>
      </c>
      <c r="J51" s="76">
        <v>-2988.6</v>
      </c>
      <c r="K51" s="76">
        <v>-6.29</v>
      </c>
    </row>
    <row r="52" spans="2:11">
      <c r="B52" t="s">
        <v>3219</v>
      </c>
      <c r="C52" t="s">
        <v>3220</v>
      </c>
      <c r="D52" t="s">
        <v>131</v>
      </c>
      <c r="E52" t="s">
        <v>109</v>
      </c>
      <c r="F52" t="s">
        <v>3221</v>
      </c>
      <c r="G52" s="76">
        <v>3062824.53</v>
      </c>
      <c r="H52" s="76">
        <v>100</v>
      </c>
      <c r="I52" s="76">
        <v>10808.70776637</v>
      </c>
      <c r="J52" s="76">
        <v>95.27</v>
      </c>
      <c r="K52" s="76">
        <v>0.2</v>
      </c>
    </row>
    <row r="53" spans="2:11">
      <c r="B53" t="s">
        <v>3222</v>
      </c>
      <c r="C53" t="s">
        <v>3223</v>
      </c>
      <c r="D53" t="s">
        <v>131</v>
      </c>
      <c r="E53" t="s">
        <v>113</v>
      </c>
      <c r="F53" t="s">
        <v>439</v>
      </c>
      <c r="G53" s="76">
        <v>-765706.13</v>
      </c>
      <c r="H53" s="76">
        <v>100</v>
      </c>
      <c r="I53" s="76">
        <v>-3182.9638117969998</v>
      </c>
      <c r="J53" s="76">
        <v>-28.06</v>
      </c>
      <c r="K53" s="76">
        <v>-0.06</v>
      </c>
    </row>
    <row r="54" spans="2:11">
      <c r="B54" t="s">
        <v>3224</v>
      </c>
      <c r="C54" t="s">
        <v>3225</v>
      </c>
      <c r="D54" t="s">
        <v>131</v>
      </c>
      <c r="E54" t="s">
        <v>113</v>
      </c>
      <c r="F54" t="s">
        <v>3213</v>
      </c>
      <c r="G54" s="76">
        <v>-27390077.32</v>
      </c>
      <c r="H54" s="76">
        <v>100</v>
      </c>
      <c r="I54" s="76">
        <v>-113857.812411508</v>
      </c>
      <c r="J54" s="76">
        <v>-1003.57</v>
      </c>
      <c r="K54" s="76">
        <v>-2.11</v>
      </c>
    </row>
    <row r="55" spans="2:11">
      <c r="B55" t="s">
        <v>3226</v>
      </c>
      <c r="C55" t="s">
        <v>3227</v>
      </c>
      <c r="D55" t="s">
        <v>131</v>
      </c>
      <c r="E55" t="s">
        <v>113</v>
      </c>
      <c r="F55" t="s">
        <v>439</v>
      </c>
      <c r="G55" s="76">
        <v>730655.98</v>
      </c>
      <c r="H55" s="76">
        <v>100</v>
      </c>
      <c r="I55" s="76">
        <v>3037.2638432620001</v>
      </c>
      <c r="J55" s="76">
        <v>26.77</v>
      </c>
      <c r="K55" s="76">
        <v>0.06</v>
      </c>
    </row>
    <row r="56" spans="2:11">
      <c r="B56" t="s">
        <v>3228</v>
      </c>
      <c r="C56" t="s">
        <v>3229</v>
      </c>
      <c r="D56" t="s">
        <v>131</v>
      </c>
      <c r="E56" t="s">
        <v>205</v>
      </c>
      <c r="F56" t="s">
        <v>3213</v>
      </c>
      <c r="G56" s="76">
        <v>-1168818000</v>
      </c>
      <c r="H56" s="76">
        <v>100</v>
      </c>
      <c r="I56" s="76">
        <v>-36607.379760000003</v>
      </c>
      <c r="J56" s="76">
        <v>-322.67</v>
      </c>
      <c r="K56" s="76">
        <v>-0.68</v>
      </c>
    </row>
    <row r="57" spans="2:11">
      <c r="B57" t="s">
        <v>3230</v>
      </c>
      <c r="C57" t="s">
        <v>3231</v>
      </c>
      <c r="D57" t="s">
        <v>131</v>
      </c>
      <c r="E57" t="s">
        <v>116</v>
      </c>
      <c r="F57" t="s">
        <v>3213</v>
      </c>
      <c r="G57" s="76">
        <v>-723000</v>
      </c>
      <c r="H57" s="76">
        <v>100</v>
      </c>
      <c r="I57" s="76">
        <v>-3423.9110999999998</v>
      </c>
      <c r="J57" s="76">
        <v>-30.18</v>
      </c>
      <c r="K57" s="76">
        <v>-0.06</v>
      </c>
    </row>
    <row r="58" spans="2:11">
      <c r="B58" t="s">
        <v>3232</v>
      </c>
      <c r="C58" t="s">
        <v>3233</v>
      </c>
      <c r="D58" t="s">
        <v>131</v>
      </c>
      <c r="E58" t="s">
        <v>105</v>
      </c>
      <c r="F58" t="s">
        <v>3216</v>
      </c>
      <c r="G58" s="76">
        <v>-13019930</v>
      </c>
      <c r="H58" s="76">
        <v>100</v>
      </c>
      <c r="I58" s="76">
        <v>-13019.93</v>
      </c>
      <c r="J58" s="76">
        <v>-114.76</v>
      </c>
      <c r="K58" s="76">
        <v>-0.24</v>
      </c>
    </row>
    <row r="59" spans="2:11">
      <c r="B59" t="s">
        <v>3234</v>
      </c>
      <c r="C59" t="s">
        <v>3235</v>
      </c>
      <c r="D59" t="s">
        <v>131</v>
      </c>
      <c r="E59" t="s">
        <v>105</v>
      </c>
      <c r="F59" t="s">
        <v>3213</v>
      </c>
      <c r="G59" s="76">
        <v>343327468</v>
      </c>
      <c r="H59" s="76">
        <v>100.07655700000007</v>
      </c>
      <c r="I59" s="76">
        <v>343590.30920967698</v>
      </c>
      <c r="J59" s="76">
        <v>3028.48</v>
      </c>
      <c r="K59" s="76">
        <v>6.37</v>
      </c>
    </row>
    <row r="60" spans="2:11">
      <c r="B60" t="s">
        <v>3236</v>
      </c>
      <c r="C60" t="s">
        <v>3237</v>
      </c>
      <c r="D60" t="s">
        <v>131</v>
      </c>
      <c r="E60" t="s">
        <v>105</v>
      </c>
      <c r="F60" t="s">
        <v>3221</v>
      </c>
      <c r="G60" s="76">
        <v>-10934283.58</v>
      </c>
      <c r="H60" s="76">
        <v>100.7354949999998</v>
      </c>
      <c r="I60" s="76">
        <v>-11014.7046890167</v>
      </c>
      <c r="J60" s="76">
        <v>-97.09</v>
      </c>
      <c r="K60" s="76">
        <v>-0.2</v>
      </c>
    </row>
    <row r="61" spans="2:11">
      <c r="B61" t="s">
        <v>3238</v>
      </c>
      <c r="C61" t="s">
        <v>3239</v>
      </c>
      <c r="D61" t="s">
        <v>131</v>
      </c>
      <c r="E61" t="s">
        <v>105</v>
      </c>
      <c r="F61" t="s">
        <v>3213</v>
      </c>
      <c r="G61" s="76">
        <v>-27515460</v>
      </c>
      <c r="H61" s="76">
        <v>100</v>
      </c>
      <c r="I61" s="76">
        <v>-27515.46</v>
      </c>
      <c r="J61" s="76">
        <v>-242.53</v>
      </c>
      <c r="K61" s="76">
        <v>-0.51</v>
      </c>
    </row>
    <row r="62" spans="2:11">
      <c r="B62" t="s">
        <v>3240</v>
      </c>
      <c r="C62" t="s">
        <v>3241</v>
      </c>
      <c r="D62" t="s">
        <v>131</v>
      </c>
      <c r="E62" t="s">
        <v>105</v>
      </c>
      <c r="F62" t="s">
        <v>439</v>
      </c>
      <c r="G62" s="76">
        <v>3233768.43</v>
      </c>
      <c r="H62" s="76">
        <v>99.820662000000098</v>
      </c>
      <c r="I62" s="76">
        <v>3227.9690543730098</v>
      </c>
      <c r="J62" s="76">
        <v>28.45</v>
      </c>
      <c r="K62" s="76">
        <v>0.06</v>
      </c>
    </row>
    <row r="63" spans="2:11">
      <c r="B63" t="s">
        <v>3242</v>
      </c>
      <c r="C63" t="s">
        <v>3243</v>
      </c>
      <c r="D63" t="s">
        <v>131</v>
      </c>
      <c r="E63" t="s">
        <v>105</v>
      </c>
      <c r="F63" t="s">
        <v>3213</v>
      </c>
      <c r="G63" s="76">
        <v>116761160.59</v>
      </c>
      <c r="H63" s="76">
        <v>99.954714000000038</v>
      </c>
      <c r="I63" s="76">
        <v>116708.28413081499</v>
      </c>
      <c r="J63" s="76">
        <v>1028.69</v>
      </c>
      <c r="K63" s="76">
        <v>2.16</v>
      </c>
    </row>
    <row r="64" spans="2:11">
      <c r="B64" t="s">
        <v>3244</v>
      </c>
      <c r="C64" t="s">
        <v>3245</v>
      </c>
      <c r="D64" t="s">
        <v>131</v>
      </c>
      <c r="E64" t="s">
        <v>105</v>
      </c>
      <c r="F64" t="s">
        <v>439</v>
      </c>
      <c r="G64" s="76">
        <v>-3039528.89</v>
      </c>
      <c r="H64" s="76">
        <v>100</v>
      </c>
      <c r="I64" s="76">
        <v>-3039.52889</v>
      </c>
      <c r="J64" s="76">
        <v>-26.79</v>
      </c>
      <c r="K64" s="76">
        <v>-0.06</v>
      </c>
    </row>
    <row r="65" spans="2:11">
      <c r="B65" t="s">
        <v>3246</v>
      </c>
      <c r="C65" t="s">
        <v>3247</v>
      </c>
      <c r="D65" t="s">
        <v>131</v>
      </c>
      <c r="E65" t="s">
        <v>105</v>
      </c>
      <c r="F65" t="s">
        <v>3213</v>
      </c>
      <c r="G65" s="76">
        <v>38175900.340000004</v>
      </c>
      <c r="H65" s="76">
        <v>100</v>
      </c>
      <c r="I65" s="76">
        <v>38175.90034</v>
      </c>
      <c r="J65" s="76">
        <v>336.49</v>
      </c>
      <c r="K65" s="76">
        <v>0.71</v>
      </c>
    </row>
    <row r="66" spans="2:11">
      <c r="B66" t="s">
        <v>3248</v>
      </c>
      <c r="C66" t="s">
        <v>3249</v>
      </c>
      <c r="D66" t="s">
        <v>131</v>
      </c>
      <c r="E66" t="s">
        <v>105</v>
      </c>
      <c r="F66" t="s">
        <v>3213</v>
      </c>
      <c r="G66" s="76">
        <v>3353997</v>
      </c>
      <c r="H66" s="76">
        <v>100.003103</v>
      </c>
      <c r="I66" s="76">
        <v>3354.10107452691</v>
      </c>
      <c r="J66" s="76">
        <v>29.56</v>
      </c>
      <c r="K66" s="76">
        <v>0.06</v>
      </c>
    </row>
    <row r="67" spans="2:11">
      <c r="B67" s="77" t="s">
        <v>3141</v>
      </c>
      <c r="C67" s="15"/>
      <c r="D67" s="15"/>
      <c r="G67" s="78">
        <v>750565847.13</v>
      </c>
      <c r="I67" s="78">
        <v>-983.30090919011002</v>
      </c>
      <c r="J67" s="78">
        <v>-8.67</v>
      </c>
      <c r="K67" s="78">
        <v>-0.02</v>
      </c>
    </row>
    <row r="68" spans="2:11">
      <c r="B68" t="s">
        <v>3250</v>
      </c>
      <c r="C68" t="s">
        <v>3251</v>
      </c>
      <c r="D68" t="s">
        <v>126</v>
      </c>
      <c r="E68" t="s">
        <v>109</v>
      </c>
      <c r="F68" t="s">
        <v>439</v>
      </c>
      <c r="G68" s="76">
        <v>799334.99</v>
      </c>
      <c r="H68" s="76">
        <v>99.708363000000034</v>
      </c>
      <c r="I68" s="76">
        <v>2812.62652812229</v>
      </c>
      <c r="J68" s="76">
        <v>24.79</v>
      </c>
      <c r="K68" s="76">
        <v>0.05</v>
      </c>
    </row>
    <row r="69" spans="2:11">
      <c r="B69" t="s">
        <v>3252</v>
      </c>
      <c r="C69" t="s">
        <v>3253</v>
      </c>
      <c r="D69" t="s">
        <v>126</v>
      </c>
      <c r="E69" t="s">
        <v>109</v>
      </c>
      <c r="F69" t="s">
        <v>439</v>
      </c>
      <c r="G69" s="76">
        <v>-1187115.57</v>
      </c>
      <c r="H69" s="76">
        <v>99.714244000000008</v>
      </c>
      <c r="I69" s="76">
        <v>-4177.3595822761899</v>
      </c>
      <c r="J69" s="76">
        <v>-36.82</v>
      </c>
      <c r="K69" s="76">
        <v>-0.08</v>
      </c>
    </row>
    <row r="70" spans="2:11">
      <c r="B70" t="s">
        <v>3254</v>
      </c>
      <c r="C70" t="s">
        <v>3255</v>
      </c>
      <c r="D70" t="s">
        <v>126</v>
      </c>
      <c r="E70" t="s">
        <v>109</v>
      </c>
      <c r="F70" t="s">
        <v>439</v>
      </c>
      <c r="G70" s="76">
        <v>1339985.73</v>
      </c>
      <c r="H70" s="76">
        <v>100</v>
      </c>
      <c r="I70" s="76">
        <v>4728.8096411699998</v>
      </c>
      <c r="J70" s="76">
        <v>41.68</v>
      </c>
      <c r="K70" s="76">
        <v>0.09</v>
      </c>
    </row>
    <row r="71" spans="2:11">
      <c r="B71" t="s">
        <v>3256</v>
      </c>
      <c r="C71" t="s">
        <v>3257</v>
      </c>
      <c r="D71" t="s">
        <v>126</v>
      </c>
      <c r="E71" t="s">
        <v>113</v>
      </c>
      <c r="F71" t="s">
        <v>439</v>
      </c>
      <c r="G71" s="76">
        <v>995417.97</v>
      </c>
      <c r="H71" s="76">
        <v>100</v>
      </c>
      <c r="I71" s="76">
        <v>4137.8529594929996</v>
      </c>
      <c r="J71" s="76">
        <v>36.47</v>
      </c>
      <c r="K71" s="76">
        <v>0.08</v>
      </c>
    </row>
    <row r="72" spans="2:11">
      <c r="B72" t="s">
        <v>3258</v>
      </c>
      <c r="C72" t="s">
        <v>3259</v>
      </c>
      <c r="D72" t="s">
        <v>126</v>
      </c>
      <c r="E72" t="s">
        <v>116</v>
      </c>
      <c r="F72" t="s">
        <v>439</v>
      </c>
      <c r="G72" s="76">
        <v>-765706.13</v>
      </c>
      <c r="H72" s="76">
        <v>100</v>
      </c>
      <c r="I72" s="76">
        <v>-3626.1545198409999</v>
      </c>
      <c r="J72" s="76">
        <v>-31.96</v>
      </c>
      <c r="K72" s="76">
        <v>-7.0000000000000007E-2</v>
      </c>
    </row>
    <row r="73" spans="2:11">
      <c r="B73" t="s">
        <v>3260</v>
      </c>
      <c r="C73" t="s">
        <v>3261</v>
      </c>
      <c r="D73" t="s">
        <v>131</v>
      </c>
      <c r="E73" t="s">
        <v>109</v>
      </c>
      <c r="F73" t="s">
        <v>439</v>
      </c>
      <c r="G73" s="76">
        <v>489524.9</v>
      </c>
      <c r="H73" s="76">
        <v>100</v>
      </c>
      <c r="I73" s="76">
        <v>1727.5333721</v>
      </c>
      <c r="J73" s="76">
        <v>15.23</v>
      </c>
      <c r="K73" s="76">
        <v>0.03</v>
      </c>
    </row>
    <row r="74" spans="2:11">
      <c r="B74" t="s">
        <v>3262</v>
      </c>
      <c r="C74" t="s">
        <v>3263</v>
      </c>
      <c r="D74" t="s">
        <v>131</v>
      </c>
      <c r="E74" t="s">
        <v>109</v>
      </c>
      <c r="F74" t="s">
        <v>439</v>
      </c>
      <c r="G74" s="76">
        <v>-1186585.32</v>
      </c>
      <c r="H74" s="76">
        <v>100</v>
      </c>
      <c r="I74" s="76">
        <v>-4187.4595942799997</v>
      </c>
      <c r="J74" s="76">
        <v>-36.909999999999997</v>
      </c>
      <c r="K74" s="76">
        <v>-0.08</v>
      </c>
    </row>
    <row r="75" spans="2:11">
      <c r="B75" t="s">
        <v>3264</v>
      </c>
      <c r="C75" t="s">
        <v>3265</v>
      </c>
      <c r="D75" t="s">
        <v>131</v>
      </c>
      <c r="E75" t="s">
        <v>113</v>
      </c>
      <c r="F75" t="s">
        <v>439</v>
      </c>
      <c r="G75" s="76">
        <v>-669992.87</v>
      </c>
      <c r="H75" s="76">
        <v>100</v>
      </c>
      <c r="I75" s="76">
        <v>-2785.0933613030002</v>
      </c>
      <c r="J75" s="76">
        <v>-24.55</v>
      </c>
      <c r="K75" s="76">
        <v>-0.05</v>
      </c>
    </row>
    <row r="76" spans="2:11">
      <c r="B76" t="s">
        <v>3266</v>
      </c>
      <c r="C76" t="s">
        <v>3267</v>
      </c>
      <c r="D76" t="s">
        <v>131</v>
      </c>
      <c r="E76" t="s">
        <v>116</v>
      </c>
      <c r="F76" t="s">
        <v>439</v>
      </c>
      <c r="G76" s="76">
        <v>-365327.99</v>
      </c>
      <c r="H76" s="76">
        <v>100</v>
      </c>
      <c r="I76" s="76">
        <v>-1730.0837622429999</v>
      </c>
      <c r="J76" s="76">
        <v>-15.25</v>
      </c>
      <c r="K76" s="76">
        <v>-0.03</v>
      </c>
    </row>
    <row r="77" spans="2:11">
      <c r="B77" t="s">
        <v>3268</v>
      </c>
      <c r="C77" t="s">
        <v>3269</v>
      </c>
      <c r="D77" t="s">
        <v>131</v>
      </c>
      <c r="E77" t="s">
        <v>208</v>
      </c>
      <c r="F77" t="s">
        <v>439</v>
      </c>
      <c r="G77" s="76">
        <v>21281051.670000002</v>
      </c>
      <c r="H77" s="76">
        <v>100</v>
      </c>
      <c r="I77" s="76">
        <v>4124.2678136459999</v>
      </c>
      <c r="J77" s="76">
        <v>36.35</v>
      </c>
      <c r="K77" s="76">
        <v>0.08</v>
      </c>
    </row>
    <row r="78" spans="2:11">
      <c r="B78" t="s">
        <v>3270</v>
      </c>
      <c r="C78" t="s">
        <v>3271</v>
      </c>
      <c r="D78" t="s">
        <v>131</v>
      </c>
      <c r="E78" t="s">
        <v>123</v>
      </c>
      <c r="F78" t="s">
        <v>439</v>
      </c>
      <c r="G78" s="76">
        <v>-1148559.2</v>
      </c>
      <c r="H78" s="76">
        <v>100</v>
      </c>
      <c r="I78" s="76">
        <v>-3171.4016630400001</v>
      </c>
      <c r="J78" s="76">
        <v>-27.95</v>
      </c>
      <c r="K78" s="76">
        <v>-0.06</v>
      </c>
    </row>
    <row r="79" spans="2:11">
      <c r="B79" t="s">
        <v>3272</v>
      </c>
      <c r="C79" t="s">
        <v>3273</v>
      </c>
      <c r="D79" t="s">
        <v>131</v>
      </c>
      <c r="E79" t="s">
        <v>109</v>
      </c>
      <c r="F79" t="s">
        <v>439</v>
      </c>
      <c r="G79" s="76">
        <v>916488.98</v>
      </c>
      <c r="H79" s="76">
        <v>99.718375999999978</v>
      </c>
      <c r="I79" s="76">
        <v>3225.1810746475498</v>
      </c>
      <c r="J79" s="76">
        <v>28.43</v>
      </c>
      <c r="K79" s="76">
        <v>0.06</v>
      </c>
    </row>
    <row r="80" spans="2:11">
      <c r="B80" t="s">
        <v>3274</v>
      </c>
      <c r="C80" t="s">
        <v>3275</v>
      </c>
      <c r="D80" t="s">
        <v>131</v>
      </c>
      <c r="E80" t="s">
        <v>109</v>
      </c>
      <c r="F80" t="s">
        <v>439</v>
      </c>
      <c r="G80" s="76">
        <v>1100402.4099999999</v>
      </c>
      <c r="H80" s="76">
        <v>99.651792999999856</v>
      </c>
      <c r="I80" s="76">
        <v>3869.7981124523599</v>
      </c>
      <c r="J80" s="76">
        <v>34.11</v>
      </c>
      <c r="K80" s="76">
        <v>7.0000000000000007E-2</v>
      </c>
    </row>
    <row r="81" spans="2:11">
      <c r="B81" t="s">
        <v>3276</v>
      </c>
      <c r="C81" t="s">
        <v>3277</v>
      </c>
      <c r="D81" t="s">
        <v>131</v>
      </c>
      <c r="E81" t="s">
        <v>109</v>
      </c>
      <c r="F81" t="s">
        <v>439</v>
      </c>
      <c r="G81" s="76">
        <v>-650850.21</v>
      </c>
      <c r="H81" s="76">
        <v>100</v>
      </c>
      <c r="I81" s="76">
        <v>-2296.8503910899999</v>
      </c>
      <c r="J81" s="76">
        <v>-20.239999999999998</v>
      </c>
      <c r="K81" s="76">
        <v>-0.04</v>
      </c>
    </row>
    <row r="82" spans="2:11">
      <c r="B82" t="s">
        <v>3278</v>
      </c>
      <c r="C82" t="s">
        <v>3279</v>
      </c>
      <c r="D82" t="s">
        <v>131</v>
      </c>
      <c r="E82" t="s">
        <v>109</v>
      </c>
      <c r="F82" t="s">
        <v>439</v>
      </c>
      <c r="G82" s="76">
        <v>1016781.17</v>
      </c>
      <c r="H82" s="76">
        <v>100.25669400000004</v>
      </c>
      <c r="I82" s="76">
        <v>3597.4314962992598</v>
      </c>
      <c r="J82" s="76">
        <v>31.71</v>
      </c>
      <c r="K82" s="76">
        <v>7.0000000000000007E-2</v>
      </c>
    </row>
    <row r="83" spans="2:11">
      <c r="B83" t="s">
        <v>3280</v>
      </c>
      <c r="C83" t="s">
        <v>3281</v>
      </c>
      <c r="D83" t="s">
        <v>131</v>
      </c>
      <c r="E83" t="s">
        <v>109</v>
      </c>
      <c r="F83" t="s">
        <v>439</v>
      </c>
      <c r="G83" s="76">
        <v>497169.16</v>
      </c>
      <c r="H83" s="76">
        <v>100.84163300000029</v>
      </c>
      <c r="I83" s="76">
        <v>1769.2765004991199</v>
      </c>
      <c r="J83" s="76">
        <v>15.59</v>
      </c>
      <c r="K83" s="76">
        <v>0.03</v>
      </c>
    </row>
    <row r="84" spans="2:11">
      <c r="B84" t="s">
        <v>3282</v>
      </c>
      <c r="C84" t="s">
        <v>3283</v>
      </c>
      <c r="D84" t="s">
        <v>131</v>
      </c>
      <c r="E84" t="s">
        <v>109</v>
      </c>
      <c r="F84" t="s">
        <v>439</v>
      </c>
      <c r="G84" s="76">
        <v>239105.08</v>
      </c>
      <c r="H84" s="76">
        <v>100</v>
      </c>
      <c r="I84" s="76">
        <v>843.80182732000003</v>
      </c>
      <c r="J84" s="76">
        <v>7.44</v>
      </c>
      <c r="K84" s="76">
        <v>0.02</v>
      </c>
    </row>
    <row r="85" spans="2:11">
      <c r="B85" t="s">
        <v>3284</v>
      </c>
      <c r="C85" t="s">
        <v>3285</v>
      </c>
      <c r="D85" t="s">
        <v>131</v>
      </c>
      <c r="E85" t="s">
        <v>113</v>
      </c>
      <c r="F85" t="s">
        <v>439</v>
      </c>
      <c r="G85" s="76">
        <v>-765706.13</v>
      </c>
      <c r="H85" s="76">
        <v>100</v>
      </c>
      <c r="I85" s="76">
        <v>-3182.9638117969998</v>
      </c>
      <c r="J85" s="76">
        <v>-28.06</v>
      </c>
      <c r="K85" s="76">
        <v>-0.06</v>
      </c>
    </row>
    <row r="86" spans="2:11">
      <c r="B86" t="s">
        <v>3286</v>
      </c>
      <c r="C86" t="s">
        <v>3287</v>
      </c>
      <c r="D86" t="s">
        <v>131</v>
      </c>
      <c r="E86" t="s">
        <v>113</v>
      </c>
      <c r="F86" t="s">
        <v>439</v>
      </c>
      <c r="G86" s="76">
        <v>-918847.36</v>
      </c>
      <c r="H86" s="76">
        <v>100</v>
      </c>
      <c r="I86" s="76">
        <v>-3819.556590784</v>
      </c>
      <c r="J86" s="76">
        <v>-33.67</v>
      </c>
      <c r="K86" s="76">
        <v>-7.0000000000000007E-2</v>
      </c>
    </row>
    <row r="87" spans="2:11">
      <c r="B87" t="s">
        <v>3288</v>
      </c>
      <c r="C87" t="s">
        <v>3289</v>
      </c>
      <c r="D87" t="s">
        <v>131</v>
      </c>
      <c r="E87" t="s">
        <v>113</v>
      </c>
      <c r="F87" t="s">
        <v>439</v>
      </c>
      <c r="G87" s="76">
        <v>-382853.07</v>
      </c>
      <c r="H87" s="76">
        <v>100</v>
      </c>
      <c r="I87" s="76">
        <v>-1591.481926683</v>
      </c>
      <c r="J87" s="76">
        <v>-14.03</v>
      </c>
      <c r="K87" s="76">
        <v>-0.03</v>
      </c>
    </row>
    <row r="88" spans="2:11">
      <c r="B88" t="s">
        <v>3290</v>
      </c>
      <c r="C88" t="s">
        <v>3291</v>
      </c>
      <c r="D88" t="s">
        <v>131</v>
      </c>
      <c r="E88" t="s">
        <v>205</v>
      </c>
      <c r="F88" t="s">
        <v>439</v>
      </c>
      <c r="G88" s="76">
        <v>-146162293.80000001</v>
      </c>
      <c r="H88" s="76">
        <v>100</v>
      </c>
      <c r="I88" s="76">
        <v>-4577.8030418159997</v>
      </c>
      <c r="J88" s="76">
        <v>-40.35</v>
      </c>
      <c r="K88" s="76">
        <v>-0.08</v>
      </c>
    </row>
    <row r="89" spans="2:11">
      <c r="B89" t="s">
        <v>3292</v>
      </c>
      <c r="C89" t="s">
        <v>3293</v>
      </c>
      <c r="D89" t="s">
        <v>131</v>
      </c>
      <c r="E89" t="s">
        <v>205</v>
      </c>
      <c r="F89" t="s">
        <v>439</v>
      </c>
      <c r="G89" s="76">
        <v>72556781.739999995</v>
      </c>
      <c r="H89" s="76">
        <v>100</v>
      </c>
      <c r="I89" s="76">
        <v>2272.4784040968002</v>
      </c>
      <c r="J89" s="76">
        <v>20.03</v>
      </c>
      <c r="K89" s="76">
        <v>0.04</v>
      </c>
    </row>
    <row r="90" spans="2:11">
      <c r="B90" t="s">
        <v>3294</v>
      </c>
      <c r="C90" t="s">
        <v>3295</v>
      </c>
      <c r="D90" t="s">
        <v>131</v>
      </c>
      <c r="E90" t="s">
        <v>205</v>
      </c>
      <c r="F90" t="s">
        <v>439</v>
      </c>
      <c r="G90" s="76">
        <v>99798308.829999998</v>
      </c>
      <c r="H90" s="76">
        <v>100</v>
      </c>
      <c r="I90" s="76">
        <v>3125.6830325556002</v>
      </c>
      <c r="J90" s="76">
        <v>27.55</v>
      </c>
      <c r="K90" s="76">
        <v>0.06</v>
      </c>
    </row>
    <row r="91" spans="2:11">
      <c r="B91" t="s">
        <v>3296</v>
      </c>
      <c r="C91" t="s">
        <v>3297</v>
      </c>
      <c r="D91" t="s">
        <v>131</v>
      </c>
      <c r="E91" t="s">
        <v>126</v>
      </c>
      <c r="F91" t="s">
        <v>439</v>
      </c>
      <c r="G91" s="76">
        <v>1635854.58</v>
      </c>
      <c r="H91" s="76">
        <v>100</v>
      </c>
      <c r="I91" s="76">
        <v>1616.5514959560001</v>
      </c>
      <c r="J91" s="76">
        <v>14.25</v>
      </c>
      <c r="K91" s="76">
        <v>0.03</v>
      </c>
    </row>
    <row r="92" spans="2:11">
      <c r="B92" t="s">
        <v>3298</v>
      </c>
      <c r="C92" t="s">
        <v>3299</v>
      </c>
      <c r="D92" t="s">
        <v>131</v>
      </c>
      <c r="E92" t="s">
        <v>116</v>
      </c>
      <c r="F92" t="s">
        <v>439</v>
      </c>
      <c r="G92" s="76">
        <v>-382853.07</v>
      </c>
      <c r="H92" s="76">
        <v>100</v>
      </c>
      <c r="I92" s="76">
        <v>-1813.0772835990001</v>
      </c>
      <c r="J92" s="76">
        <v>-15.98</v>
      </c>
      <c r="K92" s="76">
        <v>-0.03</v>
      </c>
    </row>
    <row r="93" spans="2:11">
      <c r="B93" t="s">
        <v>3300</v>
      </c>
      <c r="C93" t="s">
        <v>3301</v>
      </c>
      <c r="D93" t="s">
        <v>131</v>
      </c>
      <c r="E93" t="s">
        <v>202</v>
      </c>
      <c r="F93" t="s">
        <v>439</v>
      </c>
      <c r="G93" s="76">
        <v>-229711.84</v>
      </c>
      <c r="H93" s="76">
        <v>100</v>
      </c>
      <c r="I93" s="76">
        <v>-833.23375723200002</v>
      </c>
      <c r="J93" s="76">
        <v>-7.34</v>
      </c>
      <c r="K93" s="76">
        <v>-0.02</v>
      </c>
    </row>
    <row r="94" spans="2:11">
      <c r="B94" t="s">
        <v>3302</v>
      </c>
      <c r="C94" t="s">
        <v>3303</v>
      </c>
      <c r="D94" t="s">
        <v>131</v>
      </c>
      <c r="E94" t="s">
        <v>109</v>
      </c>
      <c r="F94" t="s">
        <v>3213</v>
      </c>
      <c r="G94" s="76">
        <v>-11218887.800000001</v>
      </c>
      <c r="H94" s="76">
        <v>99.712148999999883</v>
      </c>
      <c r="I94" s="76">
        <v>-39477.490646934901</v>
      </c>
      <c r="J94" s="76">
        <v>-347.96</v>
      </c>
      <c r="K94" s="76">
        <v>-0.73</v>
      </c>
    </row>
    <row r="95" spans="2:11">
      <c r="B95" t="s">
        <v>3304</v>
      </c>
      <c r="C95" t="s">
        <v>3305</v>
      </c>
      <c r="D95" t="s">
        <v>131</v>
      </c>
      <c r="E95" t="s">
        <v>109</v>
      </c>
      <c r="F95" t="s">
        <v>3213</v>
      </c>
      <c r="G95" s="76">
        <v>-6500000</v>
      </c>
      <c r="H95" s="76">
        <v>100</v>
      </c>
      <c r="I95" s="76">
        <v>-22938.5</v>
      </c>
      <c r="J95" s="76">
        <v>-202.18</v>
      </c>
      <c r="K95" s="76">
        <v>-0.43</v>
      </c>
    </row>
    <row r="96" spans="2:11">
      <c r="B96" t="s">
        <v>3306</v>
      </c>
      <c r="C96" t="s">
        <v>3307</v>
      </c>
      <c r="D96" t="s">
        <v>131</v>
      </c>
      <c r="E96" t="s">
        <v>109</v>
      </c>
      <c r="F96" t="s">
        <v>439</v>
      </c>
      <c r="G96" s="76">
        <v>987445.03</v>
      </c>
      <c r="H96" s="76">
        <v>100</v>
      </c>
      <c r="I96" s="76">
        <v>3484.69351087</v>
      </c>
      <c r="J96" s="76">
        <v>30.71</v>
      </c>
      <c r="K96" s="76">
        <v>0.06</v>
      </c>
    </row>
    <row r="97" spans="2:11">
      <c r="B97" t="s">
        <v>3308</v>
      </c>
      <c r="C97" t="s">
        <v>3309</v>
      </c>
      <c r="D97" t="s">
        <v>131</v>
      </c>
      <c r="E97" t="s">
        <v>113</v>
      </c>
      <c r="F97" t="s">
        <v>3213</v>
      </c>
      <c r="G97" s="76">
        <v>9403141.2300000004</v>
      </c>
      <c r="H97" s="76">
        <v>100</v>
      </c>
      <c r="I97" s="76">
        <v>39087.917778987001</v>
      </c>
      <c r="J97" s="76">
        <v>344.53</v>
      </c>
      <c r="K97" s="76">
        <v>0.72</v>
      </c>
    </row>
    <row r="98" spans="2:11">
      <c r="B98" t="s">
        <v>3310</v>
      </c>
      <c r="C98" t="s">
        <v>3311</v>
      </c>
      <c r="D98" t="s">
        <v>131</v>
      </c>
      <c r="E98" t="s">
        <v>205</v>
      </c>
      <c r="F98" t="s">
        <v>3213</v>
      </c>
      <c r="G98" s="76">
        <v>710775000</v>
      </c>
      <c r="H98" s="76">
        <v>100</v>
      </c>
      <c r="I98" s="76">
        <v>22261.473000000002</v>
      </c>
      <c r="J98" s="76">
        <v>196.22</v>
      </c>
      <c r="K98" s="76">
        <v>0.41</v>
      </c>
    </row>
    <row r="99" spans="2:11">
      <c r="B99" t="s">
        <v>3312</v>
      </c>
      <c r="C99" t="s">
        <v>3313</v>
      </c>
      <c r="D99" t="s">
        <v>131</v>
      </c>
      <c r="E99" t="s">
        <v>116</v>
      </c>
      <c r="F99" t="s">
        <v>439</v>
      </c>
      <c r="G99" s="76">
        <v>-730655.98</v>
      </c>
      <c r="H99" s="76">
        <v>100</v>
      </c>
      <c r="I99" s="76">
        <v>-3460.1675244859998</v>
      </c>
      <c r="J99" s="76">
        <v>-30.5</v>
      </c>
      <c r="K99" s="76">
        <v>-0.06</v>
      </c>
    </row>
    <row r="100" spans="2:11">
      <c r="B100" s="77" t="s">
        <v>2609</v>
      </c>
      <c r="C100" s="15"/>
      <c r="D100" s="15"/>
      <c r="G100" s="78">
        <v>557114.19999999995</v>
      </c>
      <c r="I100" s="78">
        <v>-116.52421170549999</v>
      </c>
      <c r="J100" s="78">
        <v>-1.03</v>
      </c>
      <c r="K100" s="78">
        <v>0</v>
      </c>
    </row>
    <row r="101" spans="2:11">
      <c r="B101" t="s">
        <v>3314</v>
      </c>
      <c r="C101" t="s">
        <v>3315</v>
      </c>
      <c r="D101" t="s">
        <v>131</v>
      </c>
      <c r="E101" t="s">
        <v>105</v>
      </c>
      <c r="F101" t="s">
        <v>317</v>
      </c>
      <c r="G101" s="76">
        <v>557114.19999999995</v>
      </c>
      <c r="H101" s="76">
        <v>100</v>
      </c>
      <c r="I101" s="76">
        <v>557.11419999999998</v>
      </c>
      <c r="J101" s="76">
        <v>4.91</v>
      </c>
      <c r="K101" s="76">
        <v>0.01</v>
      </c>
    </row>
    <row r="102" spans="2:11">
      <c r="B102" t="s">
        <v>3316</v>
      </c>
      <c r="C102" t="s">
        <v>3317</v>
      </c>
      <c r="D102" t="s">
        <v>131</v>
      </c>
      <c r="E102" t="s">
        <v>105</v>
      </c>
      <c r="F102" t="s">
        <v>328</v>
      </c>
      <c r="G102" s="76">
        <v>4561153.42</v>
      </c>
      <c r="H102" s="76">
        <v>100.90905400000007</v>
      </c>
      <c r="I102" s="76">
        <v>4602.6167676106497</v>
      </c>
      <c r="J102" s="76">
        <v>40.57</v>
      </c>
      <c r="K102" s="76">
        <v>0.09</v>
      </c>
    </row>
    <row r="103" spans="2:11">
      <c r="B103" t="s">
        <v>3318</v>
      </c>
      <c r="C103" t="s">
        <v>3319</v>
      </c>
      <c r="D103" t="s">
        <v>131</v>
      </c>
      <c r="E103" t="s">
        <v>105</v>
      </c>
      <c r="F103" t="s">
        <v>328</v>
      </c>
      <c r="G103" s="76">
        <v>-4561153.42</v>
      </c>
      <c r="H103" s="76">
        <v>100.01616300000012</v>
      </c>
      <c r="I103" s="76">
        <v>-4561.8906392272802</v>
      </c>
      <c r="J103" s="76">
        <v>-40.21</v>
      </c>
      <c r="K103" s="76">
        <v>-0.08</v>
      </c>
    </row>
    <row r="104" spans="2:11">
      <c r="B104" t="s">
        <v>3320</v>
      </c>
      <c r="C104" t="s">
        <v>3321</v>
      </c>
      <c r="D104" t="s">
        <v>131</v>
      </c>
      <c r="E104" t="s">
        <v>105</v>
      </c>
      <c r="F104" t="s">
        <v>328</v>
      </c>
      <c r="G104" s="76">
        <v>-4561153.42</v>
      </c>
      <c r="H104" s="76">
        <v>101.10817899999996</v>
      </c>
      <c r="I104" s="76">
        <v>-4611.6991643582196</v>
      </c>
      <c r="J104" s="76">
        <v>-40.65</v>
      </c>
      <c r="K104" s="76">
        <v>-0.09</v>
      </c>
    </row>
    <row r="105" spans="2:11">
      <c r="B105" t="s">
        <v>3320</v>
      </c>
      <c r="C105" t="s">
        <v>3322</v>
      </c>
      <c r="D105" t="s">
        <v>131</v>
      </c>
      <c r="E105" t="s">
        <v>105</v>
      </c>
      <c r="F105" t="s">
        <v>328</v>
      </c>
      <c r="G105" s="76">
        <v>4561153.42</v>
      </c>
      <c r="H105" s="76">
        <v>100.01616300000012</v>
      </c>
      <c r="I105" s="76">
        <v>4561.8906392272802</v>
      </c>
      <c r="J105" s="76">
        <v>40.21</v>
      </c>
      <c r="K105" s="76">
        <v>0.08</v>
      </c>
    </row>
    <row r="106" spans="2:11">
      <c r="B106" t="s">
        <v>3323</v>
      </c>
      <c r="C106" t="s">
        <v>3324</v>
      </c>
      <c r="D106" t="s">
        <v>131</v>
      </c>
      <c r="E106" t="s">
        <v>105</v>
      </c>
      <c r="F106" t="s">
        <v>344</v>
      </c>
      <c r="G106" s="76">
        <v>-6841730.1299999999</v>
      </c>
      <c r="H106" s="76">
        <v>100.00766900000001</v>
      </c>
      <c r="I106" s="76">
        <v>-6842.2548222836704</v>
      </c>
      <c r="J106" s="76">
        <v>-60.31</v>
      </c>
      <c r="K106" s="76">
        <v>-0.13</v>
      </c>
    </row>
    <row r="107" spans="2:11">
      <c r="B107" t="s">
        <v>3323</v>
      </c>
      <c r="C107" t="s">
        <v>3325</v>
      </c>
      <c r="D107" t="s">
        <v>131</v>
      </c>
      <c r="E107" t="s">
        <v>105</v>
      </c>
      <c r="F107" t="s">
        <v>344</v>
      </c>
      <c r="G107" s="76">
        <v>6841730.1299999999</v>
      </c>
      <c r="H107" s="76">
        <v>100.42560099999999</v>
      </c>
      <c r="I107" s="76">
        <v>6870.8486018505801</v>
      </c>
      <c r="J107" s="76">
        <v>60.56</v>
      </c>
      <c r="K107" s="76">
        <v>0.13</v>
      </c>
    </row>
    <row r="108" spans="2:11">
      <c r="B108" t="s">
        <v>3326</v>
      </c>
      <c r="C108" t="s">
        <v>3327</v>
      </c>
      <c r="D108" t="s">
        <v>131</v>
      </c>
      <c r="E108" t="s">
        <v>105</v>
      </c>
      <c r="F108" t="s">
        <v>368</v>
      </c>
      <c r="G108" s="76">
        <v>9122306.8399999999</v>
      </c>
      <c r="H108" s="76">
        <v>96.576621999999944</v>
      </c>
      <c r="I108" s="76">
        <v>8810.01579454694</v>
      </c>
      <c r="J108" s="76">
        <v>77.650000000000006</v>
      </c>
      <c r="K108" s="76">
        <v>0.16</v>
      </c>
    </row>
    <row r="109" spans="2:11">
      <c r="B109" t="s">
        <v>3326</v>
      </c>
      <c r="C109" t="s">
        <v>3328</v>
      </c>
      <c r="D109" t="s">
        <v>131</v>
      </c>
      <c r="E109" t="s">
        <v>105</v>
      </c>
      <c r="F109" t="s">
        <v>368</v>
      </c>
      <c r="G109" s="76">
        <v>-9122306.8399999999</v>
      </c>
      <c r="H109" s="76">
        <v>102.293288</v>
      </c>
      <c r="I109" s="76">
        <v>-9331.5076080848994</v>
      </c>
      <c r="J109" s="76">
        <v>-82.25</v>
      </c>
      <c r="K109" s="76">
        <v>-0.17</v>
      </c>
    </row>
    <row r="110" spans="2:11">
      <c r="B110" t="s">
        <v>3329</v>
      </c>
      <c r="C110" t="s">
        <v>3330</v>
      </c>
      <c r="D110" t="s">
        <v>131</v>
      </c>
      <c r="E110" t="s">
        <v>105</v>
      </c>
      <c r="F110" t="s">
        <v>398</v>
      </c>
      <c r="G110" s="76">
        <v>-8939860.7100000009</v>
      </c>
      <c r="H110" s="76">
        <v>100.73385600000003</v>
      </c>
      <c r="I110" s="76">
        <v>-9005.46641421198</v>
      </c>
      <c r="J110" s="76">
        <v>-79.38</v>
      </c>
      <c r="K110" s="76">
        <v>-0.17</v>
      </c>
    </row>
    <row r="111" spans="2:11">
      <c r="B111" t="s">
        <v>3331</v>
      </c>
      <c r="C111" t="s">
        <v>3332</v>
      </c>
      <c r="D111" t="s">
        <v>131</v>
      </c>
      <c r="E111" t="s">
        <v>105</v>
      </c>
      <c r="F111" t="s">
        <v>398</v>
      </c>
      <c r="G111" s="76">
        <v>8939860.7100000009</v>
      </c>
      <c r="H111" s="76">
        <v>100.00766900000001</v>
      </c>
      <c r="I111" s="76">
        <v>8940.5463079178498</v>
      </c>
      <c r="J111" s="76">
        <v>78.8</v>
      </c>
      <c r="K111" s="76">
        <v>0.17</v>
      </c>
    </row>
    <row r="112" spans="2:11">
      <c r="B112" t="s">
        <v>3333</v>
      </c>
      <c r="C112" t="s">
        <v>3334</v>
      </c>
      <c r="D112" t="s">
        <v>131</v>
      </c>
      <c r="E112" t="s">
        <v>105</v>
      </c>
      <c r="F112" t="s">
        <v>398</v>
      </c>
      <c r="G112" s="76">
        <v>-7297845.4699999997</v>
      </c>
      <c r="H112" s="76">
        <v>100.00766900000008</v>
      </c>
      <c r="I112" s="76">
        <v>-7298.4051417690998</v>
      </c>
      <c r="J112" s="76">
        <v>-64.33</v>
      </c>
      <c r="K112" s="76">
        <v>-0.14000000000000001</v>
      </c>
    </row>
    <row r="113" spans="2:11">
      <c r="B113" t="s">
        <v>3335</v>
      </c>
      <c r="C113" t="s">
        <v>3336</v>
      </c>
      <c r="D113" t="s">
        <v>131</v>
      </c>
      <c r="E113" t="s">
        <v>105</v>
      </c>
      <c r="F113" t="s">
        <v>398</v>
      </c>
      <c r="G113" s="76">
        <v>7297845.4699999997</v>
      </c>
      <c r="H113" s="76">
        <v>100.77238799999995</v>
      </c>
      <c r="I113" s="76">
        <v>7354.2131526688199</v>
      </c>
      <c r="J113" s="76">
        <v>64.819999999999993</v>
      </c>
      <c r="K113" s="76">
        <v>0.14000000000000001</v>
      </c>
    </row>
    <row r="114" spans="2:11">
      <c r="B114" t="s">
        <v>3337</v>
      </c>
      <c r="C114" t="s">
        <v>3338</v>
      </c>
      <c r="D114" t="s">
        <v>131</v>
      </c>
      <c r="E114" t="s">
        <v>105</v>
      </c>
      <c r="F114" t="s">
        <v>368</v>
      </c>
      <c r="G114" s="76">
        <v>9122306.8399999999</v>
      </c>
      <c r="H114" s="76">
        <v>100.10969862969398</v>
      </c>
      <c r="I114" s="76">
        <v>9132.3138855999605</v>
      </c>
      <c r="J114" s="76">
        <v>80.489999999999995</v>
      </c>
      <c r="K114" s="76">
        <v>0.17</v>
      </c>
    </row>
    <row r="115" spans="2:11">
      <c r="B115" t="s">
        <v>3337</v>
      </c>
      <c r="C115" t="s">
        <v>3339</v>
      </c>
      <c r="D115" t="s">
        <v>131</v>
      </c>
      <c r="E115" t="s">
        <v>105</v>
      </c>
      <c r="F115" t="s">
        <v>344</v>
      </c>
      <c r="G115" s="76">
        <v>-9122306.8399999999</v>
      </c>
      <c r="H115" s="76">
        <v>100.22630100000002</v>
      </c>
      <c r="I115" s="76">
        <v>-9142.9507116019904</v>
      </c>
      <c r="J115" s="76">
        <v>-80.59</v>
      </c>
      <c r="K115" s="76">
        <v>-0.17</v>
      </c>
    </row>
    <row r="116" spans="2:11">
      <c r="B116" t="s">
        <v>3340</v>
      </c>
      <c r="C116" t="s">
        <v>3341</v>
      </c>
      <c r="D116" t="s">
        <v>131</v>
      </c>
      <c r="E116" t="s">
        <v>105</v>
      </c>
      <c r="F116" t="s">
        <v>398</v>
      </c>
      <c r="G116" s="76">
        <v>-7297845.4699999997</v>
      </c>
      <c r="H116" s="76">
        <v>101.27330200000002</v>
      </c>
      <c r="I116" s="76">
        <v>-7390.7690823264202</v>
      </c>
      <c r="J116" s="76">
        <v>-65.14</v>
      </c>
      <c r="K116" s="76">
        <v>-0.14000000000000001</v>
      </c>
    </row>
    <row r="117" spans="2:11">
      <c r="B117" t="s">
        <v>3340</v>
      </c>
      <c r="C117" t="s">
        <v>3342</v>
      </c>
      <c r="D117" t="s">
        <v>131</v>
      </c>
      <c r="E117" t="s">
        <v>105</v>
      </c>
      <c r="F117" t="s">
        <v>398</v>
      </c>
      <c r="G117" s="76">
        <v>7297845.4699999997</v>
      </c>
      <c r="H117" s="76">
        <v>100.00766900000008</v>
      </c>
      <c r="I117" s="76">
        <v>7298.4051417690998</v>
      </c>
      <c r="J117" s="76">
        <v>64.33</v>
      </c>
      <c r="K117" s="76">
        <v>0.14000000000000001</v>
      </c>
    </row>
    <row r="118" spans="2:11">
      <c r="B118" t="s">
        <v>3343</v>
      </c>
      <c r="C118" t="s">
        <v>3344</v>
      </c>
      <c r="D118" t="s">
        <v>131</v>
      </c>
      <c r="E118" t="s">
        <v>105</v>
      </c>
      <c r="F118" t="s">
        <v>398</v>
      </c>
      <c r="G118" s="76">
        <v>7297845.4699999997</v>
      </c>
      <c r="H118" s="76">
        <v>100.00766900000008</v>
      </c>
      <c r="I118" s="76">
        <v>7298.4051417690998</v>
      </c>
      <c r="J118" s="76">
        <v>64.33</v>
      </c>
      <c r="K118" s="76">
        <v>0.14000000000000001</v>
      </c>
    </row>
    <row r="119" spans="2:11">
      <c r="B119" t="s">
        <v>3343</v>
      </c>
      <c r="C119" t="s">
        <v>3345</v>
      </c>
      <c r="D119" t="s">
        <v>131</v>
      </c>
      <c r="E119" t="s">
        <v>105</v>
      </c>
      <c r="F119" t="s">
        <v>398</v>
      </c>
      <c r="G119" s="76">
        <v>-7297845.4699999997</v>
      </c>
      <c r="H119" s="76">
        <v>101.27330200000002</v>
      </c>
      <c r="I119" s="76">
        <v>-7390.7690823264202</v>
      </c>
      <c r="J119" s="76">
        <v>-65.14</v>
      </c>
      <c r="K119" s="76">
        <v>-0.14000000000000001</v>
      </c>
    </row>
    <row r="120" spans="2:11">
      <c r="B120" t="s">
        <v>3346</v>
      </c>
      <c r="C120" t="s">
        <v>3347</v>
      </c>
      <c r="D120" t="s">
        <v>131</v>
      </c>
      <c r="E120" t="s">
        <v>105</v>
      </c>
      <c r="F120" t="s">
        <v>398</v>
      </c>
      <c r="G120" s="76">
        <v>-7297845.4699999997</v>
      </c>
      <c r="H120" s="76">
        <v>101.30412799999998</v>
      </c>
      <c r="I120" s="76">
        <v>-7393.0187161710001</v>
      </c>
      <c r="J120" s="76">
        <v>-65.16</v>
      </c>
      <c r="K120" s="76">
        <v>-0.14000000000000001</v>
      </c>
    </row>
    <row r="121" spans="2:11">
      <c r="B121" t="s">
        <v>3346</v>
      </c>
      <c r="C121" t="s">
        <v>3348</v>
      </c>
      <c r="D121" t="s">
        <v>131</v>
      </c>
      <c r="E121" t="s">
        <v>105</v>
      </c>
      <c r="F121" t="s">
        <v>398</v>
      </c>
      <c r="G121" s="76">
        <v>7297845.4699999997</v>
      </c>
      <c r="H121" s="76">
        <v>100.00766900000008</v>
      </c>
      <c r="I121" s="76">
        <v>7298.4051417690998</v>
      </c>
      <c r="J121" s="76">
        <v>64.33</v>
      </c>
      <c r="K121" s="76">
        <v>0.14000000000000001</v>
      </c>
    </row>
    <row r="122" spans="2:11">
      <c r="B122" t="s">
        <v>3349</v>
      </c>
      <c r="C122" t="s">
        <v>3350</v>
      </c>
      <c r="D122" t="s">
        <v>131</v>
      </c>
      <c r="E122" t="s">
        <v>105</v>
      </c>
      <c r="F122" t="s">
        <v>3221</v>
      </c>
      <c r="G122" s="76">
        <v>2736692.05</v>
      </c>
      <c r="H122" s="76">
        <v>104.66410799999986</v>
      </c>
      <c r="I122" s="76">
        <v>2864.3343228394101</v>
      </c>
      <c r="J122" s="76">
        <v>25.25</v>
      </c>
      <c r="K122" s="76">
        <v>0.05</v>
      </c>
    </row>
    <row r="123" spans="2:11">
      <c r="B123" t="s">
        <v>3349</v>
      </c>
      <c r="C123" t="s">
        <v>3351</v>
      </c>
      <c r="D123" t="s">
        <v>131</v>
      </c>
      <c r="E123" t="s">
        <v>105</v>
      </c>
      <c r="F123" t="s">
        <v>3221</v>
      </c>
      <c r="G123" s="76">
        <v>-2736692.05</v>
      </c>
      <c r="H123" s="76">
        <v>100.00766899999984</v>
      </c>
      <c r="I123" s="76">
        <v>-2736.90192691331</v>
      </c>
      <c r="J123" s="76">
        <v>-24.12</v>
      </c>
      <c r="K123" s="76">
        <v>-0.05</v>
      </c>
    </row>
    <row r="124" spans="2:11">
      <c r="B124" s="77" t="s">
        <v>1304</v>
      </c>
      <c r="C124" s="15"/>
      <c r="D124" s="15"/>
      <c r="G124" s="78">
        <v>0</v>
      </c>
      <c r="I124" s="78">
        <v>0</v>
      </c>
      <c r="J124" s="78">
        <v>0</v>
      </c>
      <c r="K124" s="78">
        <v>0</v>
      </c>
    </row>
    <row r="125" spans="2:11">
      <c r="B125" t="s">
        <v>215</v>
      </c>
      <c r="C125" t="s">
        <v>215</v>
      </c>
      <c r="D125" t="s">
        <v>215</v>
      </c>
      <c r="E125" t="s">
        <v>215</v>
      </c>
      <c r="G125" s="76">
        <v>0</v>
      </c>
      <c r="H125" s="76">
        <v>0</v>
      </c>
      <c r="I125" s="76">
        <v>0</v>
      </c>
      <c r="J125" s="76">
        <v>0</v>
      </c>
      <c r="K125" s="76">
        <v>0</v>
      </c>
    </row>
    <row r="126" spans="2:11">
      <c r="B126" s="77" t="s">
        <v>306</v>
      </c>
      <c r="C126" s="15"/>
      <c r="D126" s="15"/>
      <c r="G126" s="78">
        <v>209779.8</v>
      </c>
      <c r="I126" s="78">
        <v>3319.6171514809862</v>
      </c>
      <c r="J126" s="78">
        <v>29.26</v>
      </c>
      <c r="K126" s="78">
        <v>0.06</v>
      </c>
    </row>
    <row r="127" spans="2:11">
      <c r="B127" s="77" t="s">
        <v>2591</v>
      </c>
      <c r="C127" s="15"/>
      <c r="D127" s="15"/>
      <c r="G127" s="78">
        <v>178789.96</v>
      </c>
      <c r="I127" s="78">
        <v>2590.8913510376992</v>
      </c>
      <c r="J127" s="78">
        <v>22.84</v>
      </c>
      <c r="K127" s="78">
        <v>0.05</v>
      </c>
    </row>
    <row r="128" spans="2:11">
      <c r="B128" t="s">
        <v>3352</v>
      </c>
      <c r="C128" t="s">
        <v>3353</v>
      </c>
      <c r="D128" t="s">
        <v>126</v>
      </c>
      <c r="E128" t="s">
        <v>113</v>
      </c>
      <c r="F128" t="s">
        <v>3354</v>
      </c>
      <c r="G128" s="76">
        <v>45942.37</v>
      </c>
      <c r="H128" s="76">
        <v>169.82029999999992</v>
      </c>
      <c r="I128" s="76">
        <v>324.31913717547798</v>
      </c>
      <c r="J128" s="76">
        <v>2.86</v>
      </c>
      <c r="K128" s="76">
        <v>0.01</v>
      </c>
    </row>
    <row r="129" spans="2:11">
      <c r="B129" t="s">
        <v>3355</v>
      </c>
      <c r="C129" t="s">
        <v>3356</v>
      </c>
      <c r="D129" t="s">
        <v>126</v>
      </c>
      <c r="E129" t="s">
        <v>109</v>
      </c>
      <c r="F129" t="s">
        <v>317</v>
      </c>
      <c r="G129" s="76">
        <v>90435.82</v>
      </c>
      <c r="H129" s="76">
        <v>442.13829999999916</v>
      </c>
      <c r="I129" s="76">
        <v>1411.07558050374</v>
      </c>
      <c r="J129" s="76">
        <v>12.44</v>
      </c>
      <c r="K129" s="76">
        <v>0.03</v>
      </c>
    </row>
    <row r="130" spans="2:11">
      <c r="B130" t="s">
        <v>3357</v>
      </c>
      <c r="C130" t="s">
        <v>3358</v>
      </c>
      <c r="D130" t="s">
        <v>126</v>
      </c>
      <c r="E130" t="s">
        <v>109</v>
      </c>
      <c r="F130" t="s">
        <v>317</v>
      </c>
      <c r="G130" s="76">
        <v>890.82</v>
      </c>
      <c r="H130" s="76">
        <v>11241.16060000001</v>
      </c>
      <c r="I130" s="76">
        <v>353.38879069807098</v>
      </c>
      <c r="J130" s="76">
        <v>3.11</v>
      </c>
      <c r="K130" s="76">
        <v>0.01</v>
      </c>
    </row>
    <row r="131" spans="2:11">
      <c r="B131" t="s">
        <v>3359</v>
      </c>
      <c r="C131" t="s">
        <v>3360</v>
      </c>
      <c r="D131" t="s">
        <v>2485</v>
      </c>
      <c r="E131" t="s">
        <v>109</v>
      </c>
      <c r="F131" t="s">
        <v>368</v>
      </c>
      <c r="G131" s="76">
        <v>161.03</v>
      </c>
      <c r="H131" s="76">
        <v>1109.1297999999999</v>
      </c>
      <c r="I131" s="76">
        <v>6.3029059290812599</v>
      </c>
      <c r="J131" s="76">
        <v>0.06</v>
      </c>
      <c r="K131" s="76">
        <v>0</v>
      </c>
    </row>
    <row r="132" spans="2:11">
      <c r="B132" t="s">
        <v>3361</v>
      </c>
      <c r="C132" t="s">
        <v>3362</v>
      </c>
      <c r="D132" t="s">
        <v>2485</v>
      </c>
      <c r="E132" t="s">
        <v>109</v>
      </c>
      <c r="F132" t="s">
        <v>3363</v>
      </c>
      <c r="G132" s="76">
        <v>2503.15</v>
      </c>
      <c r="H132" s="76">
        <v>6495.1019000000042</v>
      </c>
      <c r="I132" s="76">
        <v>573.75238338756105</v>
      </c>
      <c r="J132" s="76">
        <v>5.0599999999999996</v>
      </c>
      <c r="K132" s="76">
        <v>0.01</v>
      </c>
    </row>
    <row r="133" spans="2:11">
      <c r="B133" t="s">
        <v>3364</v>
      </c>
      <c r="C133" t="s">
        <v>3365</v>
      </c>
      <c r="D133" t="s">
        <v>2485</v>
      </c>
      <c r="E133" t="s">
        <v>109</v>
      </c>
      <c r="F133" t="s">
        <v>398</v>
      </c>
      <c r="G133" s="76">
        <v>591.41999999999996</v>
      </c>
      <c r="H133" s="76">
        <v>-891.04129999999805</v>
      </c>
      <c r="I133" s="76">
        <v>-18.5971116948473</v>
      </c>
      <c r="J133" s="76">
        <v>-0.16</v>
      </c>
      <c r="K133" s="76">
        <v>0</v>
      </c>
    </row>
    <row r="134" spans="2:11">
      <c r="B134" t="s">
        <v>3366</v>
      </c>
      <c r="C134" t="s">
        <v>3367</v>
      </c>
      <c r="D134" t="s">
        <v>2485</v>
      </c>
      <c r="E134" t="s">
        <v>109</v>
      </c>
      <c r="F134" t="s">
        <v>317</v>
      </c>
      <c r="G134" s="76">
        <v>4040.63</v>
      </c>
      <c r="H134" s="76">
        <v>-545.28259999999989</v>
      </c>
      <c r="I134" s="76">
        <v>-77.753935838621004</v>
      </c>
      <c r="J134" s="76">
        <v>-0.69</v>
      </c>
      <c r="K134" s="76">
        <v>0</v>
      </c>
    </row>
    <row r="135" spans="2:11">
      <c r="B135" t="s">
        <v>3368</v>
      </c>
      <c r="C135" t="s">
        <v>3369</v>
      </c>
      <c r="D135" t="s">
        <v>2485</v>
      </c>
      <c r="E135" t="s">
        <v>109</v>
      </c>
      <c r="F135" t="s">
        <v>317</v>
      </c>
      <c r="G135" s="76">
        <v>5202.05</v>
      </c>
      <c r="H135" s="76">
        <v>-700.4</v>
      </c>
      <c r="I135" s="76">
        <v>-128.57967328780001</v>
      </c>
      <c r="J135" s="76">
        <v>-1.1299999999999999</v>
      </c>
      <c r="K135" s="76">
        <v>0</v>
      </c>
    </row>
    <row r="136" spans="2:11">
      <c r="B136" t="s">
        <v>3370</v>
      </c>
      <c r="C136" t="s">
        <v>3371</v>
      </c>
      <c r="D136" t="s">
        <v>2485</v>
      </c>
      <c r="E136" t="s">
        <v>109</v>
      </c>
      <c r="F136" t="s">
        <v>3221</v>
      </c>
      <c r="G136" s="76">
        <v>3566.05</v>
      </c>
      <c r="H136" s="76">
        <v>-1596.4866999999988</v>
      </c>
      <c r="I136" s="76">
        <v>-200.91131278372001</v>
      </c>
      <c r="J136" s="76">
        <v>-1.77</v>
      </c>
      <c r="K136" s="76">
        <v>0</v>
      </c>
    </row>
    <row r="137" spans="2:11">
      <c r="B137" t="s">
        <v>3372</v>
      </c>
      <c r="C137" t="s">
        <v>3373</v>
      </c>
      <c r="D137" t="s">
        <v>2485</v>
      </c>
      <c r="E137" t="s">
        <v>109</v>
      </c>
      <c r="F137" t="s">
        <v>398</v>
      </c>
      <c r="G137" s="76">
        <v>7092.19</v>
      </c>
      <c r="H137" s="76">
        <v>-702.79549999999983</v>
      </c>
      <c r="I137" s="76">
        <v>-175.89803677304701</v>
      </c>
      <c r="J137" s="76">
        <v>-1.55</v>
      </c>
      <c r="K137" s="76">
        <v>0</v>
      </c>
    </row>
    <row r="138" spans="2:11">
      <c r="B138" t="s">
        <v>3374</v>
      </c>
      <c r="C138" t="s">
        <v>3375</v>
      </c>
      <c r="D138" t="s">
        <v>2485</v>
      </c>
      <c r="E138" t="s">
        <v>113</v>
      </c>
      <c r="F138" t="s">
        <v>3376</v>
      </c>
      <c r="G138" s="76">
        <v>4747.38</v>
      </c>
      <c r="H138" s="76">
        <v>2258.012000000002</v>
      </c>
      <c r="I138" s="76">
        <v>445.60475708483102</v>
      </c>
      <c r="J138" s="76">
        <v>3.93</v>
      </c>
      <c r="K138" s="76">
        <v>0.01</v>
      </c>
    </row>
    <row r="139" spans="2:11">
      <c r="B139" t="s">
        <v>3377</v>
      </c>
      <c r="C139" t="s">
        <v>3378</v>
      </c>
      <c r="D139" t="s">
        <v>2485</v>
      </c>
      <c r="E139" t="s">
        <v>109</v>
      </c>
      <c r="F139" t="s">
        <v>344</v>
      </c>
      <c r="G139" s="76">
        <v>165.7</v>
      </c>
      <c r="H139" s="76">
        <v>10511.460300000001</v>
      </c>
      <c r="I139" s="76">
        <v>61.466321211645898</v>
      </c>
      <c r="J139" s="76">
        <v>0.54</v>
      </c>
      <c r="K139" s="76">
        <v>0</v>
      </c>
    </row>
    <row r="140" spans="2:11">
      <c r="B140" t="s">
        <v>3379</v>
      </c>
      <c r="C140" t="s">
        <v>3380</v>
      </c>
      <c r="D140" t="s">
        <v>2485</v>
      </c>
      <c r="E140" t="s">
        <v>109</v>
      </c>
      <c r="F140" t="s">
        <v>3381</v>
      </c>
      <c r="G140" s="76">
        <v>3945.22</v>
      </c>
      <c r="H140" s="76">
        <v>-471.21749999999997</v>
      </c>
      <c r="I140" s="76">
        <v>-65.606111131801498</v>
      </c>
      <c r="J140" s="76">
        <v>-0.57999999999999996</v>
      </c>
      <c r="K140" s="76">
        <v>0</v>
      </c>
    </row>
    <row r="141" spans="2:11">
      <c r="B141" t="s">
        <v>3382</v>
      </c>
      <c r="C141" t="s">
        <v>3383</v>
      </c>
      <c r="D141" t="s">
        <v>2485</v>
      </c>
      <c r="E141" t="s">
        <v>109</v>
      </c>
      <c r="F141" t="s">
        <v>317</v>
      </c>
      <c r="G141" s="76">
        <v>7771.73</v>
      </c>
      <c r="H141" s="76">
        <v>-1670.0942999999988</v>
      </c>
      <c r="I141" s="76">
        <v>-458.04733046736499</v>
      </c>
      <c r="J141" s="76">
        <v>-4.04</v>
      </c>
      <c r="K141" s="76">
        <v>-0.01</v>
      </c>
    </row>
    <row r="142" spans="2:11">
      <c r="B142" t="s">
        <v>3384</v>
      </c>
      <c r="C142" t="s">
        <v>3385</v>
      </c>
      <c r="D142" t="s">
        <v>131</v>
      </c>
      <c r="E142" t="s">
        <v>109</v>
      </c>
      <c r="F142" t="s">
        <v>317</v>
      </c>
      <c r="G142" s="76">
        <v>1670.77</v>
      </c>
      <c r="H142" s="76">
        <v>8828.6502999999993</v>
      </c>
      <c r="I142" s="76">
        <v>520.55022893848695</v>
      </c>
      <c r="J142" s="76">
        <v>4.59</v>
      </c>
      <c r="K142" s="76">
        <v>0.01</v>
      </c>
    </row>
    <row r="143" spans="2:11">
      <c r="B143" t="s">
        <v>3384</v>
      </c>
      <c r="C143" t="s">
        <v>3386</v>
      </c>
      <c r="D143" t="s">
        <v>131</v>
      </c>
      <c r="E143" t="s">
        <v>109</v>
      </c>
      <c r="F143" t="s">
        <v>317</v>
      </c>
      <c r="G143" s="76">
        <v>63.63</v>
      </c>
      <c r="H143" s="76">
        <v>8828.6502999999957</v>
      </c>
      <c r="I143" s="76">
        <v>19.824758086005801</v>
      </c>
      <c r="J143" s="76">
        <v>0.17</v>
      </c>
      <c r="K143" s="76">
        <v>0</v>
      </c>
    </row>
    <row r="144" spans="2:11">
      <c r="B144" s="77" t="s">
        <v>2743</v>
      </c>
      <c r="C144" s="15"/>
      <c r="D144" s="15"/>
      <c r="G144" s="78">
        <v>0</v>
      </c>
      <c r="I144" s="78">
        <v>0</v>
      </c>
      <c r="J144" s="78">
        <v>0</v>
      </c>
      <c r="K144" s="78">
        <v>0</v>
      </c>
    </row>
    <row r="145" spans="2:11">
      <c r="B145" t="s">
        <v>215</v>
      </c>
      <c r="C145" t="s">
        <v>215</v>
      </c>
      <c r="D145" t="s">
        <v>215</v>
      </c>
      <c r="E145" t="s">
        <v>215</v>
      </c>
      <c r="G145" s="76">
        <v>0</v>
      </c>
      <c r="H145" s="76">
        <v>0</v>
      </c>
      <c r="I145" s="76">
        <v>0</v>
      </c>
      <c r="J145" s="76">
        <v>0</v>
      </c>
      <c r="K145" s="76">
        <v>0</v>
      </c>
    </row>
    <row r="146" spans="2:11">
      <c r="B146" s="77" t="s">
        <v>2609</v>
      </c>
      <c r="C146" s="15"/>
      <c r="D146" s="15"/>
      <c r="G146" s="78">
        <v>0</v>
      </c>
      <c r="I146" s="78">
        <v>0</v>
      </c>
      <c r="J146" s="78">
        <v>0</v>
      </c>
      <c r="K146" s="78">
        <v>0</v>
      </c>
    </row>
    <row r="147" spans="2:11">
      <c r="B147" t="s">
        <v>215</v>
      </c>
      <c r="C147" t="s">
        <v>215</v>
      </c>
      <c r="D147" t="s">
        <v>215</v>
      </c>
      <c r="E147" t="s">
        <v>215</v>
      </c>
      <c r="G147" s="76">
        <v>0</v>
      </c>
      <c r="H147" s="76">
        <v>0</v>
      </c>
      <c r="I147" s="76">
        <v>0</v>
      </c>
      <c r="J147" s="76">
        <v>0</v>
      </c>
      <c r="K147" s="76">
        <v>0</v>
      </c>
    </row>
    <row r="148" spans="2:11">
      <c r="B148" s="77" t="s">
        <v>1304</v>
      </c>
      <c r="C148" s="15"/>
      <c r="D148" s="15"/>
      <c r="G148" s="78">
        <v>30989.84</v>
      </c>
      <c r="I148" s="78">
        <v>728.72580044328697</v>
      </c>
      <c r="J148" s="78">
        <v>6.42</v>
      </c>
      <c r="K148" s="78">
        <v>0.01</v>
      </c>
    </row>
    <row r="149" spans="2:11">
      <c r="B149" t="s">
        <v>3387</v>
      </c>
      <c r="C149" t="s">
        <v>3388</v>
      </c>
      <c r="D149" t="s">
        <v>2429</v>
      </c>
      <c r="E149" t="s">
        <v>109</v>
      </c>
      <c r="F149" t="s">
        <v>314</v>
      </c>
      <c r="G149" s="76">
        <v>5642.13</v>
      </c>
      <c r="H149" s="76">
        <v>958.2261000000002</v>
      </c>
      <c r="I149" s="76">
        <v>190.79313440117701</v>
      </c>
      <c r="J149" s="76">
        <v>1.68</v>
      </c>
      <c r="K149" s="76">
        <v>0</v>
      </c>
    </row>
    <row r="150" spans="2:11">
      <c r="B150" t="s">
        <v>3389</v>
      </c>
      <c r="C150" t="s">
        <v>3390</v>
      </c>
      <c r="D150" t="s">
        <v>2429</v>
      </c>
      <c r="E150" t="s">
        <v>109</v>
      </c>
      <c r="F150" t="s">
        <v>398</v>
      </c>
      <c r="G150" s="76">
        <v>8334.48</v>
      </c>
      <c r="H150" s="76">
        <v>558.10390000000041</v>
      </c>
      <c r="I150" s="76">
        <v>164.15163941633699</v>
      </c>
      <c r="J150" s="76">
        <v>1.45</v>
      </c>
      <c r="K150" s="76">
        <v>0</v>
      </c>
    </row>
    <row r="151" spans="2:11">
      <c r="B151" t="s">
        <v>3391</v>
      </c>
      <c r="C151" t="s">
        <v>3392</v>
      </c>
      <c r="D151" t="s">
        <v>2429</v>
      </c>
      <c r="E151" t="s">
        <v>109</v>
      </c>
      <c r="F151" t="s">
        <v>398</v>
      </c>
      <c r="G151" s="76">
        <v>13072.26</v>
      </c>
      <c r="H151" s="76">
        <v>588.1131000000006</v>
      </c>
      <c r="I151" s="76">
        <v>271.30836787346601</v>
      </c>
      <c r="J151" s="76">
        <v>2.39</v>
      </c>
      <c r="K151" s="76">
        <v>0.01</v>
      </c>
    </row>
    <row r="152" spans="2:11">
      <c r="B152" t="s">
        <v>3393</v>
      </c>
      <c r="C152" t="s">
        <v>3394</v>
      </c>
      <c r="D152" t="s">
        <v>126</v>
      </c>
      <c r="E152" t="s">
        <v>113</v>
      </c>
      <c r="F152" t="s">
        <v>314</v>
      </c>
      <c r="G152" s="76">
        <v>3940.97</v>
      </c>
      <c r="H152" s="76">
        <v>625.51149999999882</v>
      </c>
      <c r="I152" s="76">
        <v>102.472658752307</v>
      </c>
      <c r="J152" s="76">
        <v>0.9</v>
      </c>
      <c r="K152" s="76">
        <v>0</v>
      </c>
    </row>
    <row r="153" spans="2:11">
      <c r="B153" t="s">
        <v>308</v>
      </c>
      <c r="C153" s="15"/>
      <c r="D153" s="15"/>
    </row>
    <row r="154" spans="2:11">
      <c r="B154" t="s">
        <v>415</v>
      </c>
      <c r="C154" s="15"/>
      <c r="D154" s="15"/>
    </row>
    <row r="155" spans="2:11">
      <c r="B155" t="s">
        <v>416</v>
      </c>
      <c r="C155" s="15"/>
      <c r="D155" s="15"/>
    </row>
    <row r="156" spans="2:11">
      <c r="B156" t="s">
        <v>417</v>
      </c>
      <c r="C156" s="15"/>
      <c r="D156" s="15"/>
    </row>
    <row r="157" spans="2:11">
      <c r="C157" s="15"/>
      <c r="D157" s="15"/>
    </row>
    <row r="158" spans="2:11">
      <c r="C158" s="15"/>
      <c r="D158" s="15"/>
    </row>
    <row r="159" spans="2:11">
      <c r="C159" s="15"/>
      <c r="D159" s="15"/>
    </row>
    <row r="160" spans="2:11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82" t="s">
        <v>3664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4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8" customFormat="1" ht="63">
      <c r="B8" s="4" t="s">
        <v>99</v>
      </c>
      <c r="C8" s="27" t="s">
        <v>50</v>
      </c>
      <c r="D8" s="2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</row>
    <row r="9" spans="2:78" s="18" customFormat="1" ht="18.75" customHeight="1">
      <c r="B9" s="19"/>
      <c r="C9" s="20"/>
      <c r="D9" s="20"/>
      <c r="E9" s="20"/>
      <c r="F9" s="20"/>
      <c r="G9" s="20" t="s">
        <v>75</v>
      </c>
      <c r="H9" s="20" t="s">
        <v>76</v>
      </c>
      <c r="I9" s="20"/>
      <c r="J9" s="20" t="s">
        <v>7</v>
      </c>
      <c r="K9" s="20" t="s">
        <v>7</v>
      </c>
      <c r="L9" s="20" t="s">
        <v>187</v>
      </c>
      <c r="M9" s="20"/>
      <c r="N9" s="20" t="s">
        <v>6</v>
      </c>
      <c r="O9" s="20" t="s">
        <v>7</v>
      </c>
      <c r="P9" s="30" t="s">
        <v>7</v>
      </c>
      <c r="Q9" s="44" t="s">
        <v>7</v>
      </c>
      <c r="R9" s="15"/>
      <c r="S9" s="15"/>
      <c r="T9" s="15"/>
      <c r="U9" s="15"/>
      <c r="V9" s="15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3" t="s">
        <v>81</v>
      </c>
      <c r="R10" s="15"/>
      <c r="S10" s="15"/>
      <c r="T10" s="15"/>
      <c r="U10" s="15"/>
      <c r="V10" s="15"/>
    </row>
    <row r="11" spans="2:78" s="22" customFormat="1" ht="18" customHeight="1">
      <c r="B11" s="23" t="s">
        <v>138</v>
      </c>
      <c r="C11" s="7"/>
      <c r="D11" s="7"/>
      <c r="E11" s="7"/>
      <c r="F11" s="7"/>
      <c r="G11" s="7"/>
      <c r="H11" s="75">
        <v>0.03</v>
      </c>
      <c r="I11" s="7"/>
      <c r="J11" s="7"/>
      <c r="K11" s="75">
        <v>0.56999999999999995</v>
      </c>
      <c r="L11" s="75">
        <v>12699837.73</v>
      </c>
      <c r="M11" s="7"/>
      <c r="N11" s="75">
        <v>61238.384063548823</v>
      </c>
      <c r="O11" s="7"/>
      <c r="P11" s="75">
        <v>100</v>
      </c>
      <c r="Q11" s="75">
        <v>1.1399999999999999</v>
      </c>
      <c r="R11" s="15"/>
      <c r="S11" s="15"/>
      <c r="T11" s="15"/>
      <c r="U11" s="15"/>
      <c r="V11" s="15"/>
      <c r="BZ11" s="15"/>
    </row>
    <row r="12" spans="2:78">
      <c r="B12" s="77" t="s">
        <v>210</v>
      </c>
      <c r="D12" s="15"/>
      <c r="H12" s="78">
        <v>0.05</v>
      </c>
      <c r="K12" s="78">
        <v>0.77</v>
      </c>
      <c r="L12" s="78">
        <v>8649144.9600000009</v>
      </c>
      <c r="N12" s="78">
        <v>45272.850572051495</v>
      </c>
      <c r="P12" s="78">
        <v>73.930000000000007</v>
      </c>
      <c r="Q12" s="78">
        <v>0.84</v>
      </c>
    </row>
    <row r="13" spans="2:78">
      <c r="B13" s="77" t="s">
        <v>2765</v>
      </c>
      <c r="D13" s="15"/>
      <c r="H13" s="78">
        <v>0.08</v>
      </c>
      <c r="K13" s="78">
        <v>1.4</v>
      </c>
      <c r="L13" s="78">
        <v>7065652.5599999996</v>
      </c>
      <c r="N13" s="78">
        <v>24974.788243200994</v>
      </c>
      <c r="P13" s="78">
        <v>40.78</v>
      </c>
      <c r="Q13" s="78">
        <v>0.46</v>
      </c>
    </row>
    <row r="14" spans="2:78">
      <c r="B14" t="s">
        <v>3395</v>
      </c>
      <c r="C14" t="s">
        <v>3396</v>
      </c>
      <c r="D14" t="s">
        <v>3397</v>
      </c>
      <c r="E14" t="s">
        <v>3398</v>
      </c>
      <c r="F14" t="s">
        <v>154</v>
      </c>
      <c r="G14" t="s">
        <v>838</v>
      </c>
      <c r="H14" s="76">
        <v>0.08</v>
      </c>
      <c r="I14" t="s">
        <v>109</v>
      </c>
      <c r="J14" s="76">
        <v>1.52</v>
      </c>
      <c r="K14" s="76">
        <v>1.53</v>
      </c>
      <c r="L14" s="76">
        <v>6960000</v>
      </c>
      <c r="M14" s="76">
        <v>100.15035572602704</v>
      </c>
      <c r="N14" s="76">
        <v>24598.7701328576</v>
      </c>
      <c r="O14" s="76">
        <v>0</v>
      </c>
      <c r="P14" s="76">
        <v>40.17</v>
      </c>
      <c r="Q14" s="76">
        <v>0.46</v>
      </c>
    </row>
    <row r="15" spans="2:78">
      <c r="B15" t="s">
        <v>3399</v>
      </c>
      <c r="C15" t="s">
        <v>3400</v>
      </c>
      <c r="D15" t="s">
        <v>3397</v>
      </c>
      <c r="E15" t="s">
        <v>215</v>
      </c>
      <c r="F15" t="s">
        <v>216</v>
      </c>
      <c r="G15" t="s">
        <v>838</v>
      </c>
      <c r="H15" s="76">
        <v>0.08</v>
      </c>
      <c r="I15" t="s">
        <v>109</v>
      </c>
      <c r="J15" s="76">
        <v>1.02</v>
      </c>
      <c r="K15" s="76">
        <v>-7.49</v>
      </c>
      <c r="L15" s="76">
        <v>48561.919999999998</v>
      </c>
      <c r="M15" s="76">
        <v>100.85027332523421</v>
      </c>
      <c r="N15" s="76">
        <v>172.83217172444299</v>
      </c>
      <c r="O15" s="76">
        <v>0</v>
      </c>
      <c r="P15" s="76">
        <v>0.28000000000000003</v>
      </c>
      <c r="Q15" s="76">
        <v>0</v>
      </c>
    </row>
    <row r="16" spans="2:78">
      <c r="B16" t="s">
        <v>3401</v>
      </c>
      <c r="C16" t="s">
        <v>3402</v>
      </c>
      <c r="D16" t="s">
        <v>3397</v>
      </c>
      <c r="E16" t="s">
        <v>215</v>
      </c>
      <c r="F16" t="s">
        <v>216</v>
      </c>
      <c r="G16" t="s">
        <v>838</v>
      </c>
      <c r="H16" s="76">
        <v>0.08</v>
      </c>
      <c r="I16" t="s">
        <v>109</v>
      </c>
      <c r="J16" s="76">
        <v>1.02</v>
      </c>
      <c r="K16" s="76">
        <v>-4.43</v>
      </c>
      <c r="L16" s="76">
        <v>12365.18</v>
      </c>
      <c r="M16" s="76">
        <v>100.85027332523389</v>
      </c>
      <c r="N16" s="76">
        <v>44.007751612037602</v>
      </c>
      <c r="O16" s="76">
        <v>0</v>
      </c>
      <c r="P16" s="76">
        <v>7.0000000000000007E-2</v>
      </c>
      <c r="Q16" s="76">
        <v>0</v>
      </c>
    </row>
    <row r="17" spans="2:17">
      <c r="B17" t="s">
        <v>3403</v>
      </c>
      <c r="C17" t="s">
        <v>3404</v>
      </c>
      <c r="D17" t="s">
        <v>3397</v>
      </c>
      <c r="E17" t="s">
        <v>215</v>
      </c>
      <c r="F17" t="s">
        <v>216</v>
      </c>
      <c r="G17" t="s">
        <v>838</v>
      </c>
      <c r="H17" s="76">
        <v>0.08</v>
      </c>
      <c r="I17" t="s">
        <v>109</v>
      </c>
      <c r="J17" s="76">
        <v>1.02</v>
      </c>
      <c r="K17" s="76">
        <v>-7.49</v>
      </c>
      <c r="L17" s="76">
        <v>22768.81</v>
      </c>
      <c r="M17" s="76">
        <v>100.85027332523396</v>
      </c>
      <c r="N17" s="76">
        <v>81.034334719080405</v>
      </c>
      <c r="O17" s="76">
        <v>0</v>
      </c>
      <c r="P17" s="76">
        <v>0.13</v>
      </c>
      <c r="Q17" s="76">
        <v>0</v>
      </c>
    </row>
    <row r="18" spans="2:17">
      <c r="B18" t="s">
        <v>3405</v>
      </c>
      <c r="C18" t="s">
        <v>3406</v>
      </c>
      <c r="D18" t="s">
        <v>3397</v>
      </c>
      <c r="E18" t="s">
        <v>215</v>
      </c>
      <c r="F18" t="s">
        <v>216</v>
      </c>
      <c r="G18" t="s">
        <v>838</v>
      </c>
      <c r="H18" s="76">
        <v>0.08</v>
      </c>
      <c r="I18" t="s">
        <v>109</v>
      </c>
      <c r="J18" s="76">
        <v>1.02</v>
      </c>
      <c r="K18" s="76">
        <v>-9.39</v>
      </c>
      <c r="L18" s="76">
        <v>6472.2</v>
      </c>
      <c r="M18" s="76">
        <v>100.850273325234</v>
      </c>
      <c r="N18" s="76">
        <v>23.034599575859801</v>
      </c>
      <c r="O18" s="76">
        <v>0</v>
      </c>
      <c r="P18" s="76">
        <v>0.04</v>
      </c>
      <c r="Q18" s="76">
        <v>0</v>
      </c>
    </row>
    <row r="19" spans="2:17">
      <c r="B19" t="s">
        <v>3407</v>
      </c>
      <c r="C19" t="s">
        <v>3408</v>
      </c>
      <c r="D19" t="s">
        <v>3397</v>
      </c>
      <c r="E19" t="s">
        <v>215</v>
      </c>
      <c r="F19" t="s">
        <v>216</v>
      </c>
      <c r="G19" t="s">
        <v>838</v>
      </c>
      <c r="H19" s="76">
        <v>0.08</v>
      </c>
      <c r="I19" t="s">
        <v>109</v>
      </c>
      <c r="J19" s="76">
        <v>1.02</v>
      </c>
      <c r="K19" s="76">
        <v>-7.49</v>
      </c>
      <c r="L19" s="76">
        <v>15484.45</v>
      </c>
      <c r="M19" s="76">
        <v>100.85027332523408</v>
      </c>
      <c r="N19" s="76">
        <v>55.1092527119716</v>
      </c>
      <c r="O19" s="76">
        <v>0</v>
      </c>
      <c r="P19" s="76">
        <v>0.09</v>
      </c>
      <c r="Q19" s="76">
        <v>0</v>
      </c>
    </row>
    <row r="20" spans="2:17">
      <c r="B20" s="77" t="s">
        <v>2766</v>
      </c>
      <c r="D20" s="15"/>
      <c r="H20" s="78">
        <v>0</v>
      </c>
      <c r="K20" s="78">
        <v>0</v>
      </c>
      <c r="L20" s="78">
        <v>1583492.4</v>
      </c>
      <c r="N20" s="78">
        <v>20298.062328850501</v>
      </c>
      <c r="P20" s="78">
        <v>33.15</v>
      </c>
      <c r="Q20" s="78">
        <v>0.38</v>
      </c>
    </row>
    <row r="21" spans="2:17">
      <c r="B21" t="s">
        <v>3409</v>
      </c>
      <c r="C21" t="s">
        <v>3410</v>
      </c>
      <c r="D21" t="s">
        <v>2485</v>
      </c>
      <c r="E21" t="s">
        <v>650</v>
      </c>
      <c r="F21" t="s">
        <v>154</v>
      </c>
      <c r="G21" t="s">
        <v>371</v>
      </c>
      <c r="I21" t="s">
        <v>105</v>
      </c>
      <c r="J21" s="76">
        <v>0</v>
      </c>
      <c r="K21" s="76">
        <v>0</v>
      </c>
      <c r="L21" s="76">
        <v>1583423.21</v>
      </c>
      <c r="M21" s="76">
        <v>890.99746000000209</v>
      </c>
      <c r="N21" s="76">
        <v>14108.2605821505</v>
      </c>
      <c r="O21" s="76">
        <v>0</v>
      </c>
      <c r="P21" s="76">
        <v>23.04</v>
      </c>
      <c r="Q21" s="76">
        <v>0.26</v>
      </c>
    </row>
    <row r="22" spans="2:17">
      <c r="B22" t="s">
        <v>3411</v>
      </c>
      <c r="C22" t="s">
        <v>3412</v>
      </c>
      <c r="D22" t="s">
        <v>2485</v>
      </c>
      <c r="E22" t="s">
        <v>650</v>
      </c>
      <c r="F22" t="s">
        <v>154</v>
      </c>
      <c r="G22" t="s">
        <v>344</v>
      </c>
      <c r="I22" t="s">
        <v>105</v>
      </c>
      <c r="J22" s="76">
        <v>0</v>
      </c>
      <c r="K22" s="76">
        <v>0</v>
      </c>
      <c r="L22" s="76">
        <v>69.19</v>
      </c>
      <c r="M22" s="76">
        <v>8946093</v>
      </c>
      <c r="N22" s="76">
        <v>6189.8017467</v>
      </c>
      <c r="O22" s="76">
        <v>0</v>
      </c>
      <c r="P22" s="76">
        <v>10.11</v>
      </c>
      <c r="Q22" s="76">
        <v>0.11</v>
      </c>
    </row>
    <row r="23" spans="2:17">
      <c r="B23" s="77" t="s">
        <v>2767</v>
      </c>
      <c r="D23" s="15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s="77" t="s">
        <v>2768</v>
      </c>
      <c r="D24" s="15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215</v>
      </c>
      <c r="C25" t="s">
        <v>215</v>
      </c>
      <c r="D25" s="15"/>
      <c r="E25" t="s">
        <v>215</v>
      </c>
      <c r="H25" s="76">
        <v>0</v>
      </c>
      <c r="I25" t="s">
        <v>215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2769</v>
      </c>
      <c r="D26" s="15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t="s">
        <v>215</v>
      </c>
      <c r="C27" t="s">
        <v>215</v>
      </c>
      <c r="D27" s="15"/>
      <c r="E27" t="s">
        <v>215</v>
      </c>
      <c r="H27" s="76">
        <v>0</v>
      </c>
      <c r="I27" t="s">
        <v>215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2770</v>
      </c>
      <c r="D28" s="15"/>
      <c r="H28" s="78">
        <v>0</v>
      </c>
      <c r="K28" s="78">
        <v>0</v>
      </c>
      <c r="L28" s="78">
        <v>0</v>
      </c>
      <c r="N28" s="78">
        <v>0</v>
      </c>
      <c r="P28" s="78">
        <v>0</v>
      </c>
      <c r="Q28" s="78">
        <v>0</v>
      </c>
    </row>
    <row r="29" spans="2:17">
      <c r="B29" t="s">
        <v>215</v>
      </c>
      <c r="C29" t="s">
        <v>215</v>
      </c>
      <c r="D29" s="15"/>
      <c r="E29" t="s">
        <v>215</v>
      </c>
      <c r="H29" s="76">
        <v>0</v>
      </c>
      <c r="I29" t="s">
        <v>215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2771</v>
      </c>
      <c r="D30" s="15"/>
      <c r="H30" s="78">
        <v>0</v>
      </c>
      <c r="K30" s="78">
        <v>0</v>
      </c>
      <c r="L30" s="78">
        <v>0</v>
      </c>
      <c r="N30" s="78">
        <v>0</v>
      </c>
      <c r="P30" s="78">
        <v>0</v>
      </c>
      <c r="Q30" s="78">
        <v>0</v>
      </c>
    </row>
    <row r="31" spans="2:17">
      <c r="B31" t="s">
        <v>215</v>
      </c>
      <c r="C31" t="s">
        <v>215</v>
      </c>
      <c r="D31" s="15"/>
      <c r="E31" t="s">
        <v>215</v>
      </c>
      <c r="H31" s="76">
        <v>0</v>
      </c>
      <c r="I31" t="s">
        <v>215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306</v>
      </c>
      <c r="D32" s="15"/>
      <c r="H32" s="78">
        <v>0</v>
      </c>
      <c r="K32" s="78">
        <v>0</v>
      </c>
      <c r="L32" s="78">
        <v>4050692.77</v>
      </c>
      <c r="N32" s="78">
        <v>15965.53349149733</v>
      </c>
      <c r="P32" s="78">
        <v>26.07</v>
      </c>
      <c r="Q32" s="78">
        <v>0.3</v>
      </c>
    </row>
    <row r="33" spans="2:17">
      <c r="B33" s="77" t="s">
        <v>2765</v>
      </c>
      <c r="D33" s="15"/>
      <c r="H33" s="78">
        <v>0</v>
      </c>
      <c r="K33" s="78">
        <v>0</v>
      </c>
      <c r="L33" s="78">
        <v>2297118.4</v>
      </c>
      <c r="N33" s="78">
        <v>8901.7815083761598</v>
      </c>
      <c r="P33" s="78">
        <v>14.54</v>
      </c>
      <c r="Q33" s="78">
        <v>0.17</v>
      </c>
    </row>
    <row r="34" spans="2:17">
      <c r="B34" t="s">
        <v>3413</v>
      </c>
      <c r="C34" t="s">
        <v>3414</v>
      </c>
      <c r="D34" t="s">
        <v>2485</v>
      </c>
      <c r="E34" t="s">
        <v>215</v>
      </c>
      <c r="F34" t="s">
        <v>216</v>
      </c>
      <c r="G34" t="s">
        <v>317</v>
      </c>
      <c r="I34" t="s">
        <v>109</v>
      </c>
      <c r="J34" s="76">
        <v>0</v>
      </c>
      <c r="K34" s="76">
        <v>0</v>
      </c>
      <c r="L34" s="76">
        <v>2297118.4</v>
      </c>
      <c r="M34" s="76">
        <v>109.81</v>
      </c>
      <c r="N34" s="76">
        <v>8901.7815083761598</v>
      </c>
      <c r="O34" s="76">
        <v>0</v>
      </c>
      <c r="P34" s="76">
        <v>14.54</v>
      </c>
      <c r="Q34" s="76">
        <v>0.17</v>
      </c>
    </row>
    <row r="35" spans="2:17">
      <c r="B35" s="77" t="s">
        <v>2766</v>
      </c>
      <c r="D35" s="15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6" spans="2:17">
      <c r="B36" t="s">
        <v>215</v>
      </c>
      <c r="C36" t="s">
        <v>215</v>
      </c>
      <c r="D36" s="15"/>
      <c r="E36" t="s">
        <v>215</v>
      </c>
      <c r="H36" s="76">
        <v>0</v>
      </c>
      <c r="I36" t="s">
        <v>215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2767</v>
      </c>
      <c r="D37" s="15"/>
      <c r="H37" s="78">
        <v>0</v>
      </c>
      <c r="K37" s="78">
        <v>0</v>
      </c>
      <c r="L37" s="78">
        <v>1753574.37</v>
      </c>
      <c r="N37" s="78">
        <v>7063.7519831211703</v>
      </c>
      <c r="P37" s="78">
        <v>11.53</v>
      </c>
      <c r="Q37" s="78">
        <v>0.13</v>
      </c>
    </row>
    <row r="38" spans="2:17">
      <c r="B38" s="77" t="s">
        <v>2768</v>
      </c>
      <c r="D38" s="15"/>
      <c r="H38" s="78">
        <v>0</v>
      </c>
      <c r="K38" s="78">
        <v>0</v>
      </c>
      <c r="L38" s="78">
        <v>1169049.58</v>
      </c>
      <c r="N38" s="78">
        <v>4892.6676300558902</v>
      </c>
      <c r="P38" s="78">
        <v>7.99</v>
      </c>
      <c r="Q38" s="78">
        <v>0.09</v>
      </c>
    </row>
    <row r="39" spans="2:17">
      <c r="B39" t="s">
        <v>3415</v>
      </c>
      <c r="C39" t="s">
        <v>3416</v>
      </c>
      <c r="D39" t="s">
        <v>3397</v>
      </c>
      <c r="E39" t="s">
        <v>396</v>
      </c>
      <c r="F39" t="s">
        <v>397</v>
      </c>
      <c r="G39" t="s">
        <v>317</v>
      </c>
      <c r="I39" t="s">
        <v>113</v>
      </c>
      <c r="J39" s="76">
        <v>1</v>
      </c>
      <c r="K39" s="76">
        <v>0</v>
      </c>
      <c r="L39" s="76">
        <v>584524.79</v>
      </c>
      <c r="M39" s="76">
        <v>100.56999999999996</v>
      </c>
      <c r="N39" s="76">
        <v>2443.66102281844</v>
      </c>
      <c r="O39" s="76">
        <v>0</v>
      </c>
      <c r="P39" s="76">
        <v>3.99</v>
      </c>
      <c r="Q39" s="76">
        <v>0.05</v>
      </c>
    </row>
    <row r="40" spans="2:17">
      <c r="B40" t="s">
        <v>3417</v>
      </c>
      <c r="C40" t="s">
        <v>3418</v>
      </c>
      <c r="D40" t="s">
        <v>3397</v>
      </c>
      <c r="E40" t="s">
        <v>396</v>
      </c>
      <c r="F40" t="s">
        <v>397</v>
      </c>
      <c r="G40" t="s">
        <v>317</v>
      </c>
      <c r="I40" t="s">
        <v>113</v>
      </c>
      <c r="J40" s="76">
        <v>0</v>
      </c>
      <c r="K40" s="76">
        <v>0</v>
      </c>
      <c r="L40" s="76">
        <v>584524.79</v>
      </c>
      <c r="M40" s="76">
        <v>100.78999999999988</v>
      </c>
      <c r="N40" s="76">
        <v>2449.0066072374502</v>
      </c>
      <c r="O40" s="76">
        <v>0.22</v>
      </c>
      <c r="P40" s="76">
        <v>4</v>
      </c>
      <c r="Q40" s="76">
        <v>0.05</v>
      </c>
    </row>
    <row r="41" spans="2:17">
      <c r="B41" s="77" t="s">
        <v>2769</v>
      </c>
      <c r="D41" s="15"/>
      <c r="H41" s="78">
        <v>0</v>
      </c>
      <c r="K41" s="78">
        <v>0</v>
      </c>
      <c r="L41" s="78">
        <v>0</v>
      </c>
      <c r="N41" s="78">
        <v>0</v>
      </c>
      <c r="P41" s="78">
        <v>0</v>
      </c>
      <c r="Q41" s="78">
        <v>0</v>
      </c>
    </row>
    <row r="42" spans="2:17">
      <c r="B42" t="s">
        <v>215</v>
      </c>
      <c r="C42" t="s">
        <v>215</v>
      </c>
      <c r="D42" s="15"/>
      <c r="E42" t="s">
        <v>215</v>
      </c>
      <c r="H42" s="76">
        <v>0</v>
      </c>
      <c r="I42" t="s">
        <v>215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</row>
    <row r="43" spans="2:17">
      <c r="B43" s="77" t="s">
        <v>2770</v>
      </c>
      <c r="D43" s="15"/>
      <c r="H43" s="78">
        <v>0</v>
      </c>
      <c r="K43" s="78">
        <v>0</v>
      </c>
      <c r="L43" s="78">
        <v>584524.79</v>
      </c>
      <c r="N43" s="78">
        <v>2171.0843530652801</v>
      </c>
      <c r="P43" s="78">
        <v>3.55</v>
      </c>
      <c r="Q43" s="78">
        <v>0.04</v>
      </c>
    </row>
    <row r="44" spans="2:17">
      <c r="B44" t="s">
        <v>3419</v>
      </c>
      <c r="C44" t="s">
        <v>3420</v>
      </c>
      <c r="D44" t="s">
        <v>3397</v>
      </c>
      <c r="E44" t="s">
        <v>902</v>
      </c>
      <c r="F44" t="s">
        <v>402</v>
      </c>
      <c r="G44" t="s">
        <v>328</v>
      </c>
      <c r="I44" t="s">
        <v>109</v>
      </c>
      <c r="J44" s="76">
        <v>0</v>
      </c>
      <c r="K44" s="76">
        <v>0</v>
      </c>
      <c r="L44" s="76">
        <v>584524.79</v>
      </c>
      <c r="M44" s="76">
        <v>105.25000000000024</v>
      </c>
      <c r="N44" s="76">
        <v>2171.0843530652801</v>
      </c>
      <c r="O44" s="76">
        <v>0</v>
      </c>
      <c r="P44" s="76">
        <v>3.55</v>
      </c>
      <c r="Q44" s="76">
        <v>0.04</v>
      </c>
    </row>
    <row r="45" spans="2:17">
      <c r="B45" s="77" t="s">
        <v>2771</v>
      </c>
      <c r="D45" s="15"/>
      <c r="H45" s="78">
        <v>0</v>
      </c>
      <c r="K45" s="78">
        <v>0</v>
      </c>
      <c r="L45" s="78">
        <v>0</v>
      </c>
      <c r="N45" s="78">
        <v>0</v>
      </c>
      <c r="P45" s="78">
        <v>0</v>
      </c>
      <c r="Q45" s="78">
        <v>0</v>
      </c>
    </row>
    <row r="46" spans="2:17">
      <c r="B46" t="s">
        <v>215</v>
      </c>
      <c r="C46" t="s">
        <v>215</v>
      </c>
      <c r="D46" s="15"/>
      <c r="E46" t="s">
        <v>215</v>
      </c>
      <c r="H46" s="76">
        <v>0</v>
      </c>
      <c r="I46" t="s">
        <v>215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</row>
    <row r="47" spans="2:17">
      <c r="B47" t="s">
        <v>308</v>
      </c>
      <c r="D47" s="15"/>
    </row>
    <row r="48" spans="2:17">
      <c r="B48" t="s">
        <v>415</v>
      </c>
      <c r="D48" s="15"/>
    </row>
    <row r="49" spans="2:4">
      <c r="B49" t="s">
        <v>416</v>
      </c>
      <c r="D49" s="15"/>
    </row>
    <row r="50" spans="2:4">
      <c r="B50" t="s">
        <v>417</v>
      </c>
      <c r="D50" s="15"/>
    </row>
    <row r="51" spans="2:4">
      <c r="D51" s="15"/>
    </row>
    <row r="52" spans="2:4">
      <c r="D52" s="15"/>
    </row>
    <row r="53" spans="2:4">
      <c r="D53" s="15"/>
    </row>
    <row r="54" spans="2:4">
      <c r="D54" s="15"/>
    </row>
    <row r="55" spans="2:4">
      <c r="D55" s="15"/>
    </row>
    <row r="56" spans="2:4">
      <c r="D56" s="15"/>
    </row>
    <row r="57" spans="2:4">
      <c r="D57" s="15"/>
    </row>
    <row r="58" spans="2:4">
      <c r="D58" s="15"/>
    </row>
    <row r="59" spans="2:4">
      <c r="D59" s="15"/>
    </row>
    <row r="60" spans="2:4">
      <c r="D60" s="15"/>
    </row>
    <row r="61" spans="2:4">
      <c r="D61" s="15"/>
    </row>
    <row r="62" spans="2:4">
      <c r="D62" s="15"/>
    </row>
    <row r="63" spans="2:4">
      <c r="D63" s="15"/>
    </row>
    <row r="64" spans="2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4">
      <c r="D481" s="15"/>
    </row>
    <row r="482" spans="4:4">
      <c r="D482" s="15"/>
    </row>
    <row r="483" spans="4:4">
      <c r="D483" s="15"/>
    </row>
    <row r="484" spans="4:4">
      <c r="D484" s="15"/>
    </row>
    <row r="485" spans="4:4">
      <c r="D485" s="15"/>
    </row>
    <row r="486" spans="4:4">
      <c r="D486" s="15"/>
    </row>
    <row r="487" spans="4:4">
      <c r="D487" s="15"/>
    </row>
    <row r="488" spans="4:4">
      <c r="D488" s="15"/>
    </row>
    <row r="489" spans="4:4">
      <c r="D489" s="15"/>
    </row>
    <row r="490" spans="4:4">
      <c r="D490" s="15"/>
    </row>
    <row r="491" spans="4:4">
      <c r="D491" s="15"/>
    </row>
    <row r="492" spans="4:4">
      <c r="D492" s="15"/>
    </row>
    <row r="493" spans="4:4">
      <c r="D493" s="15"/>
    </row>
    <row r="494" spans="4:4">
      <c r="D494" s="15"/>
    </row>
    <row r="495" spans="4:4">
      <c r="D495" s="15"/>
    </row>
    <row r="496" spans="4:4">
      <c r="D496" s="15"/>
    </row>
    <row r="497" spans="4:4">
      <c r="D497" s="15"/>
    </row>
    <row r="498" spans="4:4">
      <c r="D498" s="15"/>
    </row>
    <row r="499" spans="4:4">
      <c r="D499" s="15"/>
    </row>
    <row r="500" spans="4:4">
      <c r="D500" s="15"/>
    </row>
    <row r="501" spans="4:4">
      <c r="D501" s="15"/>
    </row>
    <row r="502" spans="4:4">
      <c r="D502" s="15"/>
    </row>
    <row r="503" spans="4:4">
      <c r="D503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15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5" customWidth="1"/>
    <col min="2" max="2" width="38.7109375" style="14" customWidth="1"/>
    <col min="3" max="3" width="19.7109375" style="14" bestFit="1" customWidth="1"/>
    <col min="4" max="4" width="10.7109375" style="14" customWidth="1"/>
    <col min="5" max="7" width="10.7109375" style="15" customWidth="1"/>
    <col min="8" max="8" width="12.85546875" style="15" customWidth="1"/>
    <col min="9" max="9" width="10.7109375" style="15" customWidth="1"/>
    <col min="10" max="10" width="13.855468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4" width="10.7109375" style="15" customWidth="1"/>
    <col min="15" max="15" width="16.140625" style="15" customWidth="1"/>
    <col min="16" max="16" width="11.7109375" style="15" customWidth="1"/>
    <col min="17" max="17" width="13.14062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59">
      <c r="B1" s="2" t="s">
        <v>0</v>
      </c>
      <c r="C1" s="82" t="s">
        <v>196</v>
      </c>
    </row>
    <row r="2" spans="2:59">
      <c r="B2" s="2" t="s">
        <v>1</v>
      </c>
      <c r="C2" s="82" t="s">
        <v>3664</v>
      </c>
    </row>
    <row r="3" spans="2:59">
      <c r="B3" s="2" t="s">
        <v>2</v>
      </c>
      <c r="C3" s="82" t="s">
        <v>197</v>
      </c>
    </row>
    <row r="4" spans="2:59">
      <c r="B4" s="2" t="s">
        <v>3</v>
      </c>
      <c r="C4" s="82" t="s">
        <v>198</v>
      </c>
    </row>
    <row r="5" spans="2:59">
      <c r="B5" s="74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8" customFormat="1" ht="63">
      <c r="B8" s="4" t="s">
        <v>99</v>
      </c>
      <c r="C8" s="27" t="s">
        <v>150</v>
      </c>
      <c r="D8" s="27" t="s">
        <v>50</v>
      </c>
      <c r="E8" s="28" t="s">
        <v>51</v>
      </c>
      <c r="F8" s="28" t="s">
        <v>52</v>
      </c>
      <c r="G8" s="28" t="s">
        <v>72</v>
      </c>
      <c r="H8" s="28" t="s">
        <v>53</v>
      </c>
      <c r="I8" s="27" t="s">
        <v>73</v>
      </c>
      <c r="J8" s="27" t="s">
        <v>54</v>
      </c>
      <c r="K8" s="17" t="s">
        <v>151</v>
      </c>
      <c r="L8" s="28" t="s">
        <v>56</v>
      </c>
      <c r="M8" s="27" t="s">
        <v>190</v>
      </c>
      <c r="N8" s="27" t="s">
        <v>191</v>
      </c>
      <c r="O8" s="27" t="s">
        <v>5</v>
      </c>
      <c r="P8" s="27" t="s">
        <v>58</v>
      </c>
      <c r="Q8" s="35" t="s">
        <v>186</v>
      </c>
      <c r="R8" s="15"/>
      <c r="S8" s="15"/>
      <c r="T8" s="15"/>
      <c r="U8" s="15"/>
      <c r="BF8" s="18" t="s">
        <v>152</v>
      </c>
      <c r="BG8" s="18" t="s">
        <v>105</v>
      </c>
    </row>
    <row r="9" spans="2:59" s="18" customFormat="1" ht="24" customHeight="1">
      <c r="B9" s="19"/>
      <c r="C9" s="48"/>
      <c r="D9" s="20"/>
      <c r="E9" s="20"/>
      <c r="F9" s="20"/>
      <c r="G9" s="20" t="s">
        <v>75</v>
      </c>
      <c r="H9" s="20"/>
      <c r="I9" s="20" t="s">
        <v>76</v>
      </c>
      <c r="J9" s="20"/>
      <c r="K9" s="20" t="s">
        <v>7</v>
      </c>
      <c r="L9" s="20" t="s">
        <v>7</v>
      </c>
      <c r="M9" s="20" t="s">
        <v>187</v>
      </c>
      <c r="N9" s="20"/>
      <c r="O9" s="20" t="s">
        <v>188</v>
      </c>
      <c r="P9" s="30" t="s">
        <v>7</v>
      </c>
      <c r="Q9" s="44" t="s">
        <v>7</v>
      </c>
      <c r="R9" s="15"/>
      <c r="S9" s="15"/>
      <c r="T9" s="15"/>
      <c r="U9" s="15"/>
      <c r="BF9" s="18" t="s">
        <v>153</v>
      </c>
      <c r="BG9" s="18" t="s">
        <v>109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3" t="s">
        <v>77</v>
      </c>
      <c r="N10" s="33" t="s">
        <v>78</v>
      </c>
      <c r="O10" s="33" t="s">
        <v>79</v>
      </c>
      <c r="P10" s="33" t="s">
        <v>80</v>
      </c>
      <c r="Q10" s="33" t="s">
        <v>81</v>
      </c>
      <c r="R10" s="15"/>
      <c r="S10" s="15"/>
      <c r="T10" s="15"/>
      <c r="U10" s="15"/>
      <c r="BF10" s="22" t="s">
        <v>154</v>
      </c>
      <c r="BG10" s="22" t="s">
        <v>113</v>
      </c>
    </row>
    <row r="11" spans="2:59" s="22" customFormat="1" ht="18" customHeight="1">
      <c r="B11" s="23" t="s">
        <v>155</v>
      </c>
      <c r="C11" s="17"/>
      <c r="D11" s="17"/>
      <c r="E11" s="17"/>
      <c r="F11" s="17"/>
      <c r="G11" s="17"/>
      <c r="H11" s="17"/>
      <c r="I11" s="75">
        <v>2.17</v>
      </c>
      <c r="J11" s="17"/>
      <c r="K11" s="17"/>
      <c r="L11" s="75">
        <v>0.32</v>
      </c>
      <c r="M11" s="75">
        <v>604553314.99000001</v>
      </c>
      <c r="N11" s="7"/>
      <c r="O11" s="75">
        <v>678373.95401134517</v>
      </c>
      <c r="P11" s="75">
        <v>100</v>
      </c>
      <c r="Q11" s="75">
        <v>12.58</v>
      </c>
      <c r="R11" s="15"/>
      <c r="S11" s="15"/>
      <c r="T11" s="15"/>
      <c r="U11" s="15"/>
      <c r="BF11" s="15" t="s">
        <v>126</v>
      </c>
      <c r="BG11" s="22" t="s">
        <v>116</v>
      </c>
    </row>
    <row r="12" spans="2:59">
      <c r="B12" s="77" t="s">
        <v>210</v>
      </c>
      <c r="I12" s="78">
        <v>2.17</v>
      </c>
      <c r="L12" s="78">
        <v>0.25</v>
      </c>
      <c r="M12" s="78">
        <v>601307481.63999999</v>
      </c>
      <c r="O12" s="78">
        <v>666501.31719413167</v>
      </c>
      <c r="P12" s="78">
        <v>98.25</v>
      </c>
      <c r="Q12" s="78">
        <v>12.36</v>
      </c>
    </row>
    <row r="13" spans="2:59">
      <c r="B13" s="77" t="s">
        <v>3421</v>
      </c>
      <c r="I13" s="78">
        <v>0</v>
      </c>
      <c r="L13" s="78">
        <v>0</v>
      </c>
      <c r="M13" s="78">
        <v>412080462.32999998</v>
      </c>
      <c r="O13" s="78">
        <v>418735.56179662998</v>
      </c>
      <c r="P13" s="78">
        <v>61.73</v>
      </c>
      <c r="Q13" s="78">
        <v>7.76</v>
      </c>
    </row>
    <row r="14" spans="2:59">
      <c r="B14" t="s">
        <v>3422</v>
      </c>
      <c r="C14" t="s">
        <v>3423</v>
      </c>
      <c r="D14" t="s">
        <v>3424</v>
      </c>
      <c r="F14" t="s">
        <v>257</v>
      </c>
      <c r="G14" t="s">
        <v>838</v>
      </c>
      <c r="H14" t="s">
        <v>154</v>
      </c>
      <c r="J14" t="s">
        <v>105</v>
      </c>
      <c r="K14" s="76">
        <v>0</v>
      </c>
      <c r="L14" s="76">
        <v>0</v>
      </c>
      <c r="M14" s="76">
        <v>412080462.32999998</v>
      </c>
      <c r="N14" s="76">
        <v>101.61500000000012</v>
      </c>
      <c r="O14" s="76">
        <v>418735.56179662998</v>
      </c>
      <c r="P14" s="76">
        <v>61.73</v>
      </c>
      <c r="Q14" s="76">
        <v>7.76</v>
      </c>
    </row>
    <row r="15" spans="2:59">
      <c r="B15" s="77" t="s">
        <v>3425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215</v>
      </c>
      <c r="D16" t="s">
        <v>215</v>
      </c>
      <c r="F16" t="s">
        <v>215</v>
      </c>
      <c r="I16" s="76">
        <v>0</v>
      </c>
      <c r="J16" t="s">
        <v>215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3426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215</v>
      </c>
      <c r="D18" t="s">
        <v>215</v>
      </c>
      <c r="F18" t="s">
        <v>215</v>
      </c>
      <c r="I18" s="76">
        <v>0</v>
      </c>
      <c r="J18" t="s">
        <v>215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3427</v>
      </c>
      <c r="I19" s="78">
        <v>6.24</v>
      </c>
      <c r="L19" s="78">
        <v>0.45</v>
      </c>
      <c r="M19" s="78">
        <v>161214613.27000001</v>
      </c>
      <c r="O19" s="78">
        <v>218564.50002730967</v>
      </c>
      <c r="P19" s="78">
        <v>32.22</v>
      </c>
      <c r="Q19" s="78">
        <v>4.05</v>
      </c>
    </row>
    <row r="20" spans="2:17">
      <c r="B20" t="s">
        <v>3428</v>
      </c>
      <c r="C20" t="s">
        <v>3423</v>
      </c>
      <c r="D20" t="s">
        <v>3429</v>
      </c>
      <c r="E20" t="s">
        <v>2873</v>
      </c>
      <c r="F20" t="s">
        <v>548</v>
      </c>
      <c r="G20" t="s">
        <v>838</v>
      </c>
      <c r="H20" t="s">
        <v>152</v>
      </c>
      <c r="I20" s="76">
        <v>8.68</v>
      </c>
      <c r="J20" t="s">
        <v>105</v>
      </c>
      <c r="K20" s="76">
        <v>7</v>
      </c>
      <c r="L20" s="76">
        <v>-1.24</v>
      </c>
      <c r="M20" s="76">
        <v>17470792.210000001</v>
      </c>
      <c r="N20" s="76">
        <v>147.02000000000001</v>
      </c>
      <c r="O20" s="76">
        <v>25685.558707142001</v>
      </c>
      <c r="P20" s="76">
        <v>3.79</v>
      </c>
      <c r="Q20" s="76">
        <v>0.48</v>
      </c>
    </row>
    <row r="21" spans="2:17">
      <c r="B21" t="s">
        <v>3430</v>
      </c>
      <c r="C21" t="s">
        <v>3423</v>
      </c>
      <c r="D21" t="s">
        <v>3431</v>
      </c>
      <c r="E21" t="s">
        <v>3432</v>
      </c>
      <c r="F21" t="s">
        <v>548</v>
      </c>
      <c r="G21" t="s">
        <v>371</v>
      </c>
      <c r="H21" t="s">
        <v>154</v>
      </c>
      <c r="I21" s="76">
        <v>3.28</v>
      </c>
      <c r="J21" t="s">
        <v>105</v>
      </c>
      <c r="K21" s="76">
        <v>3.1</v>
      </c>
      <c r="L21" s="76">
        <v>1.46</v>
      </c>
      <c r="M21" s="76">
        <v>19504234.920000002</v>
      </c>
      <c r="N21" s="76">
        <v>101.91</v>
      </c>
      <c r="O21" s="76">
        <v>19876.765806971998</v>
      </c>
      <c r="P21" s="76">
        <v>2.93</v>
      </c>
      <c r="Q21" s="76">
        <v>0.37</v>
      </c>
    </row>
    <row r="22" spans="2:17">
      <c r="B22" t="s">
        <v>3433</v>
      </c>
      <c r="C22" t="s">
        <v>3423</v>
      </c>
      <c r="D22" t="s">
        <v>3434</v>
      </c>
      <c r="E22" t="s">
        <v>2873</v>
      </c>
      <c r="F22" t="s">
        <v>552</v>
      </c>
      <c r="G22" t="s">
        <v>838</v>
      </c>
      <c r="H22" t="s">
        <v>153</v>
      </c>
      <c r="I22" s="76">
        <v>7.95</v>
      </c>
      <c r="J22" t="s">
        <v>105</v>
      </c>
      <c r="K22" s="76">
        <v>4.74</v>
      </c>
      <c r="L22" s="76">
        <v>-1.1200000000000001</v>
      </c>
      <c r="M22" s="76">
        <v>5797833.6500000004</v>
      </c>
      <c r="N22" s="76">
        <v>145.41999999999999</v>
      </c>
      <c r="O22" s="76">
        <v>8431.2096938300001</v>
      </c>
      <c r="P22" s="76">
        <v>1.24</v>
      </c>
      <c r="Q22" s="76">
        <v>0.16</v>
      </c>
    </row>
    <row r="23" spans="2:17">
      <c r="B23" t="s">
        <v>3435</v>
      </c>
      <c r="C23" t="s">
        <v>3423</v>
      </c>
      <c r="D23" t="s">
        <v>3436</v>
      </c>
      <c r="E23" t="s">
        <v>3437</v>
      </c>
      <c r="F23" t="s">
        <v>650</v>
      </c>
      <c r="G23" t="s">
        <v>3438</v>
      </c>
      <c r="H23" t="s">
        <v>154</v>
      </c>
      <c r="I23" s="76">
        <v>4.3899999999999997</v>
      </c>
      <c r="J23" t="s">
        <v>113</v>
      </c>
      <c r="K23" s="76">
        <v>2.98</v>
      </c>
      <c r="L23" s="76">
        <v>0.06</v>
      </c>
      <c r="M23" s="76">
        <v>3622212.4</v>
      </c>
      <c r="N23" s="76">
        <v>103.37000000000019</v>
      </c>
      <c r="O23" s="76">
        <v>15564.6015138114</v>
      </c>
      <c r="P23" s="76">
        <v>2.29</v>
      </c>
      <c r="Q23" s="76">
        <v>0.28999999999999998</v>
      </c>
    </row>
    <row r="24" spans="2:17">
      <c r="B24" t="s">
        <v>3439</v>
      </c>
      <c r="C24" t="s">
        <v>3440</v>
      </c>
      <c r="D24" t="s">
        <v>3441</v>
      </c>
      <c r="E24" t="s">
        <v>3442</v>
      </c>
      <c r="F24" t="s">
        <v>650</v>
      </c>
      <c r="G24" t="s">
        <v>838</v>
      </c>
      <c r="H24" t="s">
        <v>154</v>
      </c>
      <c r="I24" s="76">
        <v>3.46</v>
      </c>
      <c r="J24" t="s">
        <v>105</v>
      </c>
      <c r="K24" s="76">
        <v>4.5</v>
      </c>
      <c r="L24" s="76">
        <v>0.45</v>
      </c>
      <c r="M24" s="76">
        <v>16895438.52</v>
      </c>
      <c r="N24" s="76">
        <v>116.12</v>
      </c>
      <c r="O24" s="76">
        <v>19618.983209424001</v>
      </c>
      <c r="P24" s="76">
        <v>2.89</v>
      </c>
      <c r="Q24" s="76">
        <v>0.36</v>
      </c>
    </row>
    <row r="25" spans="2:17">
      <c r="B25" t="s">
        <v>3439</v>
      </c>
      <c r="C25" t="s">
        <v>3440</v>
      </c>
      <c r="D25" t="s">
        <v>3443</v>
      </c>
      <c r="E25" t="s">
        <v>3442</v>
      </c>
      <c r="F25" t="s">
        <v>650</v>
      </c>
      <c r="G25" t="s">
        <v>838</v>
      </c>
      <c r="H25" t="s">
        <v>154</v>
      </c>
      <c r="I25" s="76">
        <v>4.0999999999999996</v>
      </c>
      <c r="J25" t="s">
        <v>105</v>
      </c>
      <c r="K25" s="76">
        <v>4.75</v>
      </c>
      <c r="L25" s="76">
        <v>-0.89</v>
      </c>
      <c r="M25" s="76">
        <v>4247246.5</v>
      </c>
      <c r="N25" s="76">
        <v>117.13</v>
      </c>
      <c r="O25" s="76">
        <v>4974.7998254499998</v>
      </c>
      <c r="P25" s="76">
        <v>0.73</v>
      </c>
      <c r="Q25" s="76">
        <v>0.09</v>
      </c>
    </row>
    <row r="26" spans="2:17">
      <c r="B26" t="s">
        <v>3444</v>
      </c>
      <c r="C26" t="s">
        <v>3423</v>
      </c>
      <c r="D26" t="s">
        <v>3445</v>
      </c>
      <c r="F26" t="s">
        <v>650</v>
      </c>
      <c r="G26" t="s">
        <v>838</v>
      </c>
      <c r="H26" t="s">
        <v>152</v>
      </c>
      <c r="I26" s="76">
        <v>9.7200000000000006</v>
      </c>
      <c r="J26" t="s">
        <v>105</v>
      </c>
      <c r="K26" s="76">
        <v>5.5</v>
      </c>
      <c r="L26" s="76">
        <v>0.37</v>
      </c>
      <c r="M26" s="76">
        <v>1105365.1000000001</v>
      </c>
      <c r="N26" s="76">
        <v>118.79</v>
      </c>
      <c r="O26" s="76">
        <v>1313.0632022899999</v>
      </c>
      <c r="P26" s="76">
        <v>0.19</v>
      </c>
      <c r="Q26" s="76">
        <v>0.02</v>
      </c>
    </row>
    <row r="27" spans="2:17">
      <c r="B27" t="s">
        <v>3446</v>
      </c>
      <c r="C27" t="s">
        <v>3423</v>
      </c>
      <c r="D27" t="s">
        <v>3447</v>
      </c>
      <c r="F27" t="s">
        <v>635</v>
      </c>
      <c r="G27" t="s">
        <v>838</v>
      </c>
      <c r="H27" t="s">
        <v>153</v>
      </c>
      <c r="I27" s="76">
        <v>11.26</v>
      </c>
      <c r="J27" t="s">
        <v>105</v>
      </c>
      <c r="K27" s="76">
        <v>5.5</v>
      </c>
      <c r="L27" s="76">
        <v>-0.93</v>
      </c>
      <c r="M27" s="76">
        <v>244477.02</v>
      </c>
      <c r="N27" s="76">
        <v>128.68</v>
      </c>
      <c r="O27" s="76">
        <v>314.59302933599997</v>
      </c>
      <c r="P27" s="76">
        <v>0.05</v>
      </c>
      <c r="Q27" s="76">
        <v>0.01</v>
      </c>
    </row>
    <row r="28" spans="2:17">
      <c r="B28" t="s">
        <v>3448</v>
      </c>
      <c r="C28" t="s">
        <v>3423</v>
      </c>
      <c r="D28" t="s">
        <v>3449</v>
      </c>
      <c r="F28" t="s">
        <v>650</v>
      </c>
      <c r="G28" t="s">
        <v>838</v>
      </c>
      <c r="H28" t="s">
        <v>152</v>
      </c>
      <c r="I28" s="76">
        <v>9.4499999999999993</v>
      </c>
      <c r="J28" t="s">
        <v>105</v>
      </c>
      <c r="K28" s="76">
        <v>5.5</v>
      </c>
      <c r="L28" s="76">
        <v>-0.2</v>
      </c>
      <c r="M28" s="76">
        <v>63167.82</v>
      </c>
      <c r="N28" s="76">
        <v>128.38999999999999</v>
      </c>
      <c r="O28" s="76">
        <v>81.101164097999998</v>
      </c>
      <c r="P28" s="76">
        <v>0.01</v>
      </c>
      <c r="Q28" s="76">
        <v>0</v>
      </c>
    </row>
    <row r="29" spans="2:17">
      <c r="B29" t="s">
        <v>3450</v>
      </c>
      <c r="C29" t="s">
        <v>3423</v>
      </c>
      <c r="D29" t="s">
        <v>3451</v>
      </c>
      <c r="F29" t="s">
        <v>650</v>
      </c>
      <c r="G29" t="s">
        <v>838</v>
      </c>
      <c r="H29" t="s">
        <v>152</v>
      </c>
      <c r="I29" s="76">
        <v>11.4</v>
      </c>
      <c r="J29" t="s">
        <v>105</v>
      </c>
      <c r="K29" s="76">
        <v>5.5</v>
      </c>
      <c r="L29" s="76">
        <v>-0.37</v>
      </c>
      <c r="M29" s="76">
        <v>718919.63</v>
      </c>
      <c r="N29" s="76">
        <v>118.69</v>
      </c>
      <c r="O29" s="76">
        <v>853.28570884700002</v>
      </c>
      <c r="P29" s="76">
        <v>0.13</v>
      </c>
      <c r="Q29" s="76">
        <v>0.02</v>
      </c>
    </row>
    <row r="30" spans="2:17">
      <c r="B30" t="s">
        <v>3452</v>
      </c>
      <c r="C30" t="s">
        <v>3423</v>
      </c>
      <c r="D30" t="s">
        <v>3453</v>
      </c>
      <c r="F30" t="s">
        <v>650</v>
      </c>
      <c r="G30" t="s">
        <v>838</v>
      </c>
      <c r="H30" t="s">
        <v>152</v>
      </c>
      <c r="I30" s="76">
        <v>10.23</v>
      </c>
      <c r="J30" t="s">
        <v>105</v>
      </c>
      <c r="K30" s="76">
        <v>5.5</v>
      </c>
      <c r="L30" s="76">
        <v>-0.28999999999999998</v>
      </c>
      <c r="M30" s="76">
        <v>139125.84</v>
      </c>
      <c r="N30" s="76">
        <v>127.2</v>
      </c>
      <c r="O30" s="76">
        <v>176.96806848</v>
      </c>
      <c r="P30" s="76">
        <v>0.03</v>
      </c>
      <c r="Q30" s="76">
        <v>0</v>
      </c>
    </row>
    <row r="31" spans="2:17">
      <c r="B31" t="s">
        <v>3454</v>
      </c>
      <c r="C31" t="s">
        <v>3423</v>
      </c>
      <c r="D31" t="s">
        <v>3455</v>
      </c>
      <c r="F31" t="s">
        <v>650</v>
      </c>
      <c r="G31" t="s">
        <v>838</v>
      </c>
      <c r="H31" t="s">
        <v>152</v>
      </c>
      <c r="I31" s="76">
        <v>10.93</v>
      </c>
      <c r="J31" t="s">
        <v>105</v>
      </c>
      <c r="K31" s="76">
        <v>5.5</v>
      </c>
      <c r="L31" s="76">
        <v>-0.69</v>
      </c>
      <c r="M31" s="76">
        <v>110321.60000000001</v>
      </c>
      <c r="N31" s="76">
        <v>125.49</v>
      </c>
      <c r="O31" s="76">
        <v>138.44257583999999</v>
      </c>
      <c r="P31" s="76">
        <v>0.02</v>
      </c>
      <c r="Q31" s="76">
        <v>0</v>
      </c>
    </row>
    <row r="32" spans="2:17">
      <c r="B32" t="s">
        <v>3456</v>
      </c>
      <c r="C32" t="s">
        <v>3423</v>
      </c>
      <c r="D32" t="s">
        <v>3457</v>
      </c>
      <c r="F32" t="s">
        <v>650</v>
      </c>
      <c r="G32" t="s">
        <v>838</v>
      </c>
      <c r="H32" t="s">
        <v>152</v>
      </c>
      <c r="I32" s="76">
        <v>11.11</v>
      </c>
      <c r="J32" t="s">
        <v>105</v>
      </c>
      <c r="K32" s="76">
        <v>5.5</v>
      </c>
      <c r="L32" s="76">
        <v>-0.57999999999999996</v>
      </c>
      <c r="M32" s="76">
        <v>734403.96</v>
      </c>
      <c r="N32" s="76">
        <v>124.09</v>
      </c>
      <c r="O32" s="76">
        <v>911.32187396400002</v>
      </c>
      <c r="P32" s="76">
        <v>0.13</v>
      </c>
      <c r="Q32" s="76">
        <v>0.02</v>
      </c>
    </row>
    <row r="33" spans="2:17">
      <c r="B33" t="s">
        <v>3458</v>
      </c>
      <c r="C33" t="s">
        <v>3423</v>
      </c>
      <c r="D33" t="s">
        <v>3459</v>
      </c>
      <c r="F33" t="s">
        <v>650</v>
      </c>
      <c r="G33" t="s">
        <v>838</v>
      </c>
      <c r="H33" t="s">
        <v>152</v>
      </c>
      <c r="I33" s="76">
        <v>12.51</v>
      </c>
      <c r="J33" t="s">
        <v>105</v>
      </c>
      <c r="K33" s="76">
        <v>5.5</v>
      </c>
      <c r="L33" s="76">
        <v>-0.75</v>
      </c>
      <c r="M33" s="76">
        <v>1434519.29</v>
      </c>
      <c r="N33" s="76">
        <v>118.41</v>
      </c>
      <c r="O33" s="76">
        <v>1698.614291289</v>
      </c>
      <c r="P33" s="76">
        <v>0.25</v>
      </c>
      <c r="Q33" s="76">
        <v>0.03</v>
      </c>
    </row>
    <row r="34" spans="2:17">
      <c r="B34" t="s">
        <v>3460</v>
      </c>
      <c r="C34" t="s">
        <v>3423</v>
      </c>
      <c r="D34" t="s">
        <v>3461</v>
      </c>
      <c r="F34" t="s">
        <v>635</v>
      </c>
      <c r="G34" t="s">
        <v>838</v>
      </c>
      <c r="H34" t="s">
        <v>153</v>
      </c>
      <c r="I34" s="76">
        <v>10.26</v>
      </c>
      <c r="J34" t="s">
        <v>105</v>
      </c>
      <c r="K34" s="76">
        <v>5.5</v>
      </c>
      <c r="L34" s="76">
        <v>0</v>
      </c>
      <c r="M34" s="76">
        <v>1293030.9099999999</v>
      </c>
      <c r="N34" s="76">
        <v>121.28</v>
      </c>
      <c r="O34" s="76">
        <v>1568.187887648</v>
      </c>
      <c r="P34" s="76">
        <v>0.23</v>
      </c>
      <c r="Q34" s="76">
        <v>0.03</v>
      </c>
    </row>
    <row r="35" spans="2:17">
      <c r="B35" t="s">
        <v>3462</v>
      </c>
      <c r="C35" t="s">
        <v>3423</v>
      </c>
      <c r="D35" t="s">
        <v>3463</v>
      </c>
      <c r="F35" t="s">
        <v>635</v>
      </c>
      <c r="G35" t="s">
        <v>838</v>
      </c>
      <c r="H35" t="s">
        <v>153</v>
      </c>
      <c r="I35" s="76">
        <v>9.6300000000000008</v>
      </c>
      <c r="J35" t="s">
        <v>105</v>
      </c>
      <c r="K35" s="76">
        <v>5.5</v>
      </c>
      <c r="L35" s="76">
        <v>0.05</v>
      </c>
      <c r="M35" s="76">
        <v>531053.81999999995</v>
      </c>
      <c r="N35" s="76">
        <v>124.43</v>
      </c>
      <c r="O35" s="76">
        <v>660.79026822599997</v>
      </c>
      <c r="P35" s="76">
        <v>0.1</v>
      </c>
      <c r="Q35" s="76">
        <v>0.01</v>
      </c>
    </row>
    <row r="36" spans="2:17">
      <c r="B36" t="s">
        <v>3464</v>
      </c>
      <c r="C36" t="s">
        <v>3423</v>
      </c>
      <c r="D36" t="s">
        <v>3465</v>
      </c>
      <c r="F36" t="s">
        <v>635</v>
      </c>
      <c r="G36" t="s">
        <v>838</v>
      </c>
      <c r="H36" t="s">
        <v>153</v>
      </c>
      <c r="I36" s="76">
        <v>9.8000000000000007</v>
      </c>
      <c r="J36" t="s">
        <v>105</v>
      </c>
      <c r="K36" s="76">
        <v>5.5</v>
      </c>
      <c r="L36" s="76">
        <v>-0.17</v>
      </c>
      <c r="M36" s="76">
        <v>547375.69999999995</v>
      </c>
      <c r="N36" s="76">
        <v>124.25</v>
      </c>
      <c r="O36" s="76">
        <v>680.11430725000002</v>
      </c>
      <c r="P36" s="76">
        <v>0.1</v>
      </c>
      <c r="Q36" s="76">
        <v>0.01</v>
      </c>
    </row>
    <row r="37" spans="2:17">
      <c r="B37" t="s">
        <v>3466</v>
      </c>
      <c r="C37" t="s">
        <v>3423</v>
      </c>
      <c r="D37" t="s">
        <v>3467</v>
      </c>
      <c r="F37" t="s">
        <v>650</v>
      </c>
      <c r="G37" t="s">
        <v>838</v>
      </c>
      <c r="H37" t="s">
        <v>152</v>
      </c>
      <c r="I37" s="76">
        <v>667.12</v>
      </c>
      <c r="J37" t="s">
        <v>105</v>
      </c>
      <c r="K37" s="76">
        <v>5.5</v>
      </c>
      <c r="L37" s="76">
        <v>-5.69</v>
      </c>
      <c r="M37" s="76">
        <v>350422.02</v>
      </c>
      <c r="N37" s="76">
        <v>134.85</v>
      </c>
      <c r="O37" s="76">
        <v>472.54409397000001</v>
      </c>
      <c r="P37" s="76">
        <v>7.0000000000000007E-2</v>
      </c>
      <c r="Q37" s="76">
        <v>0.01</v>
      </c>
    </row>
    <row r="38" spans="2:17">
      <c r="B38" t="s">
        <v>3468</v>
      </c>
      <c r="C38" t="s">
        <v>3423</v>
      </c>
      <c r="D38" t="s">
        <v>3469</v>
      </c>
      <c r="F38" t="s">
        <v>635</v>
      </c>
      <c r="G38" t="s">
        <v>838</v>
      </c>
      <c r="H38" t="s">
        <v>153</v>
      </c>
      <c r="I38" s="76">
        <v>9.6</v>
      </c>
      <c r="J38" t="s">
        <v>105</v>
      </c>
      <c r="K38" s="76">
        <v>5.5</v>
      </c>
      <c r="L38" s="76">
        <v>-0.68</v>
      </c>
      <c r="M38" s="76">
        <v>125196.81</v>
      </c>
      <c r="N38" s="76">
        <v>130.83000000000001</v>
      </c>
      <c r="O38" s="76">
        <v>163.79498652300001</v>
      </c>
      <c r="P38" s="76">
        <v>0.02</v>
      </c>
      <c r="Q38" s="76">
        <v>0</v>
      </c>
    </row>
    <row r="39" spans="2:17">
      <c r="B39" t="s">
        <v>3470</v>
      </c>
      <c r="C39" t="s">
        <v>3423</v>
      </c>
      <c r="D39" t="s">
        <v>3471</v>
      </c>
      <c r="F39" t="s">
        <v>635</v>
      </c>
      <c r="G39" t="s">
        <v>838</v>
      </c>
      <c r="H39" t="s">
        <v>153</v>
      </c>
      <c r="I39" s="76">
        <v>10</v>
      </c>
      <c r="J39" t="s">
        <v>105</v>
      </c>
      <c r="K39" s="76">
        <v>5.5</v>
      </c>
      <c r="L39" s="76">
        <v>0.28000000000000003</v>
      </c>
      <c r="M39" s="76">
        <v>609018.93999999994</v>
      </c>
      <c r="N39" s="76">
        <v>119.39</v>
      </c>
      <c r="O39" s="76">
        <v>727.10771246599995</v>
      </c>
      <c r="P39" s="76">
        <v>0.11</v>
      </c>
      <c r="Q39" s="76">
        <v>0.01</v>
      </c>
    </row>
    <row r="40" spans="2:17">
      <c r="B40" t="s">
        <v>3472</v>
      </c>
      <c r="C40" t="s">
        <v>3423</v>
      </c>
      <c r="D40" t="s">
        <v>3473</v>
      </c>
      <c r="F40" t="s">
        <v>650</v>
      </c>
      <c r="G40" t="s">
        <v>838</v>
      </c>
      <c r="H40" t="s">
        <v>152</v>
      </c>
      <c r="I40" s="76">
        <v>9.91</v>
      </c>
      <c r="J40" t="s">
        <v>105</v>
      </c>
      <c r="K40" s="76">
        <v>5.5</v>
      </c>
      <c r="L40" s="76">
        <v>0.22</v>
      </c>
      <c r="M40" s="76">
        <v>944447.85</v>
      </c>
      <c r="N40" s="76">
        <v>119.32</v>
      </c>
      <c r="O40" s="76">
        <v>1126.91517462</v>
      </c>
      <c r="P40" s="76">
        <v>0.17</v>
      </c>
      <c r="Q40" s="76">
        <v>0.02</v>
      </c>
    </row>
    <row r="41" spans="2:17">
      <c r="B41" t="s">
        <v>3474</v>
      </c>
      <c r="C41" t="s">
        <v>3423</v>
      </c>
      <c r="D41" t="s">
        <v>3475</v>
      </c>
      <c r="F41" t="s">
        <v>650</v>
      </c>
      <c r="G41" t="s">
        <v>838</v>
      </c>
      <c r="H41" t="s">
        <v>152</v>
      </c>
      <c r="I41" s="76">
        <v>12.39</v>
      </c>
      <c r="J41" t="s">
        <v>105</v>
      </c>
      <c r="K41" s="76">
        <v>5.5</v>
      </c>
      <c r="L41" s="76">
        <v>-1.44</v>
      </c>
      <c r="M41" s="76">
        <v>151608.37</v>
      </c>
      <c r="N41" s="76">
        <v>130.41999999999999</v>
      </c>
      <c r="O41" s="76">
        <v>197.72763615400001</v>
      </c>
      <c r="P41" s="76">
        <v>0.03</v>
      </c>
      <c r="Q41" s="76">
        <v>0</v>
      </c>
    </row>
    <row r="42" spans="2:17">
      <c r="B42" t="s">
        <v>3476</v>
      </c>
      <c r="C42" t="s">
        <v>3423</v>
      </c>
      <c r="D42" t="s">
        <v>3477</v>
      </c>
      <c r="F42" t="s">
        <v>650</v>
      </c>
      <c r="G42" t="s">
        <v>838</v>
      </c>
      <c r="H42" t="s">
        <v>152</v>
      </c>
      <c r="I42" s="76">
        <v>9.76</v>
      </c>
      <c r="J42" t="s">
        <v>105</v>
      </c>
      <c r="K42" s="76">
        <v>5.5</v>
      </c>
      <c r="L42" s="76">
        <v>-0.51</v>
      </c>
      <c r="M42" s="76">
        <v>249855.64</v>
      </c>
      <c r="N42" s="76">
        <v>130.25</v>
      </c>
      <c r="O42" s="76">
        <v>325.43697109999999</v>
      </c>
      <c r="P42" s="76">
        <v>0.05</v>
      </c>
      <c r="Q42" s="76">
        <v>0.01</v>
      </c>
    </row>
    <row r="43" spans="2:17">
      <c r="B43" t="s">
        <v>3478</v>
      </c>
      <c r="C43" t="s">
        <v>3423</v>
      </c>
      <c r="D43" t="s">
        <v>3479</v>
      </c>
      <c r="F43" t="s">
        <v>635</v>
      </c>
      <c r="G43" t="s">
        <v>838</v>
      </c>
      <c r="H43" t="s">
        <v>153</v>
      </c>
      <c r="I43" s="76">
        <v>9.84</v>
      </c>
      <c r="J43" t="s">
        <v>105</v>
      </c>
      <c r="K43" s="76">
        <v>5.5</v>
      </c>
      <c r="L43" s="76">
        <v>-0.6</v>
      </c>
      <c r="M43" s="76">
        <v>219511.23</v>
      </c>
      <c r="N43" s="76">
        <v>129.47999999999999</v>
      </c>
      <c r="O43" s="76">
        <v>284.22314060399998</v>
      </c>
      <c r="P43" s="76">
        <v>0.04</v>
      </c>
      <c r="Q43" s="76">
        <v>0.01</v>
      </c>
    </row>
    <row r="44" spans="2:17">
      <c r="B44" t="s">
        <v>3480</v>
      </c>
      <c r="C44" t="s">
        <v>3423</v>
      </c>
      <c r="D44" t="s">
        <v>3481</v>
      </c>
      <c r="F44" t="s">
        <v>635</v>
      </c>
      <c r="G44" t="s">
        <v>838</v>
      </c>
      <c r="H44" t="s">
        <v>153</v>
      </c>
      <c r="I44" s="76">
        <v>11.58</v>
      </c>
      <c r="J44" t="s">
        <v>105</v>
      </c>
      <c r="K44" s="76">
        <v>5.5</v>
      </c>
      <c r="L44" s="76">
        <v>-0.42</v>
      </c>
      <c r="M44" s="76">
        <v>684673.15</v>
      </c>
      <c r="N44" s="76">
        <v>118.69</v>
      </c>
      <c r="O44" s="76">
        <v>812.63856173500005</v>
      </c>
      <c r="P44" s="76">
        <v>0.12</v>
      </c>
      <c r="Q44" s="76">
        <v>0.02</v>
      </c>
    </row>
    <row r="45" spans="2:17">
      <c r="B45" t="s">
        <v>3482</v>
      </c>
      <c r="C45" t="s">
        <v>3423</v>
      </c>
      <c r="D45" t="s">
        <v>3483</v>
      </c>
      <c r="F45" t="s">
        <v>650</v>
      </c>
      <c r="G45" t="s">
        <v>838</v>
      </c>
      <c r="H45" t="s">
        <v>152</v>
      </c>
      <c r="I45" s="76">
        <v>9.16</v>
      </c>
      <c r="J45" t="s">
        <v>105</v>
      </c>
      <c r="K45" s="76">
        <v>5.5</v>
      </c>
      <c r="L45" s="76">
        <v>0.48</v>
      </c>
      <c r="M45" s="76">
        <v>341470.82</v>
      </c>
      <c r="N45" s="76">
        <v>124.14</v>
      </c>
      <c r="O45" s="76">
        <v>423.901875948</v>
      </c>
      <c r="P45" s="76">
        <v>0.06</v>
      </c>
      <c r="Q45" s="76">
        <v>0.01</v>
      </c>
    </row>
    <row r="46" spans="2:17">
      <c r="B46" t="s">
        <v>3484</v>
      </c>
      <c r="C46" t="s">
        <v>3423</v>
      </c>
      <c r="D46" t="s">
        <v>3485</v>
      </c>
      <c r="F46" t="s">
        <v>635</v>
      </c>
      <c r="G46" t="s">
        <v>838</v>
      </c>
      <c r="H46" t="s">
        <v>153</v>
      </c>
      <c r="I46" s="76">
        <v>10.87</v>
      </c>
      <c r="J46" t="s">
        <v>105</v>
      </c>
      <c r="K46" s="76">
        <v>5.5</v>
      </c>
      <c r="L46" s="76">
        <v>-0.11</v>
      </c>
      <c r="M46" s="76">
        <v>501267.13</v>
      </c>
      <c r="N46" s="76">
        <v>118.69</v>
      </c>
      <c r="O46" s="76">
        <v>594.953956597</v>
      </c>
      <c r="P46" s="76">
        <v>0.09</v>
      </c>
      <c r="Q46" s="76">
        <v>0.01</v>
      </c>
    </row>
    <row r="47" spans="2:17">
      <c r="B47" t="s">
        <v>3486</v>
      </c>
      <c r="C47" t="s">
        <v>3423</v>
      </c>
      <c r="D47" t="s">
        <v>3487</v>
      </c>
      <c r="F47" t="s">
        <v>650</v>
      </c>
      <c r="G47" t="s">
        <v>838</v>
      </c>
      <c r="H47" t="s">
        <v>152</v>
      </c>
      <c r="I47" s="76">
        <v>10.08</v>
      </c>
      <c r="J47" t="s">
        <v>105</v>
      </c>
      <c r="K47" s="76">
        <v>5.5</v>
      </c>
      <c r="L47" s="76">
        <v>-0.45</v>
      </c>
      <c r="M47" s="76">
        <v>133960.65</v>
      </c>
      <c r="N47" s="76">
        <v>127.04</v>
      </c>
      <c r="O47" s="76">
        <v>170.18360976</v>
      </c>
      <c r="P47" s="76">
        <v>0.03</v>
      </c>
      <c r="Q47" s="76">
        <v>0</v>
      </c>
    </row>
    <row r="48" spans="2:17">
      <c r="B48" t="s">
        <v>3488</v>
      </c>
      <c r="C48" t="s">
        <v>3423</v>
      </c>
      <c r="D48" t="s">
        <v>3489</v>
      </c>
      <c r="F48" t="s">
        <v>635</v>
      </c>
      <c r="G48" t="s">
        <v>838</v>
      </c>
      <c r="H48" t="s">
        <v>153</v>
      </c>
      <c r="I48" s="76">
        <v>10.220000000000001</v>
      </c>
      <c r="J48" t="s">
        <v>105</v>
      </c>
      <c r="K48" s="76">
        <v>5.5</v>
      </c>
      <c r="L48" s="76">
        <v>-0.41</v>
      </c>
      <c r="M48" s="76">
        <v>281081.3</v>
      </c>
      <c r="N48" s="76">
        <v>125.64</v>
      </c>
      <c r="O48" s="76">
        <v>353.15054531999999</v>
      </c>
      <c r="P48" s="76">
        <v>0.05</v>
      </c>
      <c r="Q48" s="76">
        <v>0.01</v>
      </c>
    </row>
    <row r="49" spans="2:17">
      <c r="B49" t="s">
        <v>3490</v>
      </c>
      <c r="C49" t="s">
        <v>3423</v>
      </c>
      <c r="D49" t="s">
        <v>3491</v>
      </c>
      <c r="F49" t="s">
        <v>635</v>
      </c>
      <c r="G49" t="s">
        <v>838</v>
      </c>
      <c r="H49" t="s">
        <v>153</v>
      </c>
      <c r="I49" s="76">
        <v>9.4600000000000009</v>
      </c>
      <c r="J49" t="s">
        <v>105</v>
      </c>
      <c r="K49" s="76">
        <v>5.5</v>
      </c>
      <c r="L49" s="76">
        <v>0.36</v>
      </c>
      <c r="M49" s="76">
        <v>753070.53</v>
      </c>
      <c r="N49" s="76">
        <v>121.38</v>
      </c>
      <c r="O49" s="76">
        <v>914.07700931399995</v>
      </c>
      <c r="P49" s="76">
        <v>0.13</v>
      </c>
      <c r="Q49" s="76">
        <v>0.02</v>
      </c>
    </row>
    <row r="50" spans="2:17">
      <c r="B50" t="s">
        <v>3492</v>
      </c>
      <c r="C50" t="s">
        <v>3423</v>
      </c>
      <c r="D50" t="s">
        <v>3493</v>
      </c>
      <c r="F50" t="s">
        <v>650</v>
      </c>
      <c r="G50" t="s">
        <v>838</v>
      </c>
      <c r="H50" t="s">
        <v>152</v>
      </c>
      <c r="I50" s="76">
        <v>8.43</v>
      </c>
      <c r="J50" t="s">
        <v>105</v>
      </c>
      <c r="K50" s="76">
        <v>5.5</v>
      </c>
      <c r="L50" s="76">
        <v>1.06</v>
      </c>
      <c r="M50" s="76">
        <v>977586.89</v>
      </c>
      <c r="N50" s="76">
        <v>119.57</v>
      </c>
      <c r="O50" s="76">
        <v>1168.900644373</v>
      </c>
      <c r="P50" s="76">
        <v>0.17</v>
      </c>
      <c r="Q50" s="76">
        <v>0.02</v>
      </c>
    </row>
    <row r="51" spans="2:17">
      <c r="B51" t="s">
        <v>3494</v>
      </c>
      <c r="C51" t="s">
        <v>3423</v>
      </c>
      <c r="D51" t="s">
        <v>3495</v>
      </c>
      <c r="F51" t="s">
        <v>650</v>
      </c>
      <c r="G51" t="s">
        <v>838</v>
      </c>
      <c r="H51" t="s">
        <v>152</v>
      </c>
      <c r="I51" s="76">
        <v>10.38</v>
      </c>
      <c r="J51" t="s">
        <v>105</v>
      </c>
      <c r="K51" s="76">
        <v>5.5</v>
      </c>
      <c r="L51" s="76">
        <v>0.11</v>
      </c>
      <c r="M51" s="76">
        <v>433650.23</v>
      </c>
      <c r="N51" s="76">
        <v>120.2</v>
      </c>
      <c r="O51" s="76">
        <v>521.24757646</v>
      </c>
      <c r="P51" s="76">
        <v>0.08</v>
      </c>
      <c r="Q51" s="76">
        <v>0.01</v>
      </c>
    </row>
    <row r="52" spans="2:17">
      <c r="B52" t="s">
        <v>3496</v>
      </c>
      <c r="C52" t="s">
        <v>3423</v>
      </c>
      <c r="D52" t="s">
        <v>3497</v>
      </c>
      <c r="F52" t="s">
        <v>635</v>
      </c>
      <c r="G52" t="s">
        <v>838</v>
      </c>
      <c r="H52" t="s">
        <v>153</v>
      </c>
      <c r="I52" s="76">
        <v>9.83</v>
      </c>
      <c r="J52" t="s">
        <v>105</v>
      </c>
      <c r="K52" s="76">
        <v>5.5</v>
      </c>
      <c r="L52" s="76">
        <v>-0.56000000000000005</v>
      </c>
      <c r="M52" s="76">
        <v>300840.05</v>
      </c>
      <c r="N52" s="76">
        <v>131.57</v>
      </c>
      <c r="O52" s="76">
        <v>395.81525378499998</v>
      </c>
      <c r="P52" s="76">
        <v>0.06</v>
      </c>
      <c r="Q52" s="76">
        <v>0.01</v>
      </c>
    </row>
    <row r="53" spans="2:17">
      <c r="B53" t="s">
        <v>3498</v>
      </c>
      <c r="C53" t="s">
        <v>3423</v>
      </c>
      <c r="D53" t="s">
        <v>3499</v>
      </c>
      <c r="F53" t="s">
        <v>650</v>
      </c>
      <c r="G53" t="s">
        <v>838</v>
      </c>
      <c r="H53" t="s">
        <v>152</v>
      </c>
      <c r="I53" s="76">
        <v>10.27</v>
      </c>
      <c r="J53" t="s">
        <v>105</v>
      </c>
      <c r="K53" s="76">
        <v>5.5</v>
      </c>
      <c r="L53" s="76">
        <v>-0.75</v>
      </c>
      <c r="M53" s="76">
        <v>413749.7</v>
      </c>
      <c r="N53" s="76">
        <v>131.13999999999999</v>
      </c>
      <c r="O53" s="76">
        <v>542.59135658000002</v>
      </c>
      <c r="P53" s="76">
        <v>0.08</v>
      </c>
      <c r="Q53" s="76">
        <v>0.01</v>
      </c>
    </row>
    <row r="54" spans="2:17">
      <c r="B54" t="s">
        <v>3500</v>
      </c>
      <c r="C54" t="s">
        <v>3423</v>
      </c>
      <c r="D54" t="s">
        <v>3501</v>
      </c>
      <c r="F54" t="s">
        <v>650</v>
      </c>
      <c r="G54" t="s">
        <v>838</v>
      </c>
      <c r="H54" t="s">
        <v>152</v>
      </c>
      <c r="I54" s="76">
        <v>9.4499999999999993</v>
      </c>
      <c r="J54" t="s">
        <v>105</v>
      </c>
      <c r="K54" s="76">
        <v>5.5</v>
      </c>
      <c r="L54" s="76">
        <v>0.08</v>
      </c>
      <c r="M54" s="76">
        <v>266908.09999999998</v>
      </c>
      <c r="N54" s="76">
        <v>126.26</v>
      </c>
      <c r="O54" s="76">
        <v>336.99816706000001</v>
      </c>
      <c r="P54" s="76">
        <v>0.05</v>
      </c>
      <c r="Q54" s="76">
        <v>0.01</v>
      </c>
    </row>
    <row r="55" spans="2:17">
      <c r="B55" t="s">
        <v>3502</v>
      </c>
      <c r="C55" t="s">
        <v>3423</v>
      </c>
      <c r="D55" t="s">
        <v>3503</v>
      </c>
      <c r="F55" t="s">
        <v>635</v>
      </c>
      <c r="G55" t="s">
        <v>838</v>
      </c>
      <c r="H55" t="s">
        <v>153</v>
      </c>
      <c r="I55" s="76">
        <v>12.86</v>
      </c>
      <c r="J55" t="s">
        <v>105</v>
      </c>
      <c r="K55" s="76">
        <v>5.5</v>
      </c>
      <c r="L55" s="76">
        <v>-1.24</v>
      </c>
      <c r="M55" s="76">
        <v>168124.64</v>
      </c>
      <c r="N55" s="76">
        <v>125.26</v>
      </c>
      <c r="O55" s="76">
        <v>210.59292406399999</v>
      </c>
      <c r="P55" s="76">
        <v>0.03</v>
      </c>
      <c r="Q55" s="76">
        <v>0</v>
      </c>
    </row>
    <row r="56" spans="2:17">
      <c r="B56" t="s">
        <v>3504</v>
      </c>
      <c r="C56" t="s">
        <v>3423</v>
      </c>
      <c r="D56" t="s">
        <v>3505</v>
      </c>
      <c r="F56" t="s">
        <v>635</v>
      </c>
      <c r="G56" t="s">
        <v>838</v>
      </c>
      <c r="H56" t="s">
        <v>153</v>
      </c>
      <c r="I56" s="76">
        <v>12.31</v>
      </c>
      <c r="J56" t="s">
        <v>105</v>
      </c>
      <c r="K56" s="76">
        <v>5.5</v>
      </c>
      <c r="L56" s="76">
        <v>-1.05</v>
      </c>
      <c r="M56" s="76">
        <v>94550.6</v>
      </c>
      <c r="N56" s="76">
        <v>125</v>
      </c>
      <c r="O56" s="76">
        <v>118.18825</v>
      </c>
      <c r="P56" s="76">
        <v>0.02</v>
      </c>
      <c r="Q56" s="76">
        <v>0</v>
      </c>
    </row>
    <row r="57" spans="2:17">
      <c r="B57" t="s">
        <v>3506</v>
      </c>
      <c r="C57" t="s">
        <v>3423</v>
      </c>
      <c r="D57" t="s">
        <v>3507</v>
      </c>
      <c r="F57" t="s">
        <v>635</v>
      </c>
      <c r="G57" t="s">
        <v>838</v>
      </c>
      <c r="H57" t="s">
        <v>153</v>
      </c>
      <c r="I57" s="76">
        <v>10.79</v>
      </c>
      <c r="J57" t="s">
        <v>105</v>
      </c>
      <c r="K57" s="76">
        <v>5.5</v>
      </c>
      <c r="L57" s="76">
        <v>0.34</v>
      </c>
      <c r="M57" s="76">
        <v>1750927.37</v>
      </c>
      <c r="N57" s="76">
        <v>112.32</v>
      </c>
      <c r="O57" s="76">
        <v>1966.641621984</v>
      </c>
      <c r="P57" s="76">
        <v>0.28999999999999998</v>
      </c>
      <c r="Q57" s="76">
        <v>0.04</v>
      </c>
    </row>
    <row r="58" spans="2:17">
      <c r="B58" t="s">
        <v>3508</v>
      </c>
      <c r="C58" t="s">
        <v>3423</v>
      </c>
      <c r="D58" t="s">
        <v>3509</v>
      </c>
      <c r="F58" t="s">
        <v>635</v>
      </c>
      <c r="G58" t="s">
        <v>838</v>
      </c>
      <c r="H58" t="s">
        <v>153</v>
      </c>
      <c r="I58" s="76">
        <v>3.94</v>
      </c>
      <c r="J58" t="s">
        <v>105</v>
      </c>
      <c r="K58" s="76">
        <v>5.5</v>
      </c>
      <c r="L58" s="76">
        <v>-3.99</v>
      </c>
      <c r="M58" s="76">
        <v>8727493.3300000001</v>
      </c>
      <c r="N58" s="76">
        <v>136.4</v>
      </c>
      <c r="O58" s="76">
        <v>11904.30090212</v>
      </c>
      <c r="P58" s="76">
        <v>1.75</v>
      </c>
      <c r="Q58" s="76">
        <v>0.22</v>
      </c>
    </row>
    <row r="59" spans="2:17">
      <c r="B59" t="s">
        <v>3510</v>
      </c>
      <c r="C59" t="s">
        <v>3423</v>
      </c>
      <c r="D59" t="s">
        <v>3511</v>
      </c>
      <c r="E59" t="s">
        <v>3512</v>
      </c>
      <c r="F59" t="s">
        <v>635</v>
      </c>
      <c r="G59" t="s">
        <v>3438</v>
      </c>
      <c r="H59" t="s">
        <v>153</v>
      </c>
      <c r="I59" s="76">
        <v>4.2300000000000004</v>
      </c>
      <c r="J59" t="s">
        <v>113</v>
      </c>
      <c r="K59" s="76">
        <v>2.98</v>
      </c>
      <c r="L59" s="76">
        <v>0.53</v>
      </c>
      <c r="M59" s="76">
        <v>3622212.4</v>
      </c>
      <c r="N59" s="76">
        <v>103.37000000000019</v>
      </c>
      <c r="O59" s="76">
        <v>15564.6015138114</v>
      </c>
      <c r="P59" s="76">
        <v>2.29</v>
      </c>
      <c r="Q59" s="76">
        <v>0.28999999999999998</v>
      </c>
    </row>
    <row r="60" spans="2:17">
      <c r="B60" t="s">
        <v>3513</v>
      </c>
      <c r="C60" t="s">
        <v>3423</v>
      </c>
      <c r="D60" t="s">
        <v>3514</v>
      </c>
      <c r="E60" t="s">
        <v>1293</v>
      </c>
      <c r="F60" t="s">
        <v>712</v>
      </c>
      <c r="G60" t="s">
        <v>3515</v>
      </c>
      <c r="H60" t="s">
        <v>152</v>
      </c>
      <c r="I60" s="76">
        <v>3.25</v>
      </c>
      <c r="J60" t="s">
        <v>109</v>
      </c>
      <c r="K60" s="76">
        <v>4.5599999999999996</v>
      </c>
      <c r="L60" s="76">
        <v>2.86</v>
      </c>
      <c r="M60" s="76">
        <v>144843.24</v>
      </c>
      <c r="N60" s="76">
        <v>101.06</v>
      </c>
      <c r="O60" s="76">
        <v>516.57000297597597</v>
      </c>
      <c r="P60" s="76">
        <v>0.08</v>
      </c>
      <c r="Q60" s="76">
        <v>0.01</v>
      </c>
    </row>
    <row r="61" spans="2:17">
      <c r="B61" t="s">
        <v>3513</v>
      </c>
      <c r="C61" t="s">
        <v>3423</v>
      </c>
      <c r="D61" t="s">
        <v>3514</v>
      </c>
      <c r="E61" t="s">
        <v>1293</v>
      </c>
      <c r="F61" t="s">
        <v>712</v>
      </c>
      <c r="G61" t="s">
        <v>3515</v>
      </c>
      <c r="H61" t="s">
        <v>152</v>
      </c>
      <c r="I61" s="76">
        <v>3.2</v>
      </c>
      <c r="J61" t="s">
        <v>109</v>
      </c>
      <c r="K61" s="76">
        <v>4.5599999999999996</v>
      </c>
      <c r="L61" s="76">
        <v>3.18</v>
      </c>
      <c r="M61" s="76">
        <v>144709.37</v>
      </c>
      <c r="N61" s="76">
        <v>101.06</v>
      </c>
      <c r="O61" s="76">
        <v>516.09256801733795</v>
      </c>
      <c r="P61" s="76">
        <v>0.08</v>
      </c>
      <c r="Q61" s="76">
        <v>0.01</v>
      </c>
    </row>
    <row r="62" spans="2:17">
      <c r="B62" t="s">
        <v>3516</v>
      </c>
      <c r="C62" t="s">
        <v>3423</v>
      </c>
      <c r="D62" t="s">
        <v>3517</v>
      </c>
      <c r="E62" t="s">
        <v>1293</v>
      </c>
      <c r="F62" t="s">
        <v>712</v>
      </c>
      <c r="G62" t="s">
        <v>3518</v>
      </c>
      <c r="H62" t="s">
        <v>152</v>
      </c>
      <c r="I62" s="76">
        <v>3.15</v>
      </c>
      <c r="J62" t="s">
        <v>109</v>
      </c>
      <c r="K62" s="76">
        <v>4.5599999999999996</v>
      </c>
      <c r="L62" s="76">
        <v>4.57</v>
      </c>
      <c r="M62" s="76">
        <v>99044</v>
      </c>
      <c r="N62" s="76">
        <v>101.03</v>
      </c>
      <c r="O62" s="76">
        <v>353.12639664279999</v>
      </c>
      <c r="P62" s="76">
        <v>0.05</v>
      </c>
      <c r="Q62" s="76">
        <v>0.01</v>
      </c>
    </row>
    <row r="63" spans="2:17">
      <c r="B63" t="s">
        <v>3516</v>
      </c>
      <c r="C63" t="s">
        <v>3423</v>
      </c>
      <c r="D63" t="s">
        <v>3519</v>
      </c>
      <c r="E63" t="s">
        <v>1293</v>
      </c>
      <c r="F63" t="s">
        <v>712</v>
      </c>
      <c r="G63" t="s">
        <v>3520</v>
      </c>
      <c r="H63" t="s">
        <v>152</v>
      </c>
      <c r="I63" s="76">
        <v>3.31</v>
      </c>
      <c r="J63" t="s">
        <v>109</v>
      </c>
      <c r="K63" s="76">
        <v>4.5599999999999996</v>
      </c>
      <c r="L63" s="76">
        <v>1.49</v>
      </c>
      <c r="M63" s="76">
        <v>107747</v>
      </c>
      <c r="N63" s="76">
        <v>101.06</v>
      </c>
      <c r="O63" s="76">
        <v>384.26969812779998</v>
      </c>
      <c r="P63" s="76">
        <v>0.06</v>
      </c>
      <c r="Q63" s="76">
        <v>0.01</v>
      </c>
    </row>
    <row r="64" spans="2:17">
      <c r="B64" t="s">
        <v>3521</v>
      </c>
      <c r="C64" t="s">
        <v>3423</v>
      </c>
      <c r="D64" t="s">
        <v>3522</v>
      </c>
      <c r="E64" t="s">
        <v>3523</v>
      </c>
      <c r="F64" t="s">
        <v>705</v>
      </c>
      <c r="G64" t="s">
        <v>838</v>
      </c>
      <c r="H64" t="s">
        <v>153</v>
      </c>
      <c r="I64" s="76">
        <v>3.48</v>
      </c>
      <c r="J64" t="s">
        <v>105</v>
      </c>
      <c r="K64" s="76">
        <v>3.91</v>
      </c>
      <c r="L64" s="76">
        <v>-0.02</v>
      </c>
      <c r="M64" s="76">
        <v>5554230.0300000003</v>
      </c>
      <c r="N64" s="76">
        <v>105.2</v>
      </c>
      <c r="O64" s="76">
        <v>5843.0499915600003</v>
      </c>
      <c r="P64" s="76">
        <v>0.86</v>
      </c>
      <c r="Q64" s="76">
        <v>0.11</v>
      </c>
    </row>
    <row r="65" spans="2:17">
      <c r="B65" t="s">
        <v>3524</v>
      </c>
      <c r="C65" t="s">
        <v>3423</v>
      </c>
      <c r="D65" t="s">
        <v>3525</v>
      </c>
      <c r="E65" t="s">
        <v>3523</v>
      </c>
      <c r="F65" t="s">
        <v>712</v>
      </c>
      <c r="G65" t="s">
        <v>838</v>
      </c>
      <c r="H65" t="s">
        <v>152</v>
      </c>
      <c r="I65" s="76">
        <v>4.59</v>
      </c>
      <c r="J65" t="s">
        <v>105</v>
      </c>
      <c r="K65" s="76">
        <v>3.91</v>
      </c>
      <c r="L65" s="76">
        <v>0.63</v>
      </c>
      <c r="M65" s="76">
        <v>5003810.9000000004</v>
      </c>
      <c r="N65" s="76">
        <v>108.57</v>
      </c>
      <c r="O65" s="76">
        <v>5432.6374941300001</v>
      </c>
      <c r="P65" s="76">
        <v>0.8</v>
      </c>
      <c r="Q65" s="76">
        <v>0.1</v>
      </c>
    </row>
    <row r="66" spans="2:17">
      <c r="B66" t="s">
        <v>3526</v>
      </c>
      <c r="C66" t="s">
        <v>3423</v>
      </c>
      <c r="D66" t="s">
        <v>3527</v>
      </c>
      <c r="E66" t="s">
        <v>3523</v>
      </c>
      <c r="F66" t="s">
        <v>705</v>
      </c>
      <c r="G66" t="s">
        <v>3528</v>
      </c>
      <c r="H66" t="s">
        <v>153</v>
      </c>
      <c r="I66" s="76">
        <v>4.08</v>
      </c>
      <c r="J66" t="s">
        <v>105</v>
      </c>
      <c r="K66" s="76">
        <v>4.0999999999999996</v>
      </c>
      <c r="L66" s="76">
        <v>0.53</v>
      </c>
      <c r="M66" s="76">
        <v>2047129.31</v>
      </c>
      <c r="N66" s="76">
        <v>100.8</v>
      </c>
      <c r="O66" s="76">
        <v>2063.5063444799998</v>
      </c>
      <c r="P66" s="76">
        <v>0.3</v>
      </c>
      <c r="Q66" s="76">
        <v>0.04</v>
      </c>
    </row>
    <row r="67" spans="2:17">
      <c r="B67" t="s">
        <v>3529</v>
      </c>
      <c r="C67" t="s">
        <v>3423</v>
      </c>
      <c r="D67" t="s">
        <v>3530</v>
      </c>
      <c r="E67" t="s">
        <v>3531</v>
      </c>
      <c r="F67" t="s">
        <v>712</v>
      </c>
      <c r="G67" t="s">
        <v>3532</v>
      </c>
      <c r="H67" t="s">
        <v>154</v>
      </c>
      <c r="I67" s="76">
        <v>0.79</v>
      </c>
      <c r="J67" t="s">
        <v>105</v>
      </c>
      <c r="K67" s="76">
        <v>3.15</v>
      </c>
      <c r="L67" s="76">
        <v>3.07</v>
      </c>
      <c r="M67" s="76">
        <v>3971946</v>
      </c>
      <c r="N67" s="76">
        <v>101.04</v>
      </c>
      <c r="O67" s="76">
        <v>4013.2542383999998</v>
      </c>
      <c r="P67" s="76">
        <v>0.59</v>
      </c>
      <c r="Q67" s="76">
        <v>7.0000000000000007E-2</v>
      </c>
    </row>
    <row r="68" spans="2:17">
      <c r="B68" t="s">
        <v>3533</v>
      </c>
      <c r="C68" t="s">
        <v>3423</v>
      </c>
      <c r="D68" t="s">
        <v>3534</v>
      </c>
      <c r="E68" t="s">
        <v>3535</v>
      </c>
      <c r="F68" t="s">
        <v>780</v>
      </c>
      <c r="G68" t="s">
        <v>3536</v>
      </c>
      <c r="H68" t="s">
        <v>154</v>
      </c>
      <c r="I68" s="76">
        <v>2.44</v>
      </c>
      <c r="J68" t="s">
        <v>105</v>
      </c>
      <c r="K68" s="76">
        <v>5.5</v>
      </c>
      <c r="L68" s="76">
        <v>5.33</v>
      </c>
      <c r="M68" s="76">
        <v>12401155</v>
      </c>
      <c r="N68" s="76">
        <v>102.77</v>
      </c>
      <c r="O68" s="76">
        <v>12744.666993500001</v>
      </c>
      <c r="P68" s="76">
        <v>1.88</v>
      </c>
      <c r="Q68" s="76">
        <v>0.24</v>
      </c>
    </row>
    <row r="69" spans="2:17">
      <c r="B69" t="s">
        <v>3537</v>
      </c>
      <c r="C69" t="s">
        <v>3423</v>
      </c>
      <c r="D69" t="s">
        <v>3538</v>
      </c>
      <c r="E69" t="s">
        <v>3539</v>
      </c>
      <c r="F69" t="s">
        <v>780</v>
      </c>
      <c r="G69" t="s">
        <v>3540</v>
      </c>
      <c r="H69" t="s">
        <v>154</v>
      </c>
      <c r="I69" s="76">
        <v>2.19</v>
      </c>
      <c r="J69" t="s">
        <v>105</v>
      </c>
      <c r="K69" s="76">
        <v>2.36</v>
      </c>
      <c r="L69" s="76">
        <v>0.61</v>
      </c>
      <c r="M69" s="76">
        <v>6200578</v>
      </c>
      <c r="N69" s="76">
        <v>100.78</v>
      </c>
      <c r="O69" s="76">
        <v>6248.9425084000004</v>
      </c>
      <c r="P69" s="76">
        <v>0.92</v>
      </c>
      <c r="Q69" s="76">
        <v>0.12</v>
      </c>
    </row>
    <row r="70" spans="2:17">
      <c r="B70" t="s">
        <v>3541</v>
      </c>
      <c r="C70" t="s">
        <v>3423</v>
      </c>
      <c r="D70" t="s">
        <v>3542</v>
      </c>
      <c r="E70" t="s">
        <v>1190</v>
      </c>
      <c r="F70" t="s">
        <v>837</v>
      </c>
      <c r="G70" t="s">
        <v>838</v>
      </c>
      <c r="H70" t="s">
        <v>154</v>
      </c>
      <c r="I70" s="76">
        <v>0.22</v>
      </c>
      <c r="J70" t="s">
        <v>105</v>
      </c>
      <c r="K70" s="76">
        <v>3.8</v>
      </c>
      <c r="L70" s="76">
        <v>2.11</v>
      </c>
      <c r="M70" s="76">
        <v>4051883.29</v>
      </c>
      <c r="N70" s="76">
        <v>100.2</v>
      </c>
      <c r="O70" s="76">
        <v>4059.9870565800002</v>
      </c>
      <c r="P70" s="76">
        <v>0.6</v>
      </c>
      <c r="Q70" s="76">
        <v>0.08</v>
      </c>
    </row>
    <row r="71" spans="2:17">
      <c r="B71" t="s">
        <v>3543</v>
      </c>
      <c r="C71" t="s">
        <v>3423</v>
      </c>
      <c r="D71" t="s">
        <v>3544</v>
      </c>
      <c r="E71" t="s">
        <v>3545</v>
      </c>
      <c r="F71" t="s">
        <v>837</v>
      </c>
      <c r="G71" t="s">
        <v>838</v>
      </c>
      <c r="H71" t="s">
        <v>154</v>
      </c>
      <c r="I71" s="76">
        <v>1.53</v>
      </c>
      <c r="J71" t="s">
        <v>105</v>
      </c>
      <c r="K71" s="76">
        <v>4.75</v>
      </c>
      <c r="L71" s="76">
        <v>0.51</v>
      </c>
      <c r="M71" s="76">
        <v>7787500</v>
      </c>
      <c r="N71" s="76">
        <v>105.95</v>
      </c>
      <c r="O71" s="76">
        <v>8250.8562500000007</v>
      </c>
      <c r="P71" s="76">
        <v>1.22</v>
      </c>
      <c r="Q71" s="76">
        <v>0.15</v>
      </c>
    </row>
    <row r="72" spans="2:17">
      <c r="B72" t="s">
        <v>3516</v>
      </c>
      <c r="C72" t="s">
        <v>3423</v>
      </c>
      <c r="D72" t="s">
        <v>3546</v>
      </c>
      <c r="E72" t="s">
        <v>1293</v>
      </c>
      <c r="F72" t="s">
        <v>3547</v>
      </c>
      <c r="G72" t="s">
        <v>3540</v>
      </c>
      <c r="H72" t="s">
        <v>154</v>
      </c>
      <c r="I72" s="76">
        <v>3.36</v>
      </c>
      <c r="J72" t="s">
        <v>109</v>
      </c>
      <c r="K72" s="76">
        <v>4.5599999999999996</v>
      </c>
      <c r="L72" s="76">
        <v>0.88</v>
      </c>
      <c r="M72" s="76">
        <v>157625.57999999999</v>
      </c>
      <c r="N72" s="76">
        <v>100.88</v>
      </c>
      <c r="O72" s="76">
        <v>561.15576573201599</v>
      </c>
      <c r="P72" s="76">
        <v>0.08</v>
      </c>
      <c r="Q72" s="76">
        <v>0.01</v>
      </c>
    </row>
    <row r="73" spans="2:17">
      <c r="B73" t="s">
        <v>3516</v>
      </c>
      <c r="C73" t="s">
        <v>3423</v>
      </c>
      <c r="D73" t="s">
        <v>3548</v>
      </c>
      <c r="E73" t="s">
        <v>1293</v>
      </c>
      <c r="F73" t="s">
        <v>3547</v>
      </c>
      <c r="G73" t="s">
        <v>3549</v>
      </c>
      <c r="H73" t="s">
        <v>154</v>
      </c>
      <c r="I73" s="76">
        <v>3.36</v>
      </c>
      <c r="J73" t="s">
        <v>109</v>
      </c>
      <c r="K73" s="76">
        <v>4.5</v>
      </c>
      <c r="L73" s="76">
        <v>0.69</v>
      </c>
      <c r="M73" s="76">
        <v>80152.87</v>
      </c>
      <c r="N73" s="76">
        <v>100.35</v>
      </c>
      <c r="O73" s="76">
        <v>283.84948640380497</v>
      </c>
      <c r="P73" s="76">
        <v>0.04</v>
      </c>
      <c r="Q73" s="76">
        <v>0.01</v>
      </c>
    </row>
    <row r="74" spans="2:17">
      <c r="B74" t="s">
        <v>3516</v>
      </c>
      <c r="C74" t="s">
        <v>3423</v>
      </c>
      <c r="D74" t="s">
        <v>3550</v>
      </c>
      <c r="E74" t="s">
        <v>1293</v>
      </c>
      <c r="F74" t="s">
        <v>3547</v>
      </c>
      <c r="G74" t="s">
        <v>3216</v>
      </c>
      <c r="H74" t="s">
        <v>154</v>
      </c>
      <c r="I74" s="76">
        <v>3.29</v>
      </c>
      <c r="J74" t="s">
        <v>109</v>
      </c>
      <c r="K74" s="76">
        <v>4.5599999999999996</v>
      </c>
      <c r="L74" s="76">
        <v>9.9700000000000006</v>
      </c>
      <c r="M74" s="76">
        <v>8078.23</v>
      </c>
      <c r="N74" s="76">
        <v>76.77926735300737</v>
      </c>
      <c r="O74" s="76">
        <v>21.888290100281601</v>
      </c>
      <c r="P74" s="76">
        <v>0</v>
      </c>
      <c r="Q74" s="76">
        <v>0</v>
      </c>
    </row>
    <row r="75" spans="2:17">
      <c r="B75" t="s">
        <v>3551</v>
      </c>
      <c r="C75" t="s">
        <v>3423</v>
      </c>
      <c r="D75" t="s">
        <v>3552</v>
      </c>
      <c r="E75" t="s">
        <v>3553</v>
      </c>
      <c r="F75" t="s">
        <v>215</v>
      </c>
      <c r="G75" t="s">
        <v>3520</v>
      </c>
      <c r="H75" t="s">
        <v>216</v>
      </c>
      <c r="I75" s="76">
        <v>0.02</v>
      </c>
      <c r="J75" t="s">
        <v>105</v>
      </c>
      <c r="K75" s="76">
        <v>3.1</v>
      </c>
      <c r="L75" s="76">
        <v>-16.079999999999998</v>
      </c>
      <c r="M75" s="76">
        <v>229814.62</v>
      </c>
      <c r="N75" s="76">
        <v>100.61</v>
      </c>
      <c r="O75" s="76">
        <v>231.216489182</v>
      </c>
      <c r="P75" s="76">
        <v>0.03</v>
      </c>
      <c r="Q75" s="76">
        <v>0</v>
      </c>
    </row>
    <row r="76" spans="2:17">
      <c r="B76" t="s">
        <v>3554</v>
      </c>
      <c r="C76" t="s">
        <v>3423</v>
      </c>
      <c r="D76" t="s">
        <v>3555</v>
      </c>
      <c r="E76" t="s">
        <v>3553</v>
      </c>
      <c r="F76" t="s">
        <v>215</v>
      </c>
      <c r="G76" t="s">
        <v>3520</v>
      </c>
      <c r="H76" t="s">
        <v>216</v>
      </c>
      <c r="I76" s="76">
        <v>17.98</v>
      </c>
      <c r="J76" t="s">
        <v>105</v>
      </c>
      <c r="K76" s="76">
        <v>4.08</v>
      </c>
      <c r="L76" s="76">
        <v>0.91</v>
      </c>
      <c r="M76" s="76">
        <v>936887.94</v>
      </c>
      <c r="N76" s="76">
        <v>101.98</v>
      </c>
      <c r="O76" s="76">
        <v>955.43832121200001</v>
      </c>
      <c r="P76" s="76">
        <v>0.14000000000000001</v>
      </c>
      <c r="Q76" s="76">
        <v>0.02</v>
      </c>
    </row>
    <row r="77" spans="2:17">
      <c r="B77" t="s">
        <v>3556</v>
      </c>
      <c r="C77" t="s">
        <v>3423</v>
      </c>
      <c r="D77" t="s">
        <v>3557</v>
      </c>
      <c r="E77" t="s">
        <v>3558</v>
      </c>
      <c r="F77" t="s">
        <v>215</v>
      </c>
      <c r="G77" t="s">
        <v>398</v>
      </c>
      <c r="H77" t="s">
        <v>216</v>
      </c>
      <c r="I77" s="76">
        <v>4.79</v>
      </c>
      <c r="J77" t="s">
        <v>105</v>
      </c>
      <c r="K77" s="76">
        <v>3.7</v>
      </c>
      <c r="L77" s="76">
        <v>4.2699999999999996</v>
      </c>
      <c r="M77" s="76">
        <v>2758454.06</v>
      </c>
      <c r="N77" s="76">
        <v>101.38</v>
      </c>
      <c r="O77" s="76">
        <v>2796.5207260279999</v>
      </c>
      <c r="P77" s="76">
        <v>0.41</v>
      </c>
      <c r="Q77" s="76">
        <v>0.05</v>
      </c>
    </row>
    <row r="78" spans="2:17">
      <c r="B78" t="s">
        <v>3559</v>
      </c>
      <c r="C78" t="s">
        <v>3423</v>
      </c>
      <c r="D78" t="s">
        <v>3560</v>
      </c>
      <c r="E78" t="s">
        <v>3558</v>
      </c>
      <c r="F78" t="s">
        <v>215</v>
      </c>
      <c r="G78" t="s">
        <v>3561</v>
      </c>
      <c r="H78" t="s">
        <v>216</v>
      </c>
      <c r="I78" s="76">
        <v>4.75</v>
      </c>
      <c r="J78" t="s">
        <v>105</v>
      </c>
      <c r="K78" s="76">
        <v>3.7</v>
      </c>
      <c r="L78" s="76">
        <v>1.61</v>
      </c>
      <c r="M78" s="76">
        <v>9675486.5899999999</v>
      </c>
      <c r="N78" s="76">
        <v>101.16</v>
      </c>
      <c r="O78" s="76">
        <v>9787.7222344439997</v>
      </c>
      <c r="P78" s="76">
        <v>1.44</v>
      </c>
      <c r="Q78" s="76">
        <v>0.18</v>
      </c>
    </row>
    <row r="79" spans="2:17">
      <c r="B79" t="s">
        <v>3562</v>
      </c>
      <c r="C79" t="s">
        <v>3423</v>
      </c>
      <c r="D79" t="s">
        <v>3563</v>
      </c>
      <c r="E79" t="s">
        <v>3564</v>
      </c>
      <c r="F79" t="s">
        <v>215</v>
      </c>
      <c r="G79" t="s">
        <v>3565</v>
      </c>
      <c r="H79" t="s">
        <v>216</v>
      </c>
      <c r="I79" s="76">
        <v>1.49</v>
      </c>
      <c r="J79" t="s">
        <v>109</v>
      </c>
      <c r="K79" s="76">
        <v>3.28</v>
      </c>
      <c r="L79" s="76">
        <v>1.28</v>
      </c>
      <c r="M79" s="76">
        <v>329674.46999999997</v>
      </c>
      <c r="N79" s="76">
        <v>100.54999999999957</v>
      </c>
      <c r="O79" s="76">
        <v>1169.82002125546</v>
      </c>
      <c r="P79" s="76">
        <v>0.17</v>
      </c>
      <c r="Q79" s="76">
        <v>0.02</v>
      </c>
    </row>
    <row r="80" spans="2:17">
      <c r="B80" t="s">
        <v>3566</v>
      </c>
      <c r="C80" t="s">
        <v>3423</v>
      </c>
      <c r="D80" t="s">
        <v>3567</v>
      </c>
      <c r="E80" t="s">
        <v>3564</v>
      </c>
      <c r="F80" t="s">
        <v>215</v>
      </c>
      <c r="G80" t="s">
        <v>3568</v>
      </c>
      <c r="H80" t="s">
        <v>216</v>
      </c>
      <c r="I80" s="76">
        <v>1.47</v>
      </c>
      <c r="J80" t="s">
        <v>109</v>
      </c>
      <c r="K80" s="76">
        <v>3.28</v>
      </c>
      <c r="L80" s="76">
        <v>2.34</v>
      </c>
      <c r="M80" s="76">
        <v>450545.66</v>
      </c>
      <c r="N80" s="76">
        <v>100.62000000000013</v>
      </c>
      <c r="O80" s="76">
        <v>1599.8334830716699</v>
      </c>
      <c r="P80" s="76">
        <v>0.24</v>
      </c>
      <c r="Q80" s="76">
        <v>0.03</v>
      </c>
    </row>
    <row r="81" spans="2:17">
      <c r="B81" t="s">
        <v>3569</v>
      </c>
      <c r="C81" t="s">
        <v>3423</v>
      </c>
      <c r="D81" t="s">
        <v>3570</v>
      </c>
      <c r="E81" t="s">
        <v>3564</v>
      </c>
      <c r="F81" t="s">
        <v>215</v>
      </c>
      <c r="G81" t="s">
        <v>3565</v>
      </c>
      <c r="H81" t="s">
        <v>216</v>
      </c>
      <c r="I81" s="76">
        <v>1.48</v>
      </c>
      <c r="J81" t="s">
        <v>109</v>
      </c>
      <c r="K81" s="76">
        <v>3.28</v>
      </c>
      <c r="L81" s="76">
        <v>1.82</v>
      </c>
      <c r="M81" s="76">
        <v>843112.73</v>
      </c>
      <c r="N81" s="76">
        <v>100.54999999999983</v>
      </c>
      <c r="O81" s="76">
        <v>2991.70922070293</v>
      </c>
      <c r="P81" s="76">
        <v>0.44</v>
      </c>
      <c r="Q81" s="76">
        <v>0.06</v>
      </c>
    </row>
    <row r="82" spans="2:17">
      <c r="B82" t="s">
        <v>3571</v>
      </c>
      <c r="C82" t="s">
        <v>3423</v>
      </c>
      <c r="D82" t="s">
        <v>3572</v>
      </c>
      <c r="E82" t="s">
        <v>3564</v>
      </c>
      <c r="F82" t="s">
        <v>215</v>
      </c>
      <c r="G82" t="s">
        <v>3565</v>
      </c>
      <c r="H82" t="s">
        <v>216</v>
      </c>
      <c r="I82" s="76">
        <v>1.5</v>
      </c>
      <c r="J82" t="s">
        <v>109</v>
      </c>
      <c r="K82" s="76">
        <v>3.28</v>
      </c>
      <c r="L82" s="76">
        <v>0.71</v>
      </c>
      <c r="M82" s="76">
        <v>1066648.04</v>
      </c>
      <c r="N82" s="76">
        <v>99.780000000000058</v>
      </c>
      <c r="O82" s="76">
        <v>3755.9196911070499</v>
      </c>
      <c r="P82" s="76">
        <v>0.55000000000000004</v>
      </c>
      <c r="Q82" s="76">
        <v>7.0000000000000007E-2</v>
      </c>
    </row>
    <row r="83" spans="2:17">
      <c r="B83" t="s">
        <v>3573</v>
      </c>
      <c r="C83" t="s">
        <v>3423</v>
      </c>
      <c r="D83" t="s">
        <v>3574</v>
      </c>
      <c r="E83" t="s">
        <v>3564</v>
      </c>
      <c r="F83" t="s">
        <v>215</v>
      </c>
      <c r="G83" t="s">
        <v>3565</v>
      </c>
      <c r="H83" t="s">
        <v>216</v>
      </c>
      <c r="I83" s="76">
        <v>1.49</v>
      </c>
      <c r="J83" t="s">
        <v>109</v>
      </c>
      <c r="K83" s="76">
        <v>3.28</v>
      </c>
      <c r="L83" s="76">
        <v>1.26</v>
      </c>
      <c r="M83" s="76">
        <v>517761.1</v>
      </c>
      <c r="N83" s="76">
        <v>100.58</v>
      </c>
      <c r="O83" s="76">
        <v>1837.7765596470199</v>
      </c>
      <c r="P83" s="76">
        <v>0.27</v>
      </c>
      <c r="Q83" s="76">
        <v>0.03</v>
      </c>
    </row>
    <row r="84" spans="2:17">
      <c r="B84" t="s">
        <v>3575</v>
      </c>
      <c r="C84" t="s">
        <v>3423</v>
      </c>
      <c r="D84" t="s">
        <v>3576</v>
      </c>
      <c r="E84" t="s">
        <v>3564</v>
      </c>
      <c r="F84" t="s">
        <v>215</v>
      </c>
      <c r="G84" t="s">
        <v>3565</v>
      </c>
      <c r="H84" t="s">
        <v>216</v>
      </c>
      <c r="I84" s="76">
        <v>1.5</v>
      </c>
      <c r="J84" t="s">
        <v>109</v>
      </c>
      <c r="K84" s="76">
        <v>3.28</v>
      </c>
      <c r="L84" s="76">
        <v>0.57999999999999996</v>
      </c>
      <c r="M84" s="76">
        <v>24230.16</v>
      </c>
      <c r="N84" s="76">
        <v>100.54</v>
      </c>
      <c r="O84" s="76">
        <v>85.969979107056005</v>
      </c>
      <c r="P84" s="76">
        <v>0.01</v>
      </c>
      <c r="Q84" s="76">
        <v>0</v>
      </c>
    </row>
    <row r="85" spans="2:17">
      <c r="B85" t="s">
        <v>3577</v>
      </c>
      <c r="C85" t="s">
        <v>3423</v>
      </c>
      <c r="D85" t="s">
        <v>3578</v>
      </c>
      <c r="E85" t="s">
        <v>3564</v>
      </c>
      <c r="F85" t="s">
        <v>215</v>
      </c>
      <c r="G85" t="s">
        <v>3565</v>
      </c>
      <c r="H85" t="s">
        <v>216</v>
      </c>
      <c r="I85" s="76">
        <v>1.58</v>
      </c>
      <c r="J85" t="s">
        <v>109</v>
      </c>
      <c r="K85" s="76">
        <v>3.28</v>
      </c>
      <c r="L85" s="76">
        <v>0.32</v>
      </c>
      <c r="M85" s="76">
        <v>8939.3700000000008</v>
      </c>
      <c r="N85" s="76">
        <v>100.61</v>
      </c>
      <c r="O85" s="76">
        <v>31.739473654053</v>
      </c>
      <c r="P85" s="76">
        <v>0</v>
      </c>
      <c r="Q85" s="76">
        <v>0</v>
      </c>
    </row>
    <row r="86" spans="2:17">
      <c r="B86" t="s">
        <v>3579</v>
      </c>
      <c r="C86" t="s">
        <v>3423</v>
      </c>
      <c r="D86" t="s">
        <v>3580</v>
      </c>
      <c r="E86" t="s">
        <v>3564</v>
      </c>
      <c r="F86" t="s">
        <v>215</v>
      </c>
      <c r="G86" t="s">
        <v>3581</v>
      </c>
      <c r="H86" t="s">
        <v>216</v>
      </c>
      <c r="I86" s="76">
        <v>1.47</v>
      </c>
      <c r="J86" t="s">
        <v>109</v>
      </c>
      <c r="K86" s="76">
        <v>3.28</v>
      </c>
      <c r="L86" s="76">
        <v>3.32</v>
      </c>
      <c r="M86" s="76">
        <v>17733.580000000002</v>
      </c>
      <c r="N86" s="76">
        <v>100.03</v>
      </c>
      <c r="O86" s="76">
        <v>62.600578361145999</v>
      </c>
      <c r="P86" s="76">
        <v>0.01</v>
      </c>
      <c r="Q86" s="76">
        <v>0</v>
      </c>
    </row>
    <row r="87" spans="2:17">
      <c r="B87" t="s">
        <v>3582</v>
      </c>
      <c r="C87" t="s">
        <v>3423</v>
      </c>
      <c r="D87" t="s">
        <v>3583</v>
      </c>
      <c r="E87" t="s">
        <v>3564</v>
      </c>
      <c r="F87" t="s">
        <v>215</v>
      </c>
      <c r="G87" t="s">
        <v>368</v>
      </c>
      <c r="H87" t="s">
        <v>216</v>
      </c>
      <c r="I87" s="76">
        <v>1.47</v>
      </c>
      <c r="J87" t="s">
        <v>109</v>
      </c>
      <c r="K87" s="76">
        <v>3.28</v>
      </c>
      <c r="L87" s="76">
        <v>3.06</v>
      </c>
      <c r="M87" s="76">
        <v>9441.43</v>
      </c>
      <c r="N87" s="76">
        <v>100.38</v>
      </c>
      <c r="O87" s="76">
        <v>33.445417934585997</v>
      </c>
      <c r="P87" s="76">
        <v>0</v>
      </c>
      <c r="Q87" s="76">
        <v>0</v>
      </c>
    </row>
    <row r="88" spans="2:17">
      <c r="B88" t="s">
        <v>3584</v>
      </c>
      <c r="C88" t="s">
        <v>3423</v>
      </c>
      <c r="D88" t="s">
        <v>3585</v>
      </c>
      <c r="E88" t="s">
        <v>3564</v>
      </c>
      <c r="F88" t="s">
        <v>215</v>
      </c>
      <c r="G88" t="s">
        <v>3586</v>
      </c>
      <c r="H88" t="s">
        <v>216</v>
      </c>
      <c r="I88" s="76">
        <v>1.47</v>
      </c>
      <c r="J88" t="s">
        <v>109</v>
      </c>
      <c r="K88" s="76">
        <v>3.28</v>
      </c>
      <c r="L88" s="76">
        <v>3.07</v>
      </c>
      <c r="M88" s="76">
        <v>8465.8799999999992</v>
      </c>
      <c r="N88" s="76">
        <v>100.37</v>
      </c>
      <c r="O88" s="76">
        <v>29.986632054924002</v>
      </c>
      <c r="P88" s="76">
        <v>0</v>
      </c>
      <c r="Q88" s="76">
        <v>0</v>
      </c>
    </row>
    <row r="89" spans="2:17">
      <c r="B89" t="s">
        <v>3587</v>
      </c>
      <c r="C89" t="s">
        <v>3423</v>
      </c>
      <c r="D89" t="s">
        <v>3588</v>
      </c>
      <c r="E89" t="s">
        <v>3564</v>
      </c>
      <c r="F89" t="s">
        <v>215</v>
      </c>
      <c r="G89" t="s">
        <v>3589</v>
      </c>
      <c r="H89" t="s">
        <v>216</v>
      </c>
      <c r="I89" s="76">
        <v>1.47</v>
      </c>
      <c r="J89" t="s">
        <v>109</v>
      </c>
      <c r="K89" s="76">
        <v>3.28</v>
      </c>
      <c r="L89" s="76">
        <v>3.35</v>
      </c>
      <c r="M89" s="76">
        <v>7738.65</v>
      </c>
      <c r="N89" s="76">
        <v>99.96</v>
      </c>
      <c r="O89" s="76">
        <v>27.298771971659999</v>
      </c>
      <c r="P89" s="76">
        <v>0</v>
      </c>
      <c r="Q89" s="76">
        <v>0</v>
      </c>
    </row>
    <row r="90" spans="2:17">
      <c r="B90" t="s">
        <v>3590</v>
      </c>
      <c r="C90" t="s">
        <v>3423</v>
      </c>
      <c r="D90" t="s">
        <v>3591</v>
      </c>
      <c r="E90" t="s">
        <v>3564</v>
      </c>
      <c r="F90" t="s">
        <v>215</v>
      </c>
      <c r="G90" t="s">
        <v>3592</v>
      </c>
      <c r="H90" t="s">
        <v>216</v>
      </c>
      <c r="I90" s="76">
        <v>1.48</v>
      </c>
      <c r="J90" t="s">
        <v>109</v>
      </c>
      <c r="K90" s="76">
        <v>3.28</v>
      </c>
      <c r="L90" s="76">
        <v>2.64</v>
      </c>
      <c r="M90" s="76">
        <v>8099.53</v>
      </c>
      <c r="N90" s="76">
        <v>100.46</v>
      </c>
      <c r="O90" s="76">
        <v>28.714724280302001</v>
      </c>
      <c r="P90" s="76">
        <v>0</v>
      </c>
      <c r="Q90" s="76">
        <v>0</v>
      </c>
    </row>
    <row r="91" spans="2:17">
      <c r="B91" s="77" t="s">
        <v>3593</v>
      </c>
      <c r="I91" s="78">
        <v>2.0099999999999998</v>
      </c>
      <c r="L91" s="78">
        <v>-0.63</v>
      </c>
      <c r="M91" s="78">
        <v>856406.04</v>
      </c>
      <c r="O91" s="78">
        <v>886.20897019200004</v>
      </c>
      <c r="P91" s="78">
        <v>0.13</v>
      </c>
      <c r="Q91" s="78">
        <v>0.02</v>
      </c>
    </row>
    <row r="92" spans="2:17">
      <c r="B92" t="s">
        <v>3594</v>
      </c>
      <c r="C92" t="s">
        <v>3423</v>
      </c>
      <c r="D92" t="s">
        <v>3595</v>
      </c>
      <c r="E92" t="s">
        <v>1190</v>
      </c>
      <c r="F92" t="s">
        <v>831</v>
      </c>
      <c r="G92" t="s">
        <v>344</v>
      </c>
      <c r="H92" t="s">
        <v>153</v>
      </c>
      <c r="I92" s="76">
        <v>2.0099999999999998</v>
      </c>
      <c r="J92" t="s">
        <v>105</v>
      </c>
      <c r="K92" s="76">
        <v>4.38</v>
      </c>
      <c r="L92" s="76">
        <v>-0.63</v>
      </c>
      <c r="M92" s="76">
        <v>856406.04</v>
      </c>
      <c r="N92" s="76">
        <v>103.48</v>
      </c>
      <c r="O92" s="76">
        <v>886.20897019200004</v>
      </c>
      <c r="P92" s="76">
        <v>0.13</v>
      </c>
      <c r="Q92" s="76">
        <v>0.02</v>
      </c>
    </row>
    <row r="93" spans="2:17">
      <c r="B93" s="77" t="s">
        <v>3596</v>
      </c>
      <c r="I93" s="78">
        <v>0</v>
      </c>
      <c r="L93" s="78">
        <v>0</v>
      </c>
      <c r="M93" s="78">
        <v>0</v>
      </c>
      <c r="O93" s="78">
        <v>0</v>
      </c>
      <c r="P93" s="78">
        <v>0</v>
      </c>
      <c r="Q93" s="78">
        <v>0</v>
      </c>
    </row>
    <row r="94" spans="2:17">
      <c r="B94" s="77" t="s">
        <v>3597</v>
      </c>
      <c r="I94" s="78">
        <v>0</v>
      </c>
      <c r="L94" s="78">
        <v>0</v>
      </c>
      <c r="M94" s="78">
        <v>0</v>
      </c>
      <c r="O94" s="78">
        <v>0</v>
      </c>
      <c r="P94" s="78">
        <v>0</v>
      </c>
      <c r="Q94" s="78">
        <v>0</v>
      </c>
    </row>
    <row r="95" spans="2:17">
      <c r="B95" t="s">
        <v>215</v>
      </c>
      <c r="D95" t="s">
        <v>215</v>
      </c>
      <c r="F95" t="s">
        <v>215</v>
      </c>
      <c r="I95" s="76">
        <v>0</v>
      </c>
      <c r="J95" t="s">
        <v>215</v>
      </c>
      <c r="K95" s="76">
        <v>0</v>
      </c>
      <c r="L95" s="76">
        <v>0</v>
      </c>
      <c r="M95" s="76">
        <v>0</v>
      </c>
      <c r="N95" s="76">
        <v>0</v>
      </c>
      <c r="O95" s="76">
        <v>0</v>
      </c>
      <c r="P95" s="76">
        <v>0</v>
      </c>
      <c r="Q95" s="76">
        <v>0</v>
      </c>
    </row>
    <row r="96" spans="2:17">
      <c r="B96" s="77" t="s">
        <v>3598</v>
      </c>
      <c r="I96" s="78">
        <v>0</v>
      </c>
      <c r="L96" s="78">
        <v>0</v>
      </c>
      <c r="M96" s="78">
        <v>0</v>
      </c>
      <c r="O96" s="78">
        <v>0</v>
      </c>
      <c r="P96" s="78">
        <v>0</v>
      </c>
      <c r="Q96" s="78">
        <v>0</v>
      </c>
    </row>
    <row r="97" spans="2:17">
      <c r="B97" t="s">
        <v>215</v>
      </c>
      <c r="D97" t="s">
        <v>215</v>
      </c>
      <c r="F97" t="s">
        <v>215</v>
      </c>
      <c r="I97" s="76">
        <v>0</v>
      </c>
      <c r="J97" t="s">
        <v>215</v>
      </c>
      <c r="K97" s="76">
        <v>0</v>
      </c>
      <c r="L97" s="76">
        <v>0</v>
      </c>
      <c r="M97" s="76">
        <v>0</v>
      </c>
      <c r="N97" s="76">
        <v>0</v>
      </c>
      <c r="O97" s="76">
        <v>0</v>
      </c>
      <c r="P97" s="76">
        <v>0</v>
      </c>
      <c r="Q97" s="76">
        <v>0</v>
      </c>
    </row>
    <row r="98" spans="2:17">
      <c r="B98" s="77" t="s">
        <v>3599</v>
      </c>
      <c r="I98" s="78">
        <v>0</v>
      </c>
      <c r="L98" s="78">
        <v>0</v>
      </c>
      <c r="M98" s="78">
        <v>0</v>
      </c>
      <c r="O98" s="78">
        <v>0</v>
      </c>
      <c r="P98" s="78">
        <v>0</v>
      </c>
      <c r="Q98" s="78">
        <v>0</v>
      </c>
    </row>
    <row r="99" spans="2:17">
      <c r="B99" t="s">
        <v>215</v>
      </c>
      <c r="D99" t="s">
        <v>215</v>
      </c>
      <c r="F99" t="s">
        <v>215</v>
      </c>
      <c r="I99" s="76">
        <v>0</v>
      </c>
      <c r="J99" t="s">
        <v>215</v>
      </c>
      <c r="K99" s="76">
        <v>0</v>
      </c>
      <c r="L99" s="76">
        <v>0</v>
      </c>
      <c r="M99" s="76">
        <v>0</v>
      </c>
      <c r="N99" s="76">
        <v>0</v>
      </c>
      <c r="O99" s="76">
        <v>0</v>
      </c>
      <c r="P99" s="76">
        <v>0</v>
      </c>
      <c r="Q99" s="76">
        <v>0</v>
      </c>
    </row>
    <row r="100" spans="2:17">
      <c r="B100" s="77" t="s">
        <v>3600</v>
      </c>
      <c r="I100" s="78">
        <v>2.94</v>
      </c>
      <c r="L100" s="78">
        <v>2.42</v>
      </c>
      <c r="M100" s="78">
        <v>27156000</v>
      </c>
      <c r="O100" s="78">
        <v>28315.046399999999</v>
      </c>
      <c r="P100" s="78">
        <v>4.17</v>
      </c>
      <c r="Q100" s="78">
        <v>0.52</v>
      </c>
    </row>
    <row r="101" spans="2:17">
      <c r="B101" t="s">
        <v>3601</v>
      </c>
      <c r="C101" t="s">
        <v>3423</v>
      </c>
      <c r="D101" t="s">
        <v>3602</v>
      </c>
      <c r="E101" t="s">
        <v>3603</v>
      </c>
      <c r="F101" t="s">
        <v>780</v>
      </c>
      <c r="G101" t="s">
        <v>838</v>
      </c>
      <c r="H101" t="s">
        <v>152</v>
      </c>
      <c r="I101" s="76">
        <v>2.9</v>
      </c>
      <c r="J101" t="s">
        <v>105</v>
      </c>
      <c r="K101" s="76">
        <v>5.25</v>
      </c>
      <c r="L101" s="76">
        <v>0.01</v>
      </c>
      <c r="M101" s="76">
        <v>11496000</v>
      </c>
      <c r="N101" s="76">
        <v>102.59</v>
      </c>
      <c r="O101" s="76">
        <v>11793.7464</v>
      </c>
      <c r="P101" s="76">
        <v>1.74</v>
      </c>
      <c r="Q101" s="76">
        <v>0.22</v>
      </c>
    </row>
    <row r="102" spans="2:17">
      <c r="B102" t="s">
        <v>3604</v>
      </c>
      <c r="C102" t="s">
        <v>3423</v>
      </c>
      <c r="D102" t="s">
        <v>3605</v>
      </c>
      <c r="E102" t="s">
        <v>3606</v>
      </c>
      <c r="F102" t="s">
        <v>837</v>
      </c>
      <c r="G102" t="s">
        <v>838</v>
      </c>
      <c r="H102" t="s">
        <v>152</v>
      </c>
      <c r="I102" s="76">
        <v>2.96</v>
      </c>
      <c r="J102" t="s">
        <v>105</v>
      </c>
      <c r="K102" s="76">
        <v>5.75</v>
      </c>
      <c r="L102" s="76">
        <v>4.1399999999999997</v>
      </c>
      <c r="M102" s="76">
        <v>15660000</v>
      </c>
      <c r="N102" s="76">
        <v>105.5</v>
      </c>
      <c r="O102" s="76">
        <v>16521.3</v>
      </c>
      <c r="P102" s="76">
        <v>2.44</v>
      </c>
      <c r="Q102" s="76">
        <v>0.31</v>
      </c>
    </row>
    <row r="103" spans="2:17">
      <c r="B103" s="77" t="s">
        <v>306</v>
      </c>
      <c r="I103" s="78">
        <v>1.9</v>
      </c>
      <c r="L103" s="78">
        <v>4.0199999999999996</v>
      </c>
      <c r="M103" s="78">
        <v>3245833.35</v>
      </c>
      <c r="O103" s="78">
        <v>11872.636817213501</v>
      </c>
      <c r="P103" s="78">
        <v>1.75</v>
      </c>
      <c r="Q103" s="78">
        <v>0.22</v>
      </c>
    </row>
    <row r="104" spans="2:17">
      <c r="B104" s="77" t="s">
        <v>3607</v>
      </c>
      <c r="I104" s="78">
        <v>0</v>
      </c>
      <c r="L104" s="78">
        <v>0</v>
      </c>
      <c r="M104" s="78">
        <v>0</v>
      </c>
      <c r="O104" s="78">
        <v>0</v>
      </c>
      <c r="P104" s="78">
        <v>0</v>
      </c>
      <c r="Q104" s="78">
        <v>0</v>
      </c>
    </row>
    <row r="105" spans="2:17">
      <c r="B105" t="s">
        <v>215</v>
      </c>
      <c r="D105" t="s">
        <v>215</v>
      </c>
      <c r="F105" t="s">
        <v>215</v>
      </c>
      <c r="I105" s="76">
        <v>0</v>
      </c>
      <c r="J105" t="s">
        <v>215</v>
      </c>
      <c r="K105" s="76">
        <v>0</v>
      </c>
      <c r="L105" s="76">
        <v>0</v>
      </c>
      <c r="M105" s="76">
        <v>0</v>
      </c>
      <c r="N105" s="76">
        <v>0</v>
      </c>
      <c r="O105" s="76">
        <v>0</v>
      </c>
      <c r="P105" s="76">
        <v>0</v>
      </c>
      <c r="Q105" s="76">
        <v>0</v>
      </c>
    </row>
    <row r="106" spans="2:17">
      <c r="B106" s="77" t="s">
        <v>3426</v>
      </c>
      <c r="I106" s="78">
        <v>0</v>
      </c>
      <c r="L106" s="78">
        <v>0</v>
      </c>
      <c r="M106" s="78">
        <v>0</v>
      </c>
      <c r="O106" s="78">
        <v>0</v>
      </c>
      <c r="P106" s="78">
        <v>0</v>
      </c>
      <c r="Q106" s="78">
        <v>0</v>
      </c>
    </row>
    <row r="107" spans="2:17">
      <c r="B107" t="s">
        <v>215</v>
      </c>
      <c r="D107" t="s">
        <v>215</v>
      </c>
      <c r="F107" t="s">
        <v>215</v>
      </c>
      <c r="I107" s="76">
        <v>0</v>
      </c>
      <c r="J107" t="s">
        <v>215</v>
      </c>
      <c r="K107" s="76">
        <v>0</v>
      </c>
      <c r="L107" s="76">
        <v>0</v>
      </c>
      <c r="M107" s="76">
        <v>0</v>
      </c>
      <c r="N107" s="76">
        <v>0</v>
      </c>
      <c r="O107" s="76">
        <v>0</v>
      </c>
      <c r="P107" s="76">
        <v>0</v>
      </c>
      <c r="Q107" s="76">
        <v>0</v>
      </c>
    </row>
    <row r="108" spans="2:17">
      <c r="B108" s="77" t="s">
        <v>3427</v>
      </c>
      <c r="I108" s="78">
        <v>1.9</v>
      </c>
      <c r="L108" s="78">
        <v>4.0199999999999996</v>
      </c>
      <c r="M108" s="78">
        <v>3245833.35</v>
      </c>
      <c r="O108" s="78">
        <v>11872.636817213501</v>
      </c>
      <c r="P108" s="78">
        <v>1.75</v>
      </c>
      <c r="Q108" s="78">
        <v>0.22</v>
      </c>
    </row>
    <row r="109" spans="2:17">
      <c r="B109" t="s">
        <v>3608</v>
      </c>
      <c r="C109" t="s">
        <v>3423</v>
      </c>
      <c r="D109" t="s">
        <v>3609</v>
      </c>
      <c r="F109" t="s">
        <v>712</v>
      </c>
      <c r="G109" t="s">
        <v>838</v>
      </c>
      <c r="H109" t="s">
        <v>152</v>
      </c>
      <c r="I109" s="76">
        <v>1.9</v>
      </c>
      <c r="J109" t="s">
        <v>109</v>
      </c>
      <c r="K109" s="76">
        <v>5.5</v>
      </c>
      <c r="L109" s="76">
        <v>4.0199999999999996</v>
      </c>
      <c r="M109" s="76">
        <v>3245833.35</v>
      </c>
      <c r="N109" s="76">
        <v>103.65000000000022</v>
      </c>
      <c r="O109" s="76">
        <v>11872.636817213501</v>
      </c>
      <c r="P109" s="76">
        <v>1.75</v>
      </c>
      <c r="Q109" s="76">
        <v>0.22</v>
      </c>
    </row>
    <row r="110" spans="2:17">
      <c r="B110" s="77" t="s">
        <v>3600</v>
      </c>
      <c r="I110" s="78">
        <v>0</v>
      </c>
      <c r="L110" s="78">
        <v>0</v>
      </c>
      <c r="M110" s="78">
        <v>0</v>
      </c>
      <c r="O110" s="78">
        <v>0</v>
      </c>
      <c r="P110" s="78">
        <v>0</v>
      </c>
      <c r="Q110" s="78">
        <v>0</v>
      </c>
    </row>
    <row r="111" spans="2:17">
      <c r="B111" t="s">
        <v>215</v>
      </c>
      <c r="D111" t="s">
        <v>215</v>
      </c>
      <c r="F111" t="s">
        <v>215</v>
      </c>
      <c r="I111" s="76">
        <v>0</v>
      </c>
      <c r="J111" t="s">
        <v>215</v>
      </c>
      <c r="K111" s="76">
        <v>0</v>
      </c>
      <c r="L111" s="76">
        <v>0</v>
      </c>
      <c r="M111" s="76">
        <v>0</v>
      </c>
      <c r="N111" s="76">
        <v>0</v>
      </c>
      <c r="O111" s="76">
        <v>0</v>
      </c>
      <c r="P111" s="76">
        <v>0</v>
      </c>
      <c r="Q111" s="76">
        <v>0</v>
      </c>
    </row>
    <row r="112" spans="2:17">
      <c r="B112" t="s">
        <v>308</v>
      </c>
    </row>
    <row r="113" spans="2:2">
      <c r="B113" t="s">
        <v>415</v>
      </c>
    </row>
    <row r="114" spans="2:2">
      <c r="B114" t="s">
        <v>416</v>
      </c>
    </row>
    <row r="115" spans="2:2">
      <c r="B115" t="s">
        <v>417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9.7109375" style="14" bestFit="1" customWidth="1"/>
    <col min="4" max="4" width="10.7109375" style="14" customWidth="1"/>
    <col min="5" max="10" width="10.7109375" style="15" customWidth="1"/>
    <col min="11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82" t="s">
        <v>3664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4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8" customFormat="1" ht="63">
      <c r="B8" s="49" t="s">
        <v>99</v>
      </c>
      <c r="C8" s="50" t="s">
        <v>50</v>
      </c>
      <c r="D8" s="50" t="s">
        <v>51</v>
      </c>
      <c r="E8" s="50" t="s">
        <v>52</v>
      </c>
      <c r="F8" s="50" t="s">
        <v>53</v>
      </c>
      <c r="G8" s="50" t="s">
        <v>73</v>
      </c>
      <c r="H8" s="50" t="s">
        <v>54</v>
      </c>
      <c r="I8" s="50" t="s">
        <v>157</v>
      </c>
      <c r="J8" s="50" t="s">
        <v>56</v>
      </c>
      <c r="K8" s="50" t="s">
        <v>190</v>
      </c>
      <c r="L8" s="50" t="s">
        <v>191</v>
      </c>
      <c r="M8" s="50" t="s">
        <v>5</v>
      </c>
      <c r="N8" s="50" t="s">
        <v>58</v>
      </c>
      <c r="O8" s="51" t="s">
        <v>186</v>
      </c>
      <c r="P8" s="15"/>
      <c r="Q8" s="15"/>
      <c r="R8" s="15"/>
      <c r="S8" s="15"/>
      <c r="T8" s="15"/>
      <c r="U8" s="15"/>
    </row>
    <row r="9" spans="2:64" s="18" customFormat="1" ht="24.75" customHeight="1">
      <c r="B9" s="19"/>
      <c r="C9" s="30"/>
      <c r="D9" s="30"/>
      <c r="E9" s="30"/>
      <c r="F9" s="30"/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44" t="s">
        <v>7</v>
      </c>
      <c r="P9" s="15"/>
      <c r="Q9" s="15"/>
      <c r="R9" s="15"/>
      <c r="S9" s="15"/>
      <c r="T9" s="15"/>
      <c r="U9" s="15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15"/>
      <c r="Q10" s="15"/>
      <c r="R10" s="15"/>
      <c r="S10" s="15"/>
      <c r="T10" s="15"/>
      <c r="U10" s="15"/>
    </row>
    <row r="11" spans="2:64" s="22" customFormat="1" ht="18" customHeight="1">
      <c r="B11" s="23" t="s">
        <v>158</v>
      </c>
      <c r="C11" s="7"/>
      <c r="D11" s="7"/>
      <c r="E11" s="7"/>
      <c r="F11" s="7"/>
      <c r="G11" s="75">
        <v>1.88</v>
      </c>
      <c r="H11" s="7"/>
      <c r="I11" s="7"/>
      <c r="J11" s="75">
        <v>0.5</v>
      </c>
      <c r="K11" s="75">
        <v>208867571.22999999</v>
      </c>
      <c r="L11" s="7"/>
      <c r="M11" s="75">
        <v>209587.412308778</v>
      </c>
      <c r="N11" s="75">
        <v>100</v>
      </c>
      <c r="O11" s="75">
        <v>3.89</v>
      </c>
      <c r="P11" s="15"/>
      <c r="Q11" s="15"/>
      <c r="R11" s="15"/>
      <c r="S11" s="15"/>
      <c r="T11" s="15"/>
      <c r="U11" s="15"/>
      <c r="BL11" s="15"/>
    </row>
    <row r="12" spans="2:64">
      <c r="B12" s="77" t="s">
        <v>210</v>
      </c>
      <c r="G12" s="78">
        <v>1.88</v>
      </c>
      <c r="J12" s="78">
        <v>0.5</v>
      </c>
      <c r="K12" s="78">
        <v>208867571.22999999</v>
      </c>
      <c r="M12" s="78">
        <v>209587.412308778</v>
      </c>
      <c r="N12" s="78">
        <v>100</v>
      </c>
      <c r="O12" s="78">
        <v>3.89</v>
      </c>
    </row>
    <row r="13" spans="2:64">
      <c r="B13" s="77" t="s">
        <v>2777</v>
      </c>
      <c r="G13" s="78">
        <v>5.82</v>
      </c>
      <c r="J13" s="78">
        <v>0.67</v>
      </c>
      <c r="K13" s="78">
        <v>55726344.630000003</v>
      </c>
      <c r="M13" s="78">
        <v>55954.822642983003</v>
      </c>
      <c r="N13" s="78">
        <v>26.7</v>
      </c>
      <c r="O13" s="78">
        <v>1.04</v>
      </c>
    </row>
    <row r="14" spans="2:64">
      <c r="B14" t="s">
        <v>3610</v>
      </c>
      <c r="C14" t="s">
        <v>3611</v>
      </c>
      <c r="D14" t="s">
        <v>227</v>
      </c>
      <c r="E14" t="s">
        <v>401</v>
      </c>
      <c r="F14" t="s">
        <v>152</v>
      </c>
      <c r="G14" s="76">
        <v>5.82</v>
      </c>
      <c r="H14" t="s">
        <v>105</v>
      </c>
      <c r="I14" s="76">
        <v>0.82</v>
      </c>
      <c r="J14" s="76">
        <v>0.67</v>
      </c>
      <c r="K14" s="76">
        <v>55726344.630000003</v>
      </c>
      <c r="L14" s="76">
        <v>100.41</v>
      </c>
      <c r="M14" s="76">
        <v>55954.822642983003</v>
      </c>
      <c r="N14" s="76">
        <v>26.7</v>
      </c>
      <c r="O14" s="76">
        <v>1.04</v>
      </c>
    </row>
    <row r="15" spans="2:64">
      <c r="B15" s="77" t="s">
        <v>2778</v>
      </c>
      <c r="G15" s="78">
        <v>0.44</v>
      </c>
      <c r="J15" s="78">
        <v>0.43</v>
      </c>
      <c r="K15" s="78">
        <v>153141226.59999999</v>
      </c>
      <c r="M15" s="78">
        <v>153632.58966579501</v>
      </c>
      <c r="N15" s="78">
        <v>73.3</v>
      </c>
      <c r="O15" s="78">
        <v>2.85</v>
      </c>
    </row>
    <row r="16" spans="2:64">
      <c r="B16" t="s">
        <v>3612</v>
      </c>
      <c r="C16" t="s">
        <v>3613</v>
      </c>
      <c r="D16" t="s">
        <v>254</v>
      </c>
      <c r="E16" t="s">
        <v>224</v>
      </c>
      <c r="F16" t="s">
        <v>152</v>
      </c>
      <c r="G16" s="76">
        <v>0.5</v>
      </c>
      <c r="H16" t="s">
        <v>105</v>
      </c>
      <c r="I16" s="76">
        <v>0.5</v>
      </c>
      <c r="J16" s="76">
        <v>0.5</v>
      </c>
      <c r="K16" s="76">
        <v>38285306.649999999</v>
      </c>
      <c r="L16" s="76">
        <v>100.25342465762907</v>
      </c>
      <c r="M16" s="76">
        <v>38382.331057299998</v>
      </c>
      <c r="N16" s="76">
        <v>18.309999999999999</v>
      </c>
      <c r="O16" s="76">
        <v>0.71</v>
      </c>
    </row>
    <row r="17" spans="2:15">
      <c r="B17" t="s">
        <v>3614</v>
      </c>
      <c r="C17" t="s">
        <v>3615</v>
      </c>
      <c r="D17" t="s">
        <v>254</v>
      </c>
      <c r="E17" t="s">
        <v>224</v>
      </c>
      <c r="F17" t="s">
        <v>152</v>
      </c>
      <c r="G17" s="76">
        <v>0.5</v>
      </c>
      <c r="H17" t="s">
        <v>105</v>
      </c>
      <c r="I17" s="76">
        <v>0.5</v>
      </c>
      <c r="J17" s="76">
        <v>0.36</v>
      </c>
      <c r="K17" s="76">
        <v>38285306.649999999</v>
      </c>
      <c r="L17" s="76">
        <v>100.32</v>
      </c>
      <c r="M17" s="76">
        <v>38407.819631279999</v>
      </c>
      <c r="N17" s="76">
        <v>18.329999999999998</v>
      </c>
      <c r="O17" s="76">
        <v>0.71</v>
      </c>
    </row>
    <row r="18" spans="2:15">
      <c r="B18" t="s">
        <v>3616</v>
      </c>
      <c r="C18" t="s">
        <v>3617</v>
      </c>
      <c r="D18" t="s">
        <v>254</v>
      </c>
      <c r="E18" t="s">
        <v>224</v>
      </c>
      <c r="F18" t="s">
        <v>152</v>
      </c>
      <c r="G18" s="76">
        <v>0.39</v>
      </c>
      <c r="H18" t="s">
        <v>105</v>
      </c>
      <c r="I18" s="76">
        <v>0.52</v>
      </c>
      <c r="J18" s="76">
        <v>0.44</v>
      </c>
      <c r="K18" s="76">
        <v>38285306.649999999</v>
      </c>
      <c r="L18" s="76">
        <v>100.35</v>
      </c>
      <c r="M18" s="76">
        <v>38419.305223274998</v>
      </c>
      <c r="N18" s="76">
        <v>18.329999999999998</v>
      </c>
      <c r="O18" s="76">
        <v>0.71</v>
      </c>
    </row>
    <row r="19" spans="2:15">
      <c r="B19" t="s">
        <v>3618</v>
      </c>
      <c r="C19" t="s">
        <v>3619</v>
      </c>
      <c r="D19" t="s">
        <v>254</v>
      </c>
      <c r="E19" t="s">
        <v>224</v>
      </c>
      <c r="F19" t="s">
        <v>152</v>
      </c>
      <c r="G19" s="76">
        <v>0.39</v>
      </c>
      <c r="H19" t="s">
        <v>105</v>
      </c>
      <c r="I19" s="76">
        <v>0.52</v>
      </c>
      <c r="J19" s="76">
        <v>0.42</v>
      </c>
      <c r="K19" s="76">
        <v>38285306.649999999</v>
      </c>
      <c r="L19" s="76">
        <v>100.36</v>
      </c>
      <c r="M19" s="76">
        <v>38423.133753939997</v>
      </c>
      <c r="N19" s="76">
        <v>18.329999999999998</v>
      </c>
      <c r="O19" s="76">
        <v>0.71</v>
      </c>
    </row>
    <row r="20" spans="2:15">
      <c r="B20" s="77" t="s">
        <v>3620</v>
      </c>
      <c r="G20" s="78">
        <v>0</v>
      </c>
      <c r="J20" s="78">
        <v>0</v>
      </c>
      <c r="K20" s="78">
        <v>0</v>
      </c>
      <c r="M20" s="78">
        <v>0</v>
      </c>
      <c r="N20" s="78">
        <v>0</v>
      </c>
      <c r="O20" s="78">
        <v>0</v>
      </c>
    </row>
    <row r="21" spans="2:15">
      <c r="B21" t="s">
        <v>215</v>
      </c>
      <c r="C21" t="s">
        <v>215</v>
      </c>
      <c r="E21" t="s">
        <v>215</v>
      </c>
      <c r="G21" s="76">
        <v>0</v>
      </c>
      <c r="H21" t="s">
        <v>215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</row>
    <row r="22" spans="2:15">
      <c r="B22" s="77" t="s">
        <v>3621</v>
      </c>
      <c r="G22" s="78">
        <v>0</v>
      </c>
      <c r="J22" s="78">
        <v>0</v>
      </c>
      <c r="K22" s="78">
        <v>0</v>
      </c>
      <c r="M22" s="78">
        <v>0</v>
      </c>
      <c r="N22" s="78">
        <v>0</v>
      </c>
      <c r="O22" s="78">
        <v>0</v>
      </c>
    </row>
    <row r="23" spans="2:15">
      <c r="B23" t="s">
        <v>215</v>
      </c>
      <c r="C23" t="s">
        <v>215</v>
      </c>
      <c r="E23" t="s">
        <v>215</v>
      </c>
      <c r="G23" s="76">
        <v>0</v>
      </c>
      <c r="H23" t="s">
        <v>215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1304</v>
      </c>
      <c r="G24" s="78">
        <v>0</v>
      </c>
      <c r="J24" s="78">
        <v>0</v>
      </c>
      <c r="K24" s="78">
        <v>0</v>
      </c>
      <c r="M24" s="78">
        <v>0</v>
      </c>
      <c r="N24" s="78">
        <v>0</v>
      </c>
      <c r="O24" s="78">
        <v>0</v>
      </c>
    </row>
    <row r="25" spans="2:15">
      <c r="B25" t="s">
        <v>215</v>
      </c>
      <c r="C25" t="s">
        <v>215</v>
      </c>
      <c r="E25" t="s">
        <v>215</v>
      </c>
      <c r="G25" s="76">
        <v>0</v>
      </c>
      <c r="H25" t="s">
        <v>215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306</v>
      </c>
      <c r="G26" s="78">
        <v>0</v>
      </c>
      <c r="J26" s="78">
        <v>0</v>
      </c>
      <c r="K26" s="78">
        <v>0</v>
      </c>
      <c r="M26" s="78">
        <v>0</v>
      </c>
      <c r="N26" s="78">
        <v>0</v>
      </c>
      <c r="O26" s="78">
        <v>0</v>
      </c>
    </row>
    <row r="27" spans="2:15">
      <c r="B27" t="s">
        <v>215</v>
      </c>
      <c r="C27" t="s">
        <v>215</v>
      </c>
      <c r="E27" t="s">
        <v>215</v>
      </c>
      <c r="G27" s="76">
        <v>0</v>
      </c>
      <c r="H27" t="s">
        <v>215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t="s">
        <v>308</v>
      </c>
    </row>
    <row r="29" spans="2:15">
      <c r="B29" t="s">
        <v>415</v>
      </c>
    </row>
    <row r="30" spans="2:15">
      <c r="B30" t="s">
        <v>416</v>
      </c>
    </row>
    <row r="31" spans="2:15">
      <c r="B31" t="s">
        <v>417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9.7109375" style="14" bestFit="1" customWidth="1"/>
    <col min="4" max="6" width="10.7109375" style="15" customWidth="1"/>
    <col min="7" max="7" width="12.7109375" style="15" customWidth="1"/>
    <col min="8" max="9" width="10.7109375" style="15" customWidth="1"/>
    <col min="10" max="10" width="29.1406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5"/>
  </cols>
  <sheetData>
    <row r="1" spans="2:55">
      <c r="B1" s="2" t="s">
        <v>0</v>
      </c>
      <c r="C1" s="82" t="s">
        <v>196</v>
      </c>
    </row>
    <row r="2" spans="2:55">
      <c r="B2" s="2" t="s">
        <v>1</v>
      </c>
      <c r="C2" s="82" t="s">
        <v>3664</v>
      </c>
    </row>
    <row r="3" spans="2:55">
      <c r="B3" s="2" t="s">
        <v>2</v>
      </c>
      <c r="C3" s="82" t="s">
        <v>197</v>
      </c>
    </row>
    <row r="4" spans="2:55">
      <c r="B4" s="2" t="s">
        <v>3</v>
      </c>
      <c r="C4" s="82" t="s">
        <v>198</v>
      </c>
    </row>
    <row r="5" spans="2:55">
      <c r="B5" s="74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8" customFormat="1" ht="63">
      <c r="B8" s="49" t="s">
        <v>99</v>
      </c>
      <c r="C8" s="52" t="s">
        <v>160</v>
      </c>
      <c r="D8" s="52" t="s">
        <v>161</v>
      </c>
      <c r="E8" s="52" t="s">
        <v>162</v>
      </c>
      <c r="F8" s="52" t="s">
        <v>54</v>
      </c>
      <c r="G8" s="52" t="s">
        <v>163</v>
      </c>
      <c r="H8" s="52" t="s">
        <v>58</v>
      </c>
      <c r="I8" s="53" t="s">
        <v>59</v>
      </c>
      <c r="J8" s="73" t="s">
        <v>184</v>
      </c>
    </row>
    <row r="9" spans="2:55" s="18" customFormat="1" ht="22.5" customHeight="1">
      <c r="B9" s="19"/>
      <c r="C9" s="20" t="s">
        <v>75</v>
      </c>
      <c r="D9" s="20"/>
      <c r="E9" s="20" t="s">
        <v>7</v>
      </c>
      <c r="F9" s="20"/>
      <c r="G9" s="20" t="s">
        <v>185</v>
      </c>
      <c r="H9" s="30" t="s">
        <v>7</v>
      </c>
      <c r="I9" s="44" t="s">
        <v>7</v>
      </c>
      <c r="J9" s="44"/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3" t="s">
        <v>63</v>
      </c>
      <c r="I10" s="33" t="s">
        <v>64</v>
      </c>
      <c r="J10" s="33" t="s">
        <v>65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3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7" t="s">
        <v>210</v>
      </c>
      <c r="E12" s="78">
        <v>0</v>
      </c>
      <c r="F12" s="18"/>
      <c r="G12" s="78">
        <v>0</v>
      </c>
      <c r="H12" s="78">
        <v>0</v>
      </c>
      <c r="I12" s="78">
        <v>0</v>
      </c>
    </row>
    <row r="13" spans="2:55">
      <c r="B13" s="77" t="s">
        <v>3622</v>
      </c>
      <c r="E13" s="78">
        <v>0</v>
      </c>
      <c r="F13" s="18"/>
      <c r="G13" s="78">
        <v>0</v>
      </c>
      <c r="H13" s="78">
        <v>0</v>
      </c>
      <c r="I13" s="78">
        <v>0</v>
      </c>
    </row>
    <row r="14" spans="2:55">
      <c r="B14" t="s">
        <v>215</v>
      </c>
      <c r="E14" s="76">
        <v>0</v>
      </c>
      <c r="F14" t="s">
        <v>215</v>
      </c>
      <c r="G14" s="76">
        <v>0</v>
      </c>
      <c r="H14" s="76">
        <v>0</v>
      </c>
      <c r="I14" s="76">
        <v>0</v>
      </c>
    </row>
    <row r="15" spans="2:55">
      <c r="B15" s="77" t="s">
        <v>3623</v>
      </c>
      <c r="E15" s="78">
        <v>0</v>
      </c>
      <c r="F15" s="18"/>
      <c r="G15" s="78">
        <v>0</v>
      </c>
      <c r="H15" s="78">
        <v>0</v>
      </c>
      <c r="I15" s="78">
        <v>0</v>
      </c>
    </row>
    <row r="16" spans="2:55">
      <c r="B16" t="s">
        <v>215</v>
      </c>
      <c r="E16" s="76">
        <v>0</v>
      </c>
      <c r="F16" t="s">
        <v>215</v>
      </c>
      <c r="G16" s="76">
        <v>0</v>
      </c>
      <c r="H16" s="76">
        <v>0</v>
      </c>
      <c r="I16" s="76">
        <v>0</v>
      </c>
    </row>
    <row r="17" spans="2:9">
      <c r="B17" s="77" t="s">
        <v>306</v>
      </c>
      <c r="E17" s="78">
        <v>0</v>
      </c>
      <c r="F17" s="18"/>
      <c r="G17" s="78">
        <v>0</v>
      </c>
      <c r="H17" s="78">
        <v>0</v>
      </c>
      <c r="I17" s="78">
        <v>0</v>
      </c>
    </row>
    <row r="18" spans="2:9">
      <c r="B18" s="77" t="s">
        <v>3622</v>
      </c>
      <c r="E18" s="78">
        <v>0</v>
      </c>
      <c r="F18" s="18"/>
      <c r="G18" s="78">
        <v>0</v>
      </c>
      <c r="H18" s="78">
        <v>0</v>
      </c>
      <c r="I18" s="78">
        <v>0</v>
      </c>
    </row>
    <row r="19" spans="2:9">
      <c r="B19" t="s">
        <v>215</v>
      </c>
      <c r="E19" s="76">
        <v>0</v>
      </c>
      <c r="F19" t="s">
        <v>215</v>
      </c>
      <c r="G19" s="76">
        <v>0</v>
      </c>
      <c r="H19" s="76">
        <v>0</v>
      </c>
      <c r="I19" s="76">
        <v>0</v>
      </c>
    </row>
    <row r="20" spans="2:9">
      <c r="B20" s="77" t="s">
        <v>3623</v>
      </c>
      <c r="E20" s="78">
        <v>0</v>
      </c>
      <c r="F20" s="18"/>
      <c r="G20" s="78">
        <v>0</v>
      </c>
      <c r="H20" s="78">
        <v>0</v>
      </c>
      <c r="I20" s="78">
        <v>0</v>
      </c>
    </row>
    <row r="21" spans="2:9">
      <c r="B21" t="s">
        <v>215</v>
      </c>
      <c r="E21" s="76">
        <v>0</v>
      </c>
      <c r="F21" t="s">
        <v>215</v>
      </c>
      <c r="G21" s="76">
        <v>0</v>
      </c>
      <c r="H21" s="76">
        <v>0</v>
      </c>
      <c r="I21" s="76">
        <v>0</v>
      </c>
    </row>
    <row r="22" spans="2:9">
      <c r="F22" s="18"/>
      <c r="G22" s="18"/>
      <c r="H22" s="18"/>
    </row>
    <row r="23" spans="2:9">
      <c r="F23" s="18"/>
      <c r="G23" s="18"/>
      <c r="H23" s="18"/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9.7109375" style="14" bestFit="1" customWidth="1"/>
    <col min="4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2" t="s">
        <v>196</v>
      </c>
    </row>
    <row r="2" spans="2:60">
      <c r="B2" s="2" t="s">
        <v>1</v>
      </c>
      <c r="C2" s="82" t="s">
        <v>3664</v>
      </c>
    </row>
    <row r="3" spans="2:60">
      <c r="B3" s="2" t="s">
        <v>2</v>
      </c>
      <c r="C3" s="82" t="s">
        <v>197</v>
      </c>
    </row>
    <row r="4" spans="2:60">
      <c r="B4" s="2" t="s">
        <v>3</v>
      </c>
      <c r="C4" s="82" t="s">
        <v>198</v>
      </c>
    </row>
    <row r="5" spans="2:60">
      <c r="B5" s="74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8" customFormat="1" ht="66">
      <c r="B8" s="49" t="s">
        <v>99</v>
      </c>
      <c r="C8" s="49" t="s">
        <v>51</v>
      </c>
      <c r="D8" s="49" t="s">
        <v>52</v>
      </c>
      <c r="E8" s="49" t="s">
        <v>166</v>
      </c>
      <c r="F8" s="49" t="s">
        <v>167</v>
      </c>
      <c r="G8" s="49" t="s">
        <v>54</v>
      </c>
      <c r="H8" s="49" t="s">
        <v>168</v>
      </c>
      <c r="I8" s="49" t="s">
        <v>5</v>
      </c>
      <c r="J8" s="49" t="s">
        <v>58</v>
      </c>
      <c r="K8" s="49" t="s">
        <v>59</v>
      </c>
    </row>
    <row r="9" spans="2:60" s="18" customFormat="1" ht="21.75" customHeight="1">
      <c r="B9" s="19"/>
      <c r="C9" s="48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33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7" t="s">
        <v>210</v>
      </c>
      <c r="D12" s="18"/>
      <c r="E12" s="18"/>
      <c r="F12" s="18"/>
      <c r="G12" s="18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215</v>
      </c>
      <c r="D13" t="s">
        <v>215</v>
      </c>
      <c r="E13" s="18"/>
      <c r="F13" s="76">
        <v>0</v>
      </c>
      <c r="G13" t="s">
        <v>215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306</v>
      </c>
      <c r="D14" s="18"/>
      <c r="E14" s="18"/>
      <c r="F14" s="18"/>
      <c r="G14" s="18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215</v>
      </c>
      <c r="D15" t="s">
        <v>215</v>
      </c>
      <c r="E15" s="18"/>
      <c r="F15" s="76">
        <v>0</v>
      </c>
      <c r="G15" t="s">
        <v>215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4"/>
      <c r="G601" s="54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9.7109375" style="15" bestFit="1" customWidth="1"/>
    <col min="4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83" t="s">
        <v>3664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2"/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8" customFormat="1" ht="63">
      <c r="B8" s="49" t="s">
        <v>99</v>
      </c>
      <c r="C8" s="52" t="s">
        <v>50</v>
      </c>
      <c r="D8" s="52" t="s">
        <v>52</v>
      </c>
      <c r="E8" s="52" t="s">
        <v>166</v>
      </c>
      <c r="F8" s="52" t="s">
        <v>167</v>
      </c>
      <c r="G8" s="52" t="s">
        <v>54</v>
      </c>
      <c r="H8" s="52" t="s">
        <v>168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33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171</v>
      </c>
      <c r="C11" s="24"/>
      <c r="D11" s="7"/>
      <c r="E11" s="7"/>
      <c r="F11" s="7"/>
      <c r="G11" s="7"/>
      <c r="H11" s="7"/>
      <c r="I11" s="24"/>
      <c r="J11" s="24"/>
      <c r="K11" s="33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C12" s="14"/>
      <c r="D12" s="14"/>
      <c r="E12" s="14"/>
      <c r="F12" s="14"/>
      <c r="G12" s="14"/>
      <c r="H12" s="14"/>
      <c r="I12" s="14"/>
      <c r="J12" s="14"/>
      <c r="K12" s="14"/>
    </row>
    <row r="13" spans="2:60">
      <c r="D13" s="18"/>
      <c r="E13" s="18"/>
      <c r="F13" s="18"/>
      <c r="G13" s="18"/>
      <c r="H13" s="18"/>
    </row>
    <row r="14" spans="2:60">
      <c r="D14" s="18"/>
      <c r="E14" s="18"/>
      <c r="F14" s="18"/>
      <c r="G14" s="18"/>
      <c r="H14" s="18"/>
    </row>
    <row r="15" spans="2:60">
      <c r="D15" s="18"/>
      <c r="E15" s="18"/>
      <c r="F15" s="18"/>
      <c r="G15" s="18"/>
      <c r="H15" s="18"/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  <row r="607" spans="4:8">
      <c r="E607" s="54"/>
      <c r="G607" s="54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3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9.7109375" style="15" bestFit="1" customWidth="1"/>
    <col min="4" max="4" width="10.7109375" style="15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5" customWidth="1"/>
    <col min="19" max="19" width="6.7109375" style="15" customWidth="1"/>
    <col min="20" max="20" width="7.28515625" style="15" customWidth="1"/>
    <col min="21" max="32" width="5.7109375" style="15" customWidth="1"/>
    <col min="33" max="16384" width="9.140625" style="15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83" t="s">
        <v>3664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4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8" customFormat="1" ht="47.25">
      <c r="B8" s="49" t="s">
        <v>99</v>
      </c>
      <c r="C8" s="55" t="s">
        <v>173</v>
      </c>
      <c r="D8" s="56" t="s">
        <v>174</v>
      </c>
    </row>
    <row r="9" spans="2:17" s="18" customFormat="1">
      <c r="B9" s="19"/>
      <c r="C9" s="30" t="s">
        <v>188</v>
      </c>
      <c r="D9" s="44" t="s">
        <v>75</v>
      </c>
    </row>
    <row r="10" spans="2:17" s="22" customFormat="1" ht="18" customHeight="1">
      <c r="B10" s="21"/>
      <c r="C10" s="7" t="s">
        <v>9</v>
      </c>
      <c r="D10" s="33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175</v>
      </c>
      <c r="C11" s="75">
        <f>+C12+C33</f>
        <v>233131.26205000002</v>
      </c>
      <c r="D11" s="3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7" t="s">
        <v>210</v>
      </c>
      <c r="C12" s="78">
        <f>SUM(C13:C32)</f>
        <v>98683.463400000008</v>
      </c>
    </row>
    <row r="13" spans="2:17">
      <c r="B13" t="s">
        <v>3626</v>
      </c>
      <c r="C13" s="76">
        <v>2046.1988999999999</v>
      </c>
      <c r="D13" s="79">
        <v>44926</v>
      </c>
    </row>
    <row r="14" spans="2:17">
      <c r="B14" t="s">
        <v>3627</v>
      </c>
      <c r="C14" s="76">
        <v>358.99257</v>
      </c>
      <c r="D14" s="80">
        <v>43100</v>
      </c>
    </row>
    <row r="15" spans="2:17">
      <c r="B15" t="s">
        <v>3628</v>
      </c>
      <c r="C15" s="76">
        <v>2327.5748199999998</v>
      </c>
      <c r="D15" s="80">
        <v>43107</v>
      </c>
    </row>
    <row r="16" spans="2:17">
      <c r="B16" t="s">
        <v>3629</v>
      </c>
      <c r="C16" s="76">
        <v>1535.2539400000001</v>
      </c>
      <c r="D16" s="79">
        <v>44058</v>
      </c>
    </row>
    <row r="17" spans="2:4">
      <c r="B17" t="s">
        <v>3630</v>
      </c>
      <c r="C17" s="76">
        <v>3135.0942599999998</v>
      </c>
      <c r="D17" s="80">
        <v>44773</v>
      </c>
    </row>
    <row r="18" spans="2:4">
      <c r="B18" t="s">
        <v>3631</v>
      </c>
      <c r="C18" s="76">
        <v>10441.71329</v>
      </c>
      <c r="D18" s="80">
        <v>46410</v>
      </c>
    </row>
    <row r="19" spans="2:4">
      <c r="B19" t="s">
        <v>3624</v>
      </c>
      <c r="C19" s="76">
        <v>5293.4470700000002</v>
      </c>
      <c r="D19" s="80">
        <v>45658</v>
      </c>
    </row>
    <row r="20" spans="2:4">
      <c r="B20" t="s">
        <v>3632</v>
      </c>
      <c r="C20" s="76">
        <v>7228.1210899999996</v>
      </c>
      <c r="D20" s="80">
        <v>44347</v>
      </c>
    </row>
    <row r="21" spans="2:4">
      <c r="B21" t="s">
        <v>3633</v>
      </c>
      <c r="C21" s="76">
        <v>21.487380000000002</v>
      </c>
      <c r="D21" s="79">
        <v>42185</v>
      </c>
    </row>
    <row r="22" spans="2:4">
      <c r="B22" t="s">
        <v>3634</v>
      </c>
      <c r="C22" s="76">
        <v>5278.65481</v>
      </c>
      <c r="D22" s="79">
        <v>43931</v>
      </c>
    </row>
    <row r="23" spans="2:4">
      <c r="B23" t="s">
        <v>3635</v>
      </c>
      <c r="C23" s="76">
        <v>40.759949999999996</v>
      </c>
      <c r="D23" s="80">
        <v>43263</v>
      </c>
    </row>
    <row r="24" spans="2:4">
      <c r="B24" t="s">
        <v>3636</v>
      </c>
      <c r="C24" s="76">
        <v>26.467500000000001</v>
      </c>
      <c r="D24" s="80">
        <v>43100</v>
      </c>
    </row>
    <row r="25" spans="2:4">
      <c r="B25" t="s">
        <v>3637</v>
      </c>
      <c r="C25" s="76">
        <v>281.43774999999999</v>
      </c>
      <c r="D25" s="80">
        <v>43211</v>
      </c>
    </row>
    <row r="26" spans="2:4">
      <c r="B26" t="s">
        <v>3638</v>
      </c>
      <c r="C26" s="76">
        <v>11403.01218</v>
      </c>
      <c r="D26" s="79">
        <v>44836</v>
      </c>
    </row>
    <row r="27" spans="2:4">
      <c r="B27" t="s">
        <v>3625</v>
      </c>
      <c r="C27" s="76">
        <v>15045.89984</v>
      </c>
      <c r="D27" s="80">
        <v>45697</v>
      </c>
    </row>
    <row r="28" spans="2:4">
      <c r="B28" t="s">
        <v>3639</v>
      </c>
      <c r="C28" s="76">
        <v>1125.22056</v>
      </c>
      <c r="D28" s="79">
        <v>44317</v>
      </c>
    </row>
    <row r="29" spans="2:4">
      <c r="B29" t="s">
        <v>3640</v>
      </c>
      <c r="C29" s="76">
        <v>20920.855970000001</v>
      </c>
      <c r="D29" s="80">
        <v>44578</v>
      </c>
    </row>
    <row r="30" spans="2:4">
      <c r="B30" t="s">
        <v>3641</v>
      </c>
      <c r="C30" s="76">
        <v>227.19014000000001</v>
      </c>
      <c r="D30" s="80">
        <v>43371</v>
      </c>
    </row>
    <row r="31" spans="2:4">
      <c r="B31" t="s">
        <v>3642</v>
      </c>
      <c r="C31" s="76">
        <v>11241.51844</v>
      </c>
      <c r="D31" s="79">
        <v>44926</v>
      </c>
    </row>
    <row r="32" spans="2:4">
      <c r="B32" t="s">
        <v>3643</v>
      </c>
      <c r="C32" s="76">
        <v>704.56293999999991</v>
      </c>
      <c r="D32" s="80">
        <v>43585</v>
      </c>
    </row>
    <row r="33" spans="2:4">
      <c r="B33" s="77" t="s">
        <v>306</v>
      </c>
      <c r="C33" s="78">
        <f>SUM(C34:C53)</f>
        <v>134447.79865000001</v>
      </c>
    </row>
    <row r="34" spans="2:4">
      <c r="B34" t="s">
        <v>3644</v>
      </c>
      <c r="C34" s="76">
        <v>10708.7505</v>
      </c>
      <c r="D34" s="80">
        <v>45739</v>
      </c>
    </row>
    <row r="35" spans="2:4">
      <c r="B35" t="s">
        <v>3645</v>
      </c>
      <c r="C35" s="76">
        <v>3033.8520099999996</v>
      </c>
      <c r="D35" s="80">
        <v>43678</v>
      </c>
    </row>
    <row r="36" spans="2:4">
      <c r="B36" t="s">
        <v>3646</v>
      </c>
      <c r="C36" s="76">
        <v>686.14431999999999</v>
      </c>
      <c r="D36" s="80">
        <v>43708</v>
      </c>
    </row>
    <row r="37" spans="2:4">
      <c r="B37" t="s">
        <v>3647</v>
      </c>
      <c r="C37" s="76">
        <v>1274.08835</v>
      </c>
      <c r="D37" s="80">
        <v>43175</v>
      </c>
    </row>
    <row r="38" spans="2:4">
      <c r="B38" t="s">
        <v>3648</v>
      </c>
      <c r="C38" s="76">
        <v>25.783099999999997</v>
      </c>
      <c r="D38" s="80">
        <v>41995</v>
      </c>
    </row>
    <row r="39" spans="2:4">
      <c r="B39" t="s">
        <v>3649</v>
      </c>
      <c r="C39" s="76">
        <v>4102.0869400000001</v>
      </c>
      <c r="D39" s="80">
        <v>44562</v>
      </c>
    </row>
    <row r="40" spans="2:4">
      <c r="B40" t="s">
        <v>3650</v>
      </c>
      <c r="C40" s="76">
        <v>9090.1597600000005</v>
      </c>
      <c r="D40" s="80">
        <v>44012</v>
      </c>
    </row>
    <row r="41" spans="2:4">
      <c r="B41" t="s">
        <v>3651</v>
      </c>
      <c r="C41" s="76">
        <v>11868.267400000001</v>
      </c>
      <c r="D41" s="80">
        <v>44681</v>
      </c>
    </row>
    <row r="42" spans="2:4">
      <c r="B42" t="s">
        <v>3652</v>
      </c>
      <c r="C42" s="76">
        <v>7527.3511100000005</v>
      </c>
      <c r="D42" s="79">
        <v>43312</v>
      </c>
    </row>
    <row r="43" spans="2:4">
      <c r="B43" t="s">
        <v>3653</v>
      </c>
      <c r="C43" s="76">
        <v>11526.475130000001</v>
      </c>
      <c r="D43" s="80">
        <v>45272</v>
      </c>
    </row>
    <row r="44" spans="2:4">
      <c r="B44" t="s">
        <v>3654</v>
      </c>
      <c r="C44" s="76">
        <v>1654.39347</v>
      </c>
      <c r="D44" s="80">
        <v>43282</v>
      </c>
    </row>
    <row r="45" spans="2:4">
      <c r="B45" t="s">
        <v>3655</v>
      </c>
      <c r="C45" s="76">
        <v>28.016539999999999</v>
      </c>
      <c r="D45" s="79">
        <v>44408</v>
      </c>
    </row>
    <row r="46" spans="2:4">
      <c r="B46" t="s">
        <v>3656</v>
      </c>
      <c r="C46" s="76">
        <v>1107.6979099999999</v>
      </c>
      <c r="D46" s="80">
        <v>43100</v>
      </c>
    </row>
    <row r="47" spans="2:4">
      <c r="B47" t="s">
        <v>3657</v>
      </c>
      <c r="C47" s="76">
        <v>15915.128140000001</v>
      </c>
      <c r="D47" s="80">
        <v>45547</v>
      </c>
    </row>
    <row r="48" spans="2:4">
      <c r="B48" t="s">
        <v>3658</v>
      </c>
      <c r="C48" s="76">
        <v>1304.2872</v>
      </c>
      <c r="D48" s="79">
        <v>44165</v>
      </c>
    </row>
    <row r="49" spans="2:4">
      <c r="B49" t="s">
        <v>3659</v>
      </c>
      <c r="C49" s="76">
        <v>12106.3235</v>
      </c>
      <c r="D49" s="80">
        <v>45519</v>
      </c>
    </row>
    <row r="50" spans="2:4">
      <c r="B50" t="s">
        <v>3660</v>
      </c>
      <c r="C50" s="76">
        <v>4707.4088700000002</v>
      </c>
      <c r="D50" s="80">
        <v>43281</v>
      </c>
    </row>
    <row r="51" spans="2:4">
      <c r="B51" t="s">
        <v>3661</v>
      </c>
      <c r="C51" s="76">
        <v>15189.4969</v>
      </c>
      <c r="D51" s="80">
        <v>44196</v>
      </c>
    </row>
    <row r="52" spans="2:4">
      <c r="B52" t="s">
        <v>3662</v>
      </c>
      <c r="C52" s="76">
        <v>10988.11817</v>
      </c>
      <c r="D52" s="80">
        <v>45291</v>
      </c>
    </row>
    <row r="53" spans="2:4">
      <c r="B53" t="s">
        <v>3663</v>
      </c>
      <c r="C53" s="76">
        <v>11603.96933</v>
      </c>
      <c r="D53" s="80">
        <v>44377</v>
      </c>
    </row>
  </sheetData>
  <dataValidations count="1">
    <dataValidation allowBlank="1" showInputMessage="1" showErrorMessage="1" sqref="A1:XFD32 A33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82" t="s">
        <v>3664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4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194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34"/>
    </row>
    <row r="11" spans="2:18" s="22" customFormat="1" ht="18" customHeight="1">
      <c r="B11" s="23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18">
      <c r="B12" s="77" t="s">
        <v>210</v>
      </c>
      <c r="D12" s="15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418</v>
      </c>
      <c r="D13" s="15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6">
        <v>0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340</v>
      </c>
      <c r="D15" s="15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6">
        <v>0</v>
      </c>
      <c r="I16" t="s">
        <v>215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419</v>
      </c>
      <c r="D17" s="15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6">
        <v>0</v>
      </c>
      <c r="I18" t="s">
        <v>215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1304</v>
      </c>
      <c r="D19" s="15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6">
        <v>0</v>
      </c>
      <c r="I20" t="s">
        <v>215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306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420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6">
        <v>0</v>
      </c>
      <c r="I23" t="s">
        <v>215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421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6">
        <v>0</v>
      </c>
      <c r="I25" t="s">
        <v>215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308</v>
      </c>
      <c r="D26" s="15"/>
    </row>
    <row r="27" spans="2:16">
      <c r="B27" t="s">
        <v>415</v>
      </c>
      <c r="D27" s="15"/>
    </row>
    <row r="28" spans="2:16">
      <c r="B28" t="s">
        <v>417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82" t="s">
        <v>3664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4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18" s="22" customFormat="1" ht="18" customHeight="1">
      <c r="B11" s="23" t="s">
        <v>181</v>
      </c>
      <c r="C11" s="7"/>
      <c r="D11" s="7"/>
      <c r="E11" s="7"/>
      <c r="F11" s="7"/>
      <c r="G11" s="7"/>
      <c r="H11" s="7"/>
      <c r="I11" s="33"/>
      <c r="J11" s="33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18">
      <c r="B12" s="77" t="s">
        <v>210</v>
      </c>
      <c r="C12" s="15"/>
      <c r="D12" s="15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2777</v>
      </c>
      <c r="C13" s="15"/>
      <c r="D13" s="15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6">
        <v>0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2778</v>
      </c>
      <c r="C15" s="15"/>
      <c r="D15" s="15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6">
        <v>0</v>
      </c>
      <c r="I16" t="s">
        <v>215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419</v>
      </c>
      <c r="D17" s="15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6">
        <v>0</v>
      </c>
      <c r="I18" t="s">
        <v>215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1304</v>
      </c>
      <c r="D19" s="15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6">
        <v>0</v>
      </c>
      <c r="I20" t="s">
        <v>215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306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420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6">
        <v>0</v>
      </c>
      <c r="I23" t="s">
        <v>215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421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6">
        <v>0</v>
      </c>
      <c r="I25" t="s">
        <v>215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308</v>
      </c>
      <c r="D26" s="15"/>
    </row>
    <row r="27" spans="2:16">
      <c r="B27" t="s">
        <v>415</v>
      </c>
      <c r="D27" s="15"/>
    </row>
    <row r="28" spans="2:16">
      <c r="B28" t="s">
        <v>417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  <row r="375" spans="2:4">
      <c r="D375" s="15"/>
    </row>
    <row r="376" spans="2:4">
      <c r="D376" s="15"/>
    </row>
    <row r="377" spans="2:4"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AZ860"/>
  <sheetViews>
    <sheetView rightToLeft="1" zoomScale="75" zoomScaleNormal="75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5" width="11.5703125" style="15" bestFit="1" customWidth="1"/>
    <col min="16" max="17" width="10.7109375" style="15" customWidth="1"/>
    <col min="18" max="37" width="7.5703125" style="15" customWidth="1"/>
    <col min="38" max="38" width="6.7109375" style="15" customWidth="1"/>
    <col min="39" max="39" width="7.7109375" style="15" customWidth="1"/>
    <col min="40" max="40" width="7.140625" style="15" customWidth="1"/>
    <col min="41" max="41" width="6" style="15" customWidth="1"/>
    <col min="42" max="42" width="7.85546875" style="15" customWidth="1"/>
    <col min="43" max="43" width="8.140625" style="15" customWidth="1"/>
    <col min="44" max="44" width="1.7109375" style="15" customWidth="1"/>
    <col min="45" max="45" width="15" style="15" customWidth="1"/>
    <col min="46" max="46" width="8.7109375" style="15" customWidth="1"/>
    <col min="47" max="47" width="10" style="15" customWidth="1"/>
    <col min="48" max="48" width="9.5703125" style="15" customWidth="1"/>
    <col min="49" max="49" width="6.140625" style="15" customWidth="1"/>
    <col min="50" max="51" width="5.7109375" style="15" customWidth="1"/>
    <col min="52" max="52" width="6.85546875" style="15" customWidth="1"/>
    <col min="53" max="53" width="6.42578125" style="15" customWidth="1"/>
    <col min="54" max="54" width="6.7109375" style="15" customWidth="1"/>
    <col min="55" max="55" width="7.28515625" style="15" customWidth="1"/>
    <col min="56" max="67" width="5.7109375" style="15" customWidth="1"/>
    <col min="68" max="16384" width="9.140625" style="15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82" t="s">
        <v>3664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4" t="s">
        <v>199</v>
      </c>
      <c r="C5" t="s">
        <v>200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8"/>
      <c r="AU7" s="18"/>
    </row>
    <row r="8" spans="2:52" s="18" customFormat="1" ht="76.5" customHeight="1">
      <c r="B8" s="4" t="s">
        <v>49</v>
      </c>
      <c r="C8" s="27" t="s">
        <v>50</v>
      </c>
      <c r="D8" s="27" t="s">
        <v>71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192</v>
      </c>
      <c r="P8" s="27" t="s">
        <v>58</v>
      </c>
      <c r="Q8" s="29" t="s">
        <v>186</v>
      </c>
      <c r="AL8" s="15"/>
      <c r="AT8" s="15"/>
      <c r="AU8" s="15"/>
      <c r="AV8" s="15"/>
    </row>
    <row r="9" spans="2:52" s="18" customFormat="1" ht="21.7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AT9" s="15"/>
      <c r="AU9" s="15"/>
    </row>
    <row r="10" spans="2:52" s="22" customFormat="1" ht="18" customHeight="1">
      <c r="B10" s="21"/>
      <c r="C10" s="32" t="s">
        <v>9</v>
      </c>
      <c r="D10" s="32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T10" s="15"/>
      <c r="AU10" s="15"/>
      <c r="AV10" s="18"/>
    </row>
    <row r="11" spans="2:52" s="22" customFormat="1" ht="18" customHeight="1">
      <c r="B11" s="23" t="s">
        <v>82</v>
      </c>
      <c r="C11" s="32"/>
      <c r="D11" s="32"/>
      <c r="E11" s="7"/>
      <c r="F11" s="7"/>
      <c r="G11" s="7"/>
      <c r="H11" s="75">
        <v>5.25</v>
      </c>
      <c r="I11" s="7"/>
      <c r="J11" s="7"/>
      <c r="K11" s="75">
        <v>0.73</v>
      </c>
      <c r="L11" s="75">
        <v>969244644.40999997</v>
      </c>
      <c r="M11" s="7"/>
      <c r="N11" s="75">
        <v>1173653.6479966887</v>
      </c>
      <c r="O11" s="7"/>
      <c r="P11" s="75">
        <v>100</v>
      </c>
      <c r="Q11" s="75">
        <v>21.76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T11" s="15"/>
      <c r="AU11" s="15"/>
      <c r="AV11" s="18"/>
      <c r="AZ11" s="15"/>
    </row>
    <row r="12" spans="2:52">
      <c r="B12" s="77" t="s">
        <v>210</v>
      </c>
      <c r="C12" s="15"/>
      <c r="D12" s="15"/>
      <c r="H12" s="78">
        <v>5.26</v>
      </c>
      <c r="K12" s="78">
        <v>0.63</v>
      </c>
      <c r="L12" s="78">
        <v>952426112.72000003</v>
      </c>
      <c r="N12" s="78">
        <v>1150169.094811026</v>
      </c>
      <c r="P12" s="78">
        <v>98</v>
      </c>
      <c r="Q12" s="78">
        <v>21.32</v>
      </c>
    </row>
    <row r="13" spans="2:52">
      <c r="B13" s="77" t="s">
        <v>309</v>
      </c>
      <c r="C13" s="15"/>
      <c r="D13" s="15"/>
      <c r="H13" s="78">
        <v>5.15</v>
      </c>
      <c r="K13" s="78">
        <v>0.25</v>
      </c>
      <c r="L13" s="78">
        <v>447784873.13999999</v>
      </c>
      <c r="N13" s="78">
        <v>549830.30221927306</v>
      </c>
      <c r="P13" s="78">
        <v>46.85</v>
      </c>
      <c r="Q13" s="78">
        <v>10.19</v>
      </c>
    </row>
    <row r="14" spans="2:52">
      <c r="B14" s="77" t="s">
        <v>310</v>
      </c>
      <c r="C14" s="15"/>
      <c r="D14" s="15"/>
      <c r="H14" s="78">
        <v>5.15</v>
      </c>
      <c r="K14" s="78">
        <v>0.25</v>
      </c>
      <c r="L14" s="78">
        <v>447784873.13999999</v>
      </c>
      <c r="N14" s="78">
        <v>549830.30221927306</v>
      </c>
      <c r="P14" s="78">
        <v>46.85</v>
      </c>
      <c r="Q14" s="78">
        <v>10.19</v>
      </c>
    </row>
    <row r="15" spans="2:52">
      <c r="B15" t="s">
        <v>311</v>
      </c>
      <c r="C15" t="s">
        <v>312</v>
      </c>
      <c r="D15" t="s">
        <v>103</v>
      </c>
      <c r="E15" t="s">
        <v>313</v>
      </c>
      <c r="F15" t="s">
        <v>154</v>
      </c>
      <c r="G15" t="s">
        <v>314</v>
      </c>
      <c r="H15" s="76">
        <v>14.46</v>
      </c>
      <c r="I15" t="s">
        <v>105</v>
      </c>
      <c r="J15" s="76">
        <v>4</v>
      </c>
      <c r="K15" s="76">
        <v>0.96</v>
      </c>
      <c r="L15" s="76">
        <v>12683217.470000001</v>
      </c>
      <c r="M15" s="76">
        <v>180.38</v>
      </c>
      <c r="N15" s="76">
        <v>22877.987672386</v>
      </c>
      <c r="O15" s="76">
        <v>0.08</v>
      </c>
      <c r="P15" s="76">
        <v>1.95</v>
      </c>
      <c r="Q15" s="76">
        <v>0.42</v>
      </c>
    </row>
    <row r="16" spans="2:52">
      <c r="B16" t="s">
        <v>315</v>
      </c>
      <c r="C16" t="s">
        <v>316</v>
      </c>
      <c r="D16" t="s">
        <v>103</v>
      </c>
      <c r="E16" t="s">
        <v>313</v>
      </c>
      <c r="F16" t="s">
        <v>154</v>
      </c>
      <c r="G16" t="s">
        <v>317</v>
      </c>
      <c r="H16" s="76">
        <v>3.62</v>
      </c>
      <c r="I16" t="s">
        <v>105</v>
      </c>
      <c r="J16" s="76">
        <v>4</v>
      </c>
      <c r="K16" s="76">
        <v>-0.06</v>
      </c>
      <c r="L16" s="76">
        <v>36516599.399999999</v>
      </c>
      <c r="M16" s="76">
        <v>150.27000000000001</v>
      </c>
      <c r="N16" s="76">
        <v>54873.493918380002</v>
      </c>
      <c r="O16" s="76">
        <v>0.23</v>
      </c>
      <c r="P16" s="76">
        <v>4.68</v>
      </c>
      <c r="Q16" s="76">
        <v>1.02</v>
      </c>
    </row>
    <row r="17" spans="2:17">
      <c r="B17" t="s">
        <v>318</v>
      </c>
      <c r="C17" t="s">
        <v>319</v>
      </c>
      <c r="D17" t="s">
        <v>103</v>
      </c>
      <c r="E17" t="s">
        <v>313</v>
      </c>
      <c r="F17" t="s">
        <v>154</v>
      </c>
      <c r="G17" t="s">
        <v>317</v>
      </c>
      <c r="H17" s="76">
        <v>6.17</v>
      </c>
      <c r="I17" t="s">
        <v>105</v>
      </c>
      <c r="J17" s="76">
        <v>4</v>
      </c>
      <c r="K17" s="76">
        <v>0.18</v>
      </c>
      <c r="L17" s="76">
        <v>48386911.960000001</v>
      </c>
      <c r="M17" s="76">
        <v>154.94</v>
      </c>
      <c r="N17" s="76">
        <v>74970.681390824</v>
      </c>
      <c r="O17" s="76">
        <v>0.46</v>
      </c>
      <c r="P17" s="76">
        <v>6.39</v>
      </c>
      <c r="Q17" s="76">
        <v>1.39</v>
      </c>
    </row>
    <row r="18" spans="2:17">
      <c r="B18" t="s">
        <v>320</v>
      </c>
      <c r="C18" t="s">
        <v>321</v>
      </c>
      <c r="D18" t="s">
        <v>103</v>
      </c>
      <c r="E18" t="s">
        <v>313</v>
      </c>
      <c r="F18" t="s">
        <v>154</v>
      </c>
      <c r="G18" t="s">
        <v>317</v>
      </c>
      <c r="H18" s="76">
        <v>5.76</v>
      </c>
      <c r="I18" t="s">
        <v>105</v>
      </c>
      <c r="J18" s="76">
        <v>1.75</v>
      </c>
      <c r="K18" s="76">
        <v>0.05</v>
      </c>
      <c r="L18" s="76">
        <v>79901415.640000001</v>
      </c>
      <c r="M18" s="76">
        <v>111.02</v>
      </c>
      <c r="N18" s="76">
        <v>88706.551643528001</v>
      </c>
      <c r="O18" s="76">
        <v>0.57999999999999996</v>
      </c>
      <c r="P18" s="76">
        <v>7.56</v>
      </c>
      <c r="Q18" s="76">
        <v>1.64</v>
      </c>
    </row>
    <row r="19" spans="2:17">
      <c r="B19" t="s">
        <v>322</v>
      </c>
      <c r="C19" t="s">
        <v>323</v>
      </c>
      <c r="D19" t="s">
        <v>103</v>
      </c>
      <c r="E19" t="s">
        <v>313</v>
      </c>
      <c r="F19" t="s">
        <v>154</v>
      </c>
      <c r="G19" t="s">
        <v>317</v>
      </c>
      <c r="H19" s="76">
        <v>2</v>
      </c>
      <c r="I19" t="s">
        <v>105</v>
      </c>
      <c r="J19" s="76">
        <v>3</v>
      </c>
      <c r="K19" s="76">
        <v>0.01</v>
      </c>
      <c r="L19" s="76">
        <v>70337462.799999997</v>
      </c>
      <c r="M19" s="76">
        <v>118.91</v>
      </c>
      <c r="N19" s="76">
        <v>83638.277015479995</v>
      </c>
      <c r="O19" s="76">
        <v>0.46</v>
      </c>
      <c r="P19" s="76">
        <v>7.13</v>
      </c>
      <c r="Q19" s="76">
        <v>1.55</v>
      </c>
    </row>
    <row r="20" spans="2:17">
      <c r="B20" t="s">
        <v>324</v>
      </c>
      <c r="C20" t="s">
        <v>325</v>
      </c>
      <c r="D20" t="s">
        <v>103</v>
      </c>
      <c r="E20" t="s">
        <v>313</v>
      </c>
      <c r="F20" t="s">
        <v>154</v>
      </c>
      <c r="G20" t="s">
        <v>317</v>
      </c>
      <c r="H20" s="76">
        <v>4.76</v>
      </c>
      <c r="I20" t="s">
        <v>105</v>
      </c>
      <c r="J20" s="76">
        <v>2.75</v>
      </c>
      <c r="K20" s="76">
        <v>-0.09</v>
      </c>
      <c r="L20" s="76">
        <v>75893214.510000005</v>
      </c>
      <c r="M20" s="76">
        <v>117.27</v>
      </c>
      <c r="N20" s="76">
        <v>88999.972655877005</v>
      </c>
      <c r="O20" s="76">
        <v>0.47</v>
      </c>
      <c r="P20" s="76">
        <v>7.58</v>
      </c>
      <c r="Q20" s="76">
        <v>1.65</v>
      </c>
    </row>
    <row r="21" spans="2:17">
      <c r="B21" t="s">
        <v>326</v>
      </c>
      <c r="C21" t="s">
        <v>327</v>
      </c>
      <c r="D21" t="s">
        <v>103</v>
      </c>
      <c r="E21" t="s">
        <v>313</v>
      </c>
      <c r="F21" t="s">
        <v>154</v>
      </c>
      <c r="G21" t="s">
        <v>328</v>
      </c>
      <c r="H21" s="76">
        <v>9.34</v>
      </c>
      <c r="I21" t="s">
        <v>105</v>
      </c>
      <c r="J21" s="76">
        <v>0.75</v>
      </c>
      <c r="K21" s="76">
        <v>0.47</v>
      </c>
      <c r="L21" s="76">
        <v>15775752.560000001</v>
      </c>
      <c r="M21" s="76">
        <v>102.96</v>
      </c>
      <c r="N21" s="76">
        <v>16242.714835776</v>
      </c>
      <c r="O21" s="76">
        <v>0.43</v>
      </c>
      <c r="P21" s="76">
        <v>1.38</v>
      </c>
      <c r="Q21" s="76">
        <v>0.3</v>
      </c>
    </row>
    <row r="22" spans="2:17">
      <c r="B22" t="s">
        <v>329</v>
      </c>
      <c r="C22" t="s">
        <v>330</v>
      </c>
      <c r="D22" t="s">
        <v>103</v>
      </c>
      <c r="E22" t="s">
        <v>313</v>
      </c>
      <c r="F22" t="s">
        <v>154</v>
      </c>
      <c r="G22" t="s">
        <v>317</v>
      </c>
      <c r="H22" s="76">
        <v>24</v>
      </c>
      <c r="I22" t="s">
        <v>105</v>
      </c>
      <c r="J22" s="76">
        <v>1</v>
      </c>
      <c r="K22" s="76">
        <v>1.44</v>
      </c>
      <c r="L22" s="76">
        <v>2754822.91</v>
      </c>
      <c r="M22" s="76">
        <v>90.21</v>
      </c>
      <c r="N22" s="76">
        <v>2485.1257471109998</v>
      </c>
      <c r="O22" s="76">
        <v>0.03</v>
      </c>
      <c r="P22" s="76">
        <v>0.21</v>
      </c>
      <c r="Q22" s="76">
        <v>0.05</v>
      </c>
    </row>
    <row r="23" spans="2:17">
      <c r="B23" t="s">
        <v>331</v>
      </c>
      <c r="C23" t="s">
        <v>332</v>
      </c>
      <c r="D23" t="s">
        <v>103</v>
      </c>
      <c r="E23" t="s">
        <v>313</v>
      </c>
      <c r="F23" t="s">
        <v>154</v>
      </c>
      <c r="G23" t="s">
        <v>333</v>
      </c>
      <c r="H23" s="76">
        <v>3.08</v>
      </c>
      <c r="I23" t="s">
        <v>105</v>
      </c>
      <c r="J23" s="76">
        <v>0.1</v>
      </c>
      <c r="K23" s="76">
        <v>-0.12</v>
      </c>
      <c r="L23" s="76">
        <v>11319341.01</v>
      </c>
      <c r="M23" s="76">
        <v>100.68</v>
      </c>
      <c r="N23" s="76">
        <v>11396.312528868</v>
      </c>
      <c r="O23" s="76">
        <v>0.09</v>
      </c>
      <c r="P23" s="76">
        <v>0.97</v>
      </c>
      <c r="Q23" s="76">
        <v>0.21</v>
      </c>
    </row>
    <row r="24" spans="2:17">
      <c r="B24" t="s">
        <v>334</v>
      </c>
      <c r="C24" t="s">
        <v>335</v>
      </c>
      <c r="D24" t="s">
        <v>103</v>
      </c>
      <c r="E24" t="s">
        <v>313</v>
      </c>
      <c r="F24" t="s">
        <v>154</v>
      </c>
      <c r="G24" t="s">
        <v>317</v>
      </c>
      <c r="H24" s="76">
        <v>7.83</v>
      </c>
      <c r="I24" t="s">
        <v>105</v>
      </c>
      <c r="J24" s="76">
        <v>0.75</v>
      </c>
      <c r="K24" s="76">
        <v>0.28000000000000003</v>
      </c>
      <c r="L24" s="76">
        <v>47815943.950000003</v>
      </c>
      <c r="M24" s="76">
        <v>103.95</v>
      </c>
      <c r="N24" s="76">
        <v>49704.673736024997</v>
      </c>
      <c r="O24" s="76">
        <v>0.36</v>
      </c>
      <c r="P24" s="76">
        <v>4.24</v>
      </c>
      <c r="Q24" s="76">
        <v>0.92</v>
      </c>
    </row>
    <row r="25" spans="2:17">
      <c r="B25" t="s">
        <v>336</v>
      </c>
      <c r="C25" t="s">
        <v>337</v>
      </c>
      <c r="D25" t="s">
        <v>103</v>
      </c>
      <c r="E25" t="s">
        <v>313</v>
      </c>
      <c r="F25" t="s">
        <v>154</v>
      </c>
      <c r="G25" t="s">
        <v>317</v>
      </c>
      <c r="H25" s="76">
        <v>18.7</v>
      </c>
      <c r="I25" t="s">
        <v>105</v>
      </c>
      <c r="J25" s="76">
        <v>2.75</v>
      </c>
      <c r="K25" s="76">
        <v>1.22</v>
      </c>
      <c r="L25" s="76">
        <v>2641145.92</v>
      </c>
      <c r="M25" s="76">
        <v>139.9</v>
      </c>
      <c r="N25" s="76">
        <v>3694.9631420800001</v>
      </c>
      <c r="O25" s="76">
        <v>0.01</v>
      </c>
      <c r="P25" s="76">
        <v>0.31</v>
      </c>
      <c r="Q25" s="76">
        <v>7.0000000000000007E-2</v>
      </c>
    </row>
    <row r="26" spans="2:17">
      <c r="B26" t="s">
        <v>338</v>
      </c>
      <c r="C26" t="s">
        <v>339</v>
      </c>
      <c r="D26" t="s">
        <v>103</v>
      </c>
      <c r="E26" t="s">
        <v>313</v>
      </c>
      <c r="F26" t="s">
        <v>154</v>
      </c>
      <c r="G26" t="s">
        <v>317</v>
      </c>
      <c r="H26" s="76">
        <v>0.57999999999999996</v>
      </c>
      <c r="I26" t="s">
        <v>105</v>
      </c>
      <c r="J26" s="76">
        <v>3.5</v>
      </c>
      <c r="K26" s="76">
        <v>1.54</v>
      </c>
      <c r="L26" s="76">
        <v>43759045.009999998</v>
      </c>
      <c r="M26" s="76">
        <v>119.38</v>
      </c>
      <c r="N26" s="76">
        <v>52239.547932938003</v>
      </c>
      <c r="O26" s="76">
        <v>0.22</v>
      </c>
      <c r="P26" s="76">
        <v>4.45</v>
      </c>
      <c r="Q26" s="76">
        <v>0.97</v>
      </c>
    </row>
    <row r="27" spans="2:17">
      <c r="B27" s="77" t="s">
        <v>340</v>
      </c>
      <c r="C27" s="15"/>
      <c r="D27" s="15"/>
      <c r="H27" s="78">
        <v>5.37</v>
      </c>
      <c r="K27" s="78">
        <v>0.98</v>
      </c>
      <c r="L27" s="78">
        <v>504641239.57999998</v>
      </c>
      <c r="N27" s="78">
        <v>600338.79259175295</v>
      </c>
      <c r="P27" s="78">
        <v>51.15</v>
      </c>
      <c r="Q27" s="78">
        <v>11.13</v>
      </c>
    </row>
    <row r="28" spans="2:17">
      <c r="B28" s="77" t="s">
        <v>341</v>
      </c>
      <c r="C28" s="15"/>
      <c r="D28" s="15"/>
      <c r="H28" s="78">
        <v>0.47</v>
      </c>
      <c r="K28" s="78">
        <v>0.11</v>
      </c>
      <c r="L28" s="78">
        <v>13321612.380000001</v>
      </c>
      <c r="N28" s="78">
        <v>13315.15630683</v>
      </c>
      <c r="P28" s="78">
        <v>1.1299999999999999</v>
      </c>
      <c r="Q28" s="78">
        <v>0.25</v>
      </c>
    </row>
    <row r="29" spans="2:17">
      <c r="B29" t="s">
        <v>342</v>
      </c>
      <c r="C29" t="s">
        <v>343</v>
      </c>
      <c r="D29" t="s">
        <v>103</v>
      </c>
      <c r="E29" t="s">
        <v>313</v>
      </c>
      <c r="F29" t="s">
        <v>152</v>
      </c>
      <c r="G29" t="s">
        <v>344</v>
      </c>
      <c r="H29" s="76">
        <v>0.76</v>
      </c>
      <c r="I29" t="s">
        <v>105</v>
      </c>
      <c r="J29" s="76">
        <v>0</v>
      </c>
      <c r="K29" s="76">
        <v>0.09</v>
      </c>
      <c r="L29" s="76">
        <v>1851828.29</v>
      </c>
      <c r="M29" s="76">
        <v>99.93</v>
      </c>
      <c r="N29" s="76">
        <v>1850.5320101970001</v>
      </c>
      <c r="O29" s="76">
        <v>0.03</v>
      </c>
      <c r="P29" s="76">
        <v>0.16</v>
      </c>
      <c r="Q29" s="76">
        <v>0.03</v>
      </c>
    </row>
    <row r="30" spans="2:17">
      <c r="B30" t="s">
        <v>345</v>
      </c>
      <c r="C30" t="s">
        <v>346</v>
      </c>
      <c r="D30" t="s">
        <v>103</v>
      </c>
      <c r="E30" t="s">
        <v>313</v>
      </c>
      <c r="F30" t="s">
        <v>154</v>
      </c>
      <c r="G30" t="s">
        <v>344</v>
      </c>
      <c r="H30" s="76">
        <v>0.53</v>
      </c>
      <c r="I30" t="s">
        <v>105</v>
      </c>
      <c r="J30" s="76">
        <v>0</v>
      </c>
      <c r="K30" s="76">
        <v>0.11</v>
      </c>
      <c r="L30" s="76">
        <v>4880434.16</v>
      </c>
      <c r="M30" s="76">
        <v>99.94</v>
      </c>
      <c r="N30" s="76">
        <v>4877.5058995039999</v>
      </c>
      <c r="O30" s="76">
        <v>7.0000000000000007E-2</v>
      </c>
      <c r="P30" s="76">
        <v>0.42</v>
      </c>
      <c r="Q30" s="76">
        <v>0.09</v>
      </c>
    </row>
    <row r="31" spans="2:17">
      <c r="B31" t="s">
        <v>347</v>
      </c>
      <c r="C31" t="s">
        <v>348</v>
      </c>
      <c r="D31" t="s">
        <v>103</v>
      </c>
      <c r="E31" t="s">
        <v>313</v>
      </c>
      <c r="F31" t="s">
        <v>154</v>
      </c>
      <c r="G31" t="s">
        <v>317</v>
      </c>
      <c r="H31" s="76">
        <v>0.1</v>
      </c>
      <c r="I31" t="s">
        <v>105</v>
      </c>
      <c r="J31" s="76">
        <v>0</v>
      </c>
      <c r="K31" s="76">
        <v>0.19</v>
      </c>
      <c r="L31" s="76">
        <v>2327499.4</v>
      </c>
      <c r="M31" s="76">
        <v>99.98</v>
      </c>
      <c r="N31" s="76">
        <v>2327.03390012</v>
      </c>
      <c r="O31" s="76">
        <v>0.03</v>
      </c>
      <c r="P31" s="76">
        <v>0.2</v>
      </c>
      <c r="Q31" s="76">
        <v>0.04</v>
      </c>
    </row>
    <row r="32" spans="2:17">
      <c r="B32" t="s">
        <v>349</v>
      </c>
      <c r="C32" t="s">
        <v>350</v>
      </c>
      <c r="D32" t="s">
        <v>103</v>
      </c>
      <c r="E32" t="s">
        <v>313</v>
      </c>
      <c r="F32" t="s">
        <v>154</v>
      </c>
      <c r="G32" t="s">
        <v>344</v>
      </c>
      <c r="H32" s="76">
        <v>0.43</v>
      </c>
      <c r="I32" t="s">
        <v>105</v>
      </c>
      <c r="J32" s="76">
        <v>0</v>
      </c>
      <c r="K32" s="76">
        <v>0.09</v>
      </c>
      <c r="L32" s="76">
        <v>3648922.74</v>
      </c>
      <c r="M32" s="76">
        <v>99.96</v>
      </c>
      <c r="N32" s="76">
        <v>3647.463170904</v>
      </c>
      <c r="O32" s="76">
        <v>0.05</v>
      </c>
      <c r="P32" s="76">
        <v>0.31</v>
      </c>
      <c r="Q32" s="76">
        <v>7.0000000000000007E-2</v>
      </c>
    </row>
    <row r="33" spans="2:17">
      <c r="B33" t="s">
        <v>351</v>
      </c>
      <c r="C33" t="s">
        <v>352</v>
      </c>
      <c r="D33" t="s">
        <v>103</v>
      </c>
      <c r="E33" t="s">
        <v>313</v>
      </c>
      <c r="F33" t="s">
        <v>154</v>
      </c>
      <c r="G33" t="s">
        <v>344</v>
      </c>
      <c r="H33" s="76">
        <v>0.68</v>
      </c>
      <c r="I33" t="s">
        <v>105</v>
      </c>
      <c r="J33" s="76">
        <v>0</v>
      </c>
      <c r="K33" s="76">
        <v>7.0000000000000007E-2</v>
      </c>
      <c r="L33" s="76">
        <v>612927.79</v>
      </c>
      <c r="M33" s="76">
        <v>99.95</v>
      </c>
      <c r="N33" s="76">
        <v>612.62132610499998</v>
      </c>
      <c r="O33" s="76">
        <v>0.01</v>
      </c>
      <c r="P33" s="76">
        <v>0.05</v>
      </c>
      <c r="Q33" s="76">
        <v>0.01</v>
      </c>
    </row>
    <row r="34" spans="2:17">
      <c r="B34" s="77" t="s">
        <v>353</v>
      </c>
      <c r="C34" s="15"/>
      <c r="D34" s="15"/>
      <c r="H34" s="78">
        <v>5.6</v>
      </c>
      <c r="K34" s="78">
        <v>1.05</v>
      </c>
      <c r="L34" s="78">
        <v>458817665.73000002</v>
      </c>
      <c r="N34" s="78">
        <v>554576.98853284097</v>
      </c>
      <c r="P34" s="78">
        <v>47.25</v>
      </c>
      <c r="Q34" s="78">
        <v>10.28</v>
      </c>
    </row>
    <row r="35" spans="2:17">
      <c r="B35" t="s">
        <v>354</v>
      </c>
      <c r="C35" t="s">
        <v>355</v>
      </c>
      <c r="D35" t="s">
        <v>103</v>
      </c>
      <c r="E35" t="s">
        <v>313</v>
      </c>
      <c r="F35" t="s">
        <v>154</v>
      </c>
      <c r="G35" t="s">
        <v>317</v>
      </c>
      <c r="H35" s="76">
        <v>3.9</v>
      </c>
      <c r="I35" t="s">
        <v>105</v>
      </c>
      <c r="J35" s="76">
        <v>5.5</v>
      </c>
      <c r="K35" s="76">
        <v>0.61</v>
      </c>
      <c r="L35" s="76">
        <v>62171926.219999999</v>
      </c>
      <c r="M35" s="76">
        <v>124.52</v>
      </c>
      <c r="N35" s="76">
        <v>77416.482529144007</v>
      </c>
      <c r="O35" s="76">
        <v>0.35</v>
      </c>
      <c r="P35" s="76">
        <v>6.6</v>
      </c>
      <c r="Q35" s="76">
        <v>1.44</v>
      </c>
    </row>
    <row r="36" spans="2:17">
      <c r="B36" t="s">
        <v>356</v>
      </c>
      <c r="C36" t="s">
        <v>357</v>
      </c>
      <c r="D36" t="s">
        <v>103</v>
      </c>
      <c r="E36" t="s">
        <v>313</v>
      </c>
      <c r="F36" t="s">
        <v>154</v>
      </c>
      <c r="G36" t="s">
        <v>317</v>
      </c>
      <c r="H36" s="76">
        <v>7.22</v>
      </c>
      <c r="I36" t="s">
        <v>105</v>
      </c>
      <c r="J36" s="76">
        <v>6.25</v>
      </c>
      <c r="K36" s="76">
        <v>1.57</v>
      </c>
      <c r="L36" s="76">
        <v>58306876.509999998</v>
      </c>
      <c r="M36" s="76">
        <v>145.02000000000001</v>
      </c>
      <c r="N36" s="76">
        <v>84556.632314802002</v>
      </c>
      <c r="O36" s="76">
        <v>0.34</v>
      </c>
      <c r="P36" s="76">
        <v>7.2</v>
      </c>
      <c r="Q36" s="76">
        <v>1.57</v>
      </c>
    </row>
    <row r="37" spans="2:17">
      <c r="B37" t="s">
        <v>358</v>
      </c>
      <c r="C37" t="s">
        <v>359</v>
      </c>
      <c r="D37" t="s">
        <v>103</v>
      </c>
      <c r="E37" t="s">
        <v>313</v>
      </c>
      <c r="F37" t="s">
        <v>154</v>
      </c>
      <c r="G37" t="s">
        <v>317</v>
      </c>
      <c r="H37" s="76">
        <v>15.42</v>
      </c>
      <c r="I37" t="s">
        <v>105</v>
      </c>
      <c r="J37" s="76">
        <v>5.5</v>
      </c>
      <c r="K37" s="76">
        <v>2.86</v>
      </c>
      <c r="L37" s="76">
        <v>24507745.719999999</v>
      </c>
      <c r="M37" s="76">
        <v>149.41999999999999</v>
      </c>
      <c r="N37" s="76">
        <v>36619.473654824003</v>
      </c>
      <c r="O37" s="76">
        <v>0.14000000000000001</v>
      </c>
      <c r="P37" s="76">
        <v>3.12</v>
      </c>
      <c r="Q37" s="76">
        <v>0.68</v>
      </c>
    </row>
    <row r="38" spans="2:17">
      <c r="B38" t="s">
        <v>360</v>
      </c>
      <c r="C38" t="s">
        <v>361</v>
      </c>
      <c r="D38" t="s">
        <v>103</v>
      </c>
      <c r="E38" t="s">
        <v>313</v>
      </c>
      <c r="F38" t="s">
        <v>152</v>
      </c>
      <c r="G38" t="s">
        <v>317</v>
      </c>
      <c r="H38" s="76">
        <v>2.2000000000000002</v>
      </c>
      <c r="I38" t="s">
        <v>105</v>
      </c>
      <c r="J38" s="76">
        <v>5</v>
      </c>
      <c r="K38" s="76">
        <v>0.22</v>
      </c>
      <c r="L38" s="76">
        <v>2537381.33</v>
      </c>
      <c r="M38" s="76">
        <v>114.45</v>
      </c>
      <c r="N38" s="76">
        <v>2904.0329321849999</v>
      </c>
      <c r="O38" s="76">
        <v>0.01</v>
      </c>
      <c r="P38" s="76">
        <v>0.25</v>
      </c>
      <c r="Q38" s="76">
        <v>0.05</v>
      </c>
    </row>
    <row r="39" spans="2:17">
      <c r="B39" t="s">
        <v>362</v>
      </c>
      <c r="C39" t="s">
        <v>363</v>
      </c>
      <c r="D39" t="s">
        <v>103</v>
      </c>
      <c r="E39" t="s">
        <v>313</v>
      </c>
      <c r="F39" t="s">
        <v>154</v>
      </c>
      <c r="G39" t="s">
        <v>317</v>
      </c>
      <c r="H39" s="76">
        <v>1.64</v>
      </c>
      <c r="I39" t="s">
        <v>105</v>
      </c>
      <c r="J39" s="76">
        <v>2.25</v>
      </c>
      <c r="K39" s="76">
        <v>0.13</v>
      </c>
      <c r="L39" s="76">
        <v>23334325.890000001</v>
      </c>
      <c r="M39" s="76">
        <v>104.29</v>
      </c>
      <c r="N39" s="76">
        <v>24335.368470681002</v>
      </c>
      <c r="O39" s="76">
        <v>0.13</v>
      </c>
      <c r="P39" s="76">
        <v>2.0699999999999998</v>
      </c>
      <c r="Q39" s="76">
        <v>0.45</v>
      </c>
    </row>
    <row r="40" spans="2:17">
      <c r="B40" t="s">
        <v>364</v>
      </c>
      <c r="C40" t="s">
        <v>365</v>
      </c>
      <c r="D40" t="s">
        <v>103</v>
      </c>
      <c r="E40" t="s">
        <v>313</v>
      </c>
      <c r="F40" t="s">
        <v>154</v>
      </c>
      <c r="G40" t="s">
        <v>317</v>
      </c>
      <c r="H40" s="76">
        <v>1.08</v>
      </c>
      <c r="I40" t="s">
        <v>105</v>
      </c>
      <c r="J40" s="76">
        <v>0.5</v>
      </c>
      <c r="K40" s="76">
        <v>0.1</v>
      </c>
      <c r="L40" s="76">
        <v>27242447.02</v>
      </c>
      <c r="M40" s="76">
        <v>100.89</v>
      </c>
      <c r="N40" s="76">
        <v>27484.904798478001</v>
      </c>
      <c r="O40" s="76">
        <v>0.18</v>
      </c>
      <c r="P40" s="76">
        <v>2.34</v>
      </c>
      <c r="Q40" s="76">
        <v>0.51</v>
      </c>
    </row>
    <row r="41" spans="2:17">
      <c r="B41" t="s">
        <v>366</v>
      </c>
      <c r="C41" t="s">
        <v>367</v>
      </c>
      <c r="D41" t="s">
        <v>103</v>
      </c>
      <c r="E41" t="s">
        <v>313</v>
      </c>
      <c r="F41" t="s">
        <v>154</v>
      </c>
      <c r="G41" t="s">
        <v>368</v>
      </c>
      <c r="H41" s="76">
        <v>5.0199999999999996</v>
      </c>
      <c r="I41" t="s">
        <v>105</v>
      </c>
      <c r="J41" s="76">
        <v>1.25</v>
      </c>
      <c r="K41" s="76">
        <v>0.84</v>
      </c>
      <c r="L41" s="76">
        <v>5013043.4000000004</v>
      </c>
      <c r="M41" s="76">
        <v>102.37</v>
      </c>
      <c r="N41" s="76">
        <v>5131.8525285799997</v>
      </c>
      <c r="O41" s="76">
        <v>0.23</v>
      </c>
      <c r="P41" s="76">
        <v>0.44</v>
      </c>
      <c r="Q41" s="76">
        <v>0.1</v>
      </c>
    </row>
    <row r="42" spans="2:17">
      <c r="B42" t="s">
        <v>369</v>
      </c>
      <c r="C42" t="s">
        <v>370</v>
      </c>
      <c r="D42" t="s">
        <v>103</v>
      </c>
      <c r="E42" t="s">
        <v>313</v>
      </c>
      <c r="F42" t="s">
        <v>154</v>
      </c>
      <c r="G42" t="s">
        <v>371</v>
      </c>
      <c r="H42" s="76">
        <v>8.67</v>
      </c>
      <c r="I42" t="s">
        <v>105</v>
      </c>
      <c r="J42" s="76">
        <v>2</v>
      </c>
      <c r="K42" s="76">
        <v>1.76</v>
      </c>
      <c r="L42" s="76">
        <v>17916407.219999999</v>
      </c>
      <c r="M42" s="76">
        <v>103.07</v>
      </c>
      <c r="N42" s="76">
        <v>18466.440921654001</v>
      </c>
      <c r="O42" s="76">
        <v>0.19</v>
      </c>
      <c r="P42" s="76">
        <v>1.57</v>
      </c>
      <c r="Q42" s="76">
        <v>0.34</v>
      </c>
    </row>
    <row r="43" spans="2:17">
      <c r="B43" t="s">
        <v>372</v>
      </c>
      <c r="C43" t="s">
        <v>373</v>
      </c>
      <c r="D43" t="s">
        <v>103</v>
      </c>
      <c r="E43" t="s">
        <v>313</v>
      </c>
      <c r="F43" t="s">
        <v>152</v>
      </c>
      <c r="G43" t="s">
        <v>374</v>
      </c>
      <c r="H43" s="76">
        <v>1.36</v>
      </c>
      <c r="I43" t="s">
        <v>105</v>
      </c>
      <c r="J43" s="76">
        <v>6</v>
      </c>
      <c r="K43" s="76">
        <v>0.09</v>
      </c>
      <c r="L43" s="76">
        <v>37906097.590000004</v>
      </c>
      <c r="M43" s="76">
        <v>111.86</v>
      </c>
      <c r="N43" s="76">
        <v>42401.760764174003</v>
      </c>
      <c r="O43" s="76">
        <v>0.21</v>
      </c>
      <c r="P43" s="76">
        <v>3.61</v>
      </c>
      <c r="Q43" s="76">
        <v>0.79</v>
      </c>
    </row>
    <row r="44" spans="2:17">
      <c r="B44" t="s">
        <v>375</v>
      </c>
      <c r="C44" t="s">
        <v>376</v>
      </c>
      <c r="D44" t="s">
        <v>103</v>
      </c>
      <c r="E44" t="s">
        <v>313</v>
      </c>
      <c r="F44" t="s">
        <v>154</v>
      </c>
      <c r="G44" t="s">
        <v>377</v>
      </c>
      <c r="H44" s="76">
        <v>0.33</v>
      </c>
      <c r="I44" t="s">
        <v>105</v>
      </c>
      <c r="J44" s="76">
        <v>4</v>
      </c>
      <c r="K44" s="76">
        <v>0.12</v>
      </c>
      <c r="L44" s="76">
        <v>10799.17</v>
      </c>
      <c r="M44" s="76">
        <v>103.96</v>
      </c>
      <c r="N44" s="76">
        <v>11.226817132000001</v>
      </c>
      <c r="O44" s="76">
        <v>0</v>
      </c>
      <c r="P44" s="76">
        <v>0</v>
      </c>
      <c r="Q44" s="76">
        <v>0</v>
      </c>
    </row>
    <row r="45" spans="2:17">
      <c r="B45" t="s">
        <v>378</v>
      </c>
      <c r="C45" t="s">
        <v>379</v>
      </c>
      <c r="D45" t="s">
        <v>103</v>
      </c>
      <c r="E45" t="s">
        <v>313</v>
      </c>
      <c r="F45" t="s">
        <v>154</v>
      </c>
      <c r="G45" t="s">
        <v>317</v>
      </c>
      <c r="H45" s="76">
        <v>4.9800000000000004</v>
      </c>
      <c r="I45" t="s">
        <v>105</v>
      </c>
      <c r="J45" s="76">
        <v>4.25</v>
      </c>
      <c r="K45" s="76">
        <v>0.89</v>
      </c>
      <c r="L45" s="76">
        <v>84929626.969999999</v>
      </c>
      <c r="M45" s="76">
        <v>120.1</v>
      </c>
      <c r="N45" s="76">
        <v>102000.48199097</v>
      </c>
      <c r="O45" s="76">
        <v>0.46</v>
      </c>
      <c r="P45" s="76">
        <v>8.69</v>
      </c>
      <c r="Q45" s="76">
        <v>1.89</v>
      </c>
    </row>
    <row r="46" spans="2:17">
      <c r="B46" t="s">
        <v>380</v>
      </c>
      <c r="C46" t="s">
        <v>381</v>
      </c>
      <c r="D46" t="s">
        <v>103</v>
      </c>
      <c r="E46" t="s">
        <v>313</v>
      </c>
      <c r="F46" t="s">
        <v>154</v>
      </c>
      <c r="G46" t="s">
        <v>317</v>
      </c>
      <c r="H46" s="76">
        <v>3.52</v>
      </c>
      <c r="I46" t="s">
        <v>105</v>
      </c>
      <c r="J46" s="76">
        <v>1</v>
      </c>
      <c r="K46" s="76">
        <v>0.43</v>
      </c>
      <c r="L46" s="76">
        <v>249417.1</v>
      </c>
      <c r="M46" s="76">
        <v>102.43</v>
      </c>
      <c r="N46" s="76">
        <v>255.47793553</v>
      </c>
      <c r="O46" s="76">
        <v>0</v>
      </c>
      <c r="P46" s="76">
        <v>0.02</v>
      </c>
      <c r="Q46" s="76">
        <v>0</v>
      </c>
    </row>
    <row r="47" spans="2:17">
      <c r="B47" t="s">
        <v>382</v>
      </c>
      <c r="C47" t="s">
        <v>383</v>
      </c>
      <c r="D47" t="s">
        <v>103</v>
      </c>
      <c r="E47" t="s">
        <v>313</v>
      </c>
      <c r="F47" t="s">
        <v>154</v>
      </c>
      <c r="G47" t="s">
        <v>317</v>
      </c>
      <c r="H47" s="76">
        <v>7.46</v>
      </c>
      <c r="I47" t="s">
        <v>105</v>
      </c>
      <c r="J47" s="76">
        <v>1.75</v>
      </c>
      <c r="K47" s="76">
        <v>1.49</v>
      </c>
      <c r="L47" s="76">
        <v>15041023.73</v>
      </c>
      <c r="M47" s="76">
        <v>102.09</v>
      </c>
      <c r="N47" s="76">
        <v>15355.381125956999</v>
      </c>
      <c r="O47" s="76">
        <v>0.1</v>
      </c>
      <c r="P47" s="76">
        <v>1.31</v>
      </c>
      <c r="Q47" s="76">
        <v>0.28000000000000003</v>
      </c>
    </row>
    <row r="48" spans="2:17">
      <c r="B48" t="s">
        <v>384</v>
      </c>
      <c r="C48" t="s">
        <v>385</v>
      </c>
      <c r="D48" t="s">
        <v>103</v>
      </c>
      <c r="E48" t="s">
        <v>313</v>
      </c>
      <c r="F48" t="s">
        <v>154</v>
      </c>
      <c r="G48" t="s">
        <v>317</v>
      </c>
      <c r="H48" s="76">
        <v>5.85</v>
      </c>
      <c r="I48" t="s">
        <v>105</v>
      </c>
      <c r="J48" s="76">
        <v>3.75</v>
      </c>
      <c r="K48" s="76">
        <v>1.1499999999999999</v>
      </c>
      <c r="L48" s="76">
        <v>99650547.859999999</v>
      </c>
      <c r="M48" s="76">
        <v>118.05</v>
      </c>
      <c r="N48" s="76">
        <v>117637.47174872999</v>
      </c>
      <c r="O48" s="76">
        <v>0.65</v>
      </c>
      <c r="P48" s="76">
        <v>10.02</v>
      </c>
      <c r="Q48" s="76">
        <v>2.1800000000000002</v>
      </c>
    </row>
    <row r="49" spans="2:17">
      <c r="B49" s="77" t="s">
        <v>386</v>
      </c>
      <c r="C49" s="15"/>
      <c r="D49" s="15"/>
      <c r="H49" s="78">
        <v>3.32</v>
      </c>
      <c r="K49" s="78">
        <v>0.14000000000000001</v>
      </c>
      <c r="L49" s="78">
        <v>32501961.469999999</v>
      </c>
      <c r="N49" s="78">
        <v>32446.647752082001</v>
      </c>
      <c r="P49" s="78">
        <v>2.76</v>
      </c>
      <c r="Q49" s="78">
        <v>0.6</v>
      </c>
    </row>
    <row r="50" spans="2:17">
      <c r="B50" t="s">
        <v>387</v>
      </c>
      <c r="C50" t="s">
        <v>388</v>
      </c>
      <c r="D50" t="s">
        <v>103</v>
      </c>
      <c r="E50" t="s">
        <v>313</v>
      </c>
      <c r="F50" t="s">
        <v>154</v>
      </c>
      <c r="G50" t="s">
        <v>317</v>
      </c>
      <c r="H50" s="76">
        <v>4.16</v>
      </c>
      <c r="I50" t="s">
        <v>105</v>
      </c>
      <c r="J50" s="76">
        <v>0.09</v>
      </c>
      <c r="K50" s="76">
        <v>0.16</v>
      </c>
      <c r="L50" s="76">
        <v>14257347.779999999</v>
      </c>
      <c r="M50" s="76">
        <v>99.74</v>
      </c>
      <c r="N50" s="76">
        <v>14220.278675772</v>
      </c>
      <c r="O50" s="76">
        <v>0.1</v>
      </c>
      <c r="P50" s="76">
        <v>1.21</v>
      </c>
      <c r="Q50" s="76">
        <v>0.26</v>
      </c>
    </row>
    <row r="51" spans="2:17">
      <c r="B51" t="s">
        <v>389</v>
      </c>
      <c r="C51" t="s">
        <v>390</v>
      </c>
      <c r="D51" t="s">
        <v>103</v>
      </c>
      <c r="E51" t="s">
        <v>313</v>
      </c>
      <c r="F51" t="s">
        <v>154</v>
      </c>
      <c r="G51" t="s">
        <v>317</v>
      </c>
      <c r="H51" s="76">
        <v>2.66</v>
      </c>
      <c r="I51" t="s">
        <v>105</v>
      </c>
      <c r="J51" s="76">
        <v>0.09</v>
      </c>
      <c r="K51" s="76">
        <v>0.13</v>
      </c>
      <c r="L51" s="76">
        <v>18244613.690000001</v>
      </c>
      <c r="M51" s="76">
        <v>99.9</v>
      </c>
      <c r="N51" s="76">
        <v>18226.369076309998</v>
      </c>
      <c r="O51" s="76">
        <v>0.1</v>
      </c>
      <c r="P51" s="76">
        <v>1.55</v>
      </c>
      <c r="Q51" s="76">
        <v>0.34</v>
      </c>
    </row>
    <row r="52" spans="2:17">
      <c r="B52" s="77" t="s">
        <v>391</v>
      </c>
      <c r="C52" s="15"/>
      <c r="D52" s="15"/>
      <c r="H52" s="78">
        <v>0</v>
      </c>
      <c r="K52" s="78">
        <v>0</v>
      </c>
      <c r="L52" s="78">
        <v>0</v>
      </c>
      <c r="N52" s="78">
        <v>0</v>
      </c>
      <c r="P52" s="78">
        <v>0</v>
      </c>
      <c r="Q52" s="78">
        <v>0</v>
      </c>
    </row>
    <row r="53" spans="2:17">
      <c r="B53" t="s">
        <v>215</v>
      </c>
      <c r="C53" t="s">
        <v>215</v>
      </c>
      <c r="D53" s="15"/>
      <c r="E53" t="s">
        <v>215</v>
      </c>
      <c r="H53" s="76">
        <v>0</v>
      </c>
      <c r="I53" t="s">
        <v>215</v>
      </c>
      <c r="J53" s="76">
        <v>0</v>
      </c>
      <c r="K53" s="76">
        <v>0</v>
      </c>
      <c r="L53" s="76">
        <v>0</v>
      </c>
      <c r="M53" s="76">
        <v>0</v>
      </c>
      <c r="N53" s="76">
        <v>0</v>
      </c>
      <c r="O53" s="76">
        <v>0</v>
      </c>
      <c r="P53" s="76">
        <v>0</v>
      </c>
      <c r="Q53" s="76">
        <v>0</v>
      </c>
    </row>
    <row r="54" spans="2:17">
      <c r="B54" s="77" t="s">
        <v>306</v>
      </c>
      <c r="C54" s="15"/>
      <c r="D54" s="15"/>
      <c r="H54" s="78">
        <v>4.92</v>
      </c>
      <c r="K54" s="78">
        <v>5.65</v>
      </c>
      <c r="L54" s="78">
        <v>16818531.690000001</v>
      </c>
      <c r="N54" s="78">
        <v>23484.553185662629</v>
      </c>
      <c r="P54" s="78">
        <v>2</v>
      </c>
      <c r="Q54" s="78">
        <v>0.44</v>
      </c>
    </row>
    <row r="55" spans="2:17">
      <c r="B55" s="77" t="s">
        <v>392</v>
      </c>
      <c r="C55" s="15"/>
      <c r="D55" s="15"/>
      <c r="H55" s="78">
        <v>0</v>
      </c>
      <c r="K55" s="78">
        <v>0</v>
      </c>
      <c r="L55" s="78">
        <v>0</v>
      </c>
      <c r="N55" s="78">
        <v>0</v>
      </c>
      <c r="P55" s="78">
        <v>0</v>
      </c>
      <c r="Q55" s="78">
        <v>0</v>
      </c>
    </row>
    <row r="56" spans="2:17">
      <c r="B56" t="s">
        <v>215</v>
      </c>
      <c r="C56" t="s">
        <v>215</v>
      </c>
      <c r="D56" s="15"/>
      <c r="E56" t="s">
        <v>215</v>
      </c>
      <c r="H56" s="76">
        <v>0</v>
      </c>
      <c r="I56" t="s">
        <v>215</v>
      </c>
      <c r="J56" s="76">
        <v>0</v>
      </c>
      <c r="K56" s="76">
        <v>0</v>
      </c>
      <c r="L56" s="76">
        <v>0</v>
      </c>
      <c r="M56" s="76">
        <v>0</v>
      </c>
      <c r="N56" s="76">
        <v>0</v>
      </c>
      <c r="O56" s="76">
        <v>0</v>
      </c>
      <c r="P56" s="76">
        <v>0</v>
      </c>
      <c r="Q56" s="76">
        <v>0</v>
      </c>
    </row>
    <row r="57" spans="2:17">
      <c r="B57" s="77" t="s">
        <v>393</v>
      </c>
      <c r="C57" s="15"/>
      <c r="D57" s="15"/>
      <c r="H57" s="78">
        <v>4.92</v>
      </c>
      <c r="K57" s="78">
        <v>5.65</v>
      </c>
      <c r="L57" s="78">
        <v>16818531.690000001</v>
      </c>
      <c r="N57" s="78">
        <v>23484.553185662629</v>
      </c>
      <c r="P57" s="78">
        <v>2</v>
      </c>
      <c r="Q57" s="78">
        <v>0.44</v>
      </c>
    </row>
    <row r="58" spans="2:17">
      <c r="B58" t="s">
        <v>394</v>
      </c>
      <c r="C58" t="s">
        <v>395</v>
      </c>
      <c r="D58" t="s">
        <v>126</v>
      </c>
      <c r="E58" t="s">
        <v>396</v>
      </c>
      <c r="F58" t="s">
        <v>397</v>
      </c>
      <c r="G58" t="s">
        <v>398</v>
      </c>
      <c r="H58" s="76">
        <v>3.77</v>
      </c>
      <c r="I58" t="s">
        <v>109</v>
      </c>
      <c r="J58" s="76">
        <v>0</v>
      </c>
      <c r="K58" s="76">
        <v>7.2</v>
      </c>
      <c r="L58" s="76">
        <v>2703427.14</v>
      </c>
      <c r="M58" s="76">
        <v>23.804706399824095</v>
      </c>
      <c r="N58" s="76">
        <v>2271.0628708444601</v>
      </c>
      <c r="O58" s="76">
        <v>0.35</v>
      </c>
      <c r="P58" s="76">
        <v>0.19</v>
      </c>
      <c r="Q58" s="76">
        <v>0.04</v>
      </c>
    </row>
    <row r="59" spans="2:17">
      <c r="B59" t="s">
        <v>399</v>
      </c>
      <c r="C59" t="s">
        <v>400</v>
      </c>
      <c r="D59" t="s">
        <v>126</v>
      </c>
      <c r="E59" t="s">
        <v>401</v>
      </c>
      <c r="F59" t="s">
        <v>402</v>
      </c>
      <c r="G59" t="s">
        <v>317</v>
      </c>
      <c r="H59" s="76">
        <v>5.74</v>
      </c>
      <c r="I59" t="s">
        <v>126</v>
      </c>
      <c r="J59" s="76">
        <v>6.3</v>
      </c>
      <c r="K59" s="76">
        <v>5.73</v>
      </c>
      <c r="L59" s="76">
        <v>7306559.8300000001</v>
      </c>
      <c r="M59" s="76">
        <v>103.52419925622904</v>
      </c>
      <c r="N59" s="76">
        <v>406.79501542539799</v>
      </c>
      <c r="O59" s="76">
        <v>0.02</v>
      </c>
      <c r="P59" s="76">
        <v>0.03</v>
      </c>
      <c r="Q59" s="76">
        <v>0.01</v>
      </c>
    </row>
    <row r="60" spans="2:17">
      <c r="B60" t="s">
        <v>403</v>
      </c>
      <c r="C60" t="s">
        <v>404</v>
      </c>
      <c r="D60" t="s">
        <v>126</v>
      </c>
      <c r="E60" t="s">
        <v>405</v>
      </c>
      <c r="F60" t="s">
        <v>397</v>
      </c>
      <c r="G60" t="s">
        <v>317</v>
      </c>
      <c r="H60" s="76">
        <v>3.94</v>
      </c>
      <c r="I60" t="s">
        <v>208</v>
      </c>
      <c r="J60" s="76">
        <v>5.75</v>
      </c>
      <c r="K60" s="76">
        <v>6.83</v>
      </c>
      <c r="L60" s="76">
        <v>244769.75</v>
      </c>
      <c r="M60" s="76">
        <v>9355.1611111111069</v>
      </c>
      <c r="N60" s="76">
        <v>4437.7495450774404</v>
      </c>
      <c r="O60" s="76">
        <v>0</v>
      </c>
      <c r="P60" s="76">
        <v>0.38</v>
      </c>
      <c r="Q60" s="76">
        <v>0.08</v>
      </c>
    </row>
    <row r="61" spans="2:17">
      <c r="B61" t="s">
        <v>406</v>
      </c>
      <c r="C61" t="s">
        <v>407</v>
      </c>
      <c r="D61" t="s">
        <v>126</v>
      </c>
      <c r="E61" t="s">
        <v>405</v>
      </c>
      <c r="F61" t="s">
        <v>397</v>
      </c>
      <c r="G61" t="s">
        <v>317</v>
      </c>
      <c r="H61" s="76">
        <v>7.19</v>
      </c>
      <c r="I61" t="s">
        <v>208</v>
      </c>
      <c r="J61" s="76">
        <v>6.5</v>
      </c>
      <c r="K61" s="76">
        <v>6.74</v>
      </c>
      <c r="L61" s="76">
        <v>266324.11</v>
      </c>
      <c r="M61" s="76">
        <v>10113.383332999992</v>
      </c>
      <c r="N61" s="76">
        <v>5219.8824859546103</v>
      </c>
      <c r="O61" s="76">
        <v>0</v>
      </c>
      <c r="P61" s="76">
        <v>0.44</v>
      </c>
      <c r="Q61" s="76">
        <v>0.1</v>
      </c>
    </row>
    <row r="62" spans="2:17">
      <c r="B62" t="s">
        <v>408</v>
      </c>
      <c r="C62" t="s">
        <v>409</v>
      </c>
      <c r="D62" t="s">
        <v>126</v>
      </c>
      <c r="E62" t="s">
        <v>410</v>
      </c>
      <c r="F62" t="s">
        <v>402</v>
      </c>
      <c r="G62" t="s">
        <v>317</v>
      </c>
      <c r="H62" s="76">
        <v>6.29</v>
      </c>
      <c r="I62" t="s">
        <v>109</v>
      </c>
      <c r="J62" s="76">
        <v>4.25</v>
      </c>
      <c r="K62" s="76">
        <v>4.25</v>
      </c>
      <c r="L62" s="76">
        <v>1022918.38</v>
      </c>
      <c r="M62" s="76">
        <v>101.92624999999992</v>
      </c>
      <c r="N62" s="76">
        <v>3679.4142565451698</v>
      </c>
      <c r="O62" s="76">
        <v>0.02</v>
      </c>
      <c r="P62" s="76">
        <v>0.31</v>
      </c>
      <c r="Q62" s="76">
        <v>7.0000000000000007E-2</v>
      </c>
    </row>
    <row r="63" spans="2:17">
      <c r="B63" t="s">
        <v>411</v>
      </c>
      <c r="C63" t="s">
        <v>412</v>
      </c>
      <c r="D63" t="s">
        <v>126</v>
      </c>
      <c r="E63" t="s">
        <v>410</v>
      </c>
      <c r="F63" t="s">
        <v>402</v>
      </c>
      <c r="G63" t="s">
        <v>368</v>
      </c>
      <c r="H63" s="76">
        <v>6.71</v>
      </c>
      <c r="I63" t="s">
        <v>109</v>
      </c>
      <c r="J63" s="76">
        <v>6</v>
      </c>
      <c r="K63" s="76">
        <v>4.5</v>
      </c>
      <c r="L63" s="76">
        <v>511459.19</v>
      </c>
      <c r="M63" s="76">
        <v>113.77299999999987</v>
      </c>
      <c r="N63" s="76">
        <v>2053.5337962983699</v>
      </c>
      <c r="O63" s="76">
        <v>0.02</v>
      </c>
      <c r="P63" s="76">
        <v>0.17</v>
      </c>
      <c r="Q63" s="76">
        <v>0.04</v>
      </c>
    </row>
    <row r="64" spans="2:17">
      <c r="B64" t="s">
        <v>413</v>
      </c>
      <c r="C64" t="s">
        <v>414</v>
      </c>
      <c r="D64" t="s">
        <v>126</v>
      </c>
      <c r="E64" t="s">
        <v>410</v>
      </c>
      <c r="F64" t="s">
        <v>402</v>
      </c>
      <c r="G64" t="s">
        <v>317</v>
      </c>
      <c r="H64" s="76">
        <v>2.36</v>
      </c>
      <c r="I64" t="s">
        <v>206</v>
      </c>
      <c r="J64" s="76">
        <v>10</v>
      </c>
      <c r="K64" s="76">
        <v>4.3600000000000003</v>
      </c>
      <c r="L64" s="76">
        <v>4763073.29</v>
      </c>
      <c r="M64" s="76">
        <v>102.98000000000008</v>
      </c>
      <c r="N64" s="76">
        <v>5416.1152155171803</v>
      </c>
      <c r="O64" s="76">
        <v>5.82</v>
      </c>
      <c r="P64" s="76">
        <v>0.46</v>
      </c>
      <c r="Q64" s="76">
        <v>0.1</v>
      </c>
    </row>
    <row r="65" spans="2:4">
      <c r="B65" t="s">
        <v>415</v>
      </c>
      <c r="C65" s="15"/>
      <c r="D65" s="15"/>
    </row>
    <row r="66" spans="2:4">
      <c r="B66" t="s">
        <v>416</v>
      </c>
      <c r="C66" s="15"/>
      <c r="D66" s="15"/>
    </row>
    <row r="67" spans="2:4">
      <c r="B67" t="s">
        <v>417</v>
      </c>
      <c r="C67" s="15"/>
      <c r="D67" s="15"/>
    </row>
    <row r="68" spans="2:4">
      <c r="C68" s="15"/>
      <c r="D68" s="15"/>
    </row>
    <row r="69" spans="2:4">
      <c r="C69" s="15"/>
      <c r="D69" s="15"/>
    </row>
    <row r="70" spans="2:4">
      <c r="C70" s="15"/>
      <c r="D70" s="15"/>
    </row>
    <row r="71" spans="2:4">
      <c r="C71" s="15"/>
      <c r="D71" s="15"/>
    </row>
    <row r="72" spans="2:4">
      <c r="C72" s="15"/>
      <c r="D72" s="15"/>
    </row>
    <row r="73" spans="2:4">
      <c r="C73" s="15"/>
      <c r="D73" s="15"/>
    </row>
    <row r="74" spans="2:4">
      <c r="C74" s="15"/>
      <c r="D74" s="15"/>
    </row>
    <row r="75" spans="2:4">
      <c r="C75" s="15"/>
      <c r="D75" s="15"/>
    </row>
    <row r="76" spans="2:4">
      <c r="C76" s="15"/>
      <c r="D76" s="15"/>
    </row>
    <row r="77" spans="2:4">
      <c r="C77" s="15"/>
      <c r="D77" s="15"/>
    </row>
    <row r="78" spans="2:4">
      <c r="C78" s="15"/>
      <c r="D78" s="15"/>
    </row>
    <row r="79" spans="2:4">
      <c r="C79" s="15"/>
      <c r="D79" s="15"/>
    </row>
    <row r="80" spans="2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  <row r="566" spans="3:4">
      <c r="C566" s="15"/>
      <c r="D566" s="15"/>
    </row>
    <row r="567" spans="3:4">
      <c r="C567" s="15"/>
      <c r="D567" s="15"/>
    </row>
    <row r="568" spans="3:4">
      <c r="C568" s="15"/>
      <c r="D568" s="15"/>
    </row>
    <row r="569" spans="3:4">
      <c r="C569" s="15"/>
      <c r="D569" s="15"/>
    </row>
    <row r="570" spans="3:4">
      <c r="C570" s="15"/>
      <c r="D570" s="15"/>
    </row>
    <row r="571" spans="3:4">
      <c r="C571" s="15"/>
      <c r="D571" s="15"/>
    </row>
    <row r="572" spans="3:4">
      <c r="C572" s="15"/>
      <c r="D572" s="15"/>
    </row>
    <row r="573" spans="3:4">
      <c r="C573" s="15"/>
      <c r="D573" s="15"/>
    </row>
    <row r="574" spans="3:4">
      <c r="C574" s="15"/>
      <c r="D574" s="15"/>
    </row>
    <row r="575" spans="3:4">
      <c r="C575" s="15"/>
      <c r="D575" s="15"/>
    </row>
    <row r="576" spans="3:4">
      <c r="C576" s="15"/>
      <c r="D576" s="15"/>
    </row>
    <row r="577" spans="3:4">
      <c r="C577" s="15"/>
      <c r="D577" s="15"/>
    </row>
    <row r="578" spans="3:4">
      <c r="C578" s="15"/>
      <c r="D578" s="15"/>
    </row>
    <row r="579" spans="3:4">
      <c r="C579" s="15"/>
      <c r="D579" s="15"/>
    </row>
    <row r="580" spans="3:4">
      <c r="C580" s="15"/>
      <c r="D580" s="15"/>
    </row>
    <row r="581" spans="3:4">
      <c r="C581" s="15"/>
      <c r="D581" s="15"/>
    </row>
    <row r="582" spans="3:4">
      <c r="C582" s="15"/>
      <c r="D582" s="15"/>
    </row>
    <row r="583" spans="3:4">
      <c r="C583" s="15"/>
      <c r="D583" s="15"/>
    </row>
    <row r="584" spans="3:4">
      <c r="C584" s="15"/>
      <c r="D584" s="15"/>
    </row>
    <row r="585" spans="3:4">
      <c r="C585" s="15"/>
      <c r="D585" s="15"/>
    </row>
    <row r="586" spans="3:4">
      <c r="C586" s="15"/>
      <c r="D586" s="15"/>
    </row>
    <row r="587" spans="3:4">
      <c r="C587" s="15"/>
      <c r="D587" s="15"/>
    </row>
    <row r="588" spans="3:4">
      <c r="C588" s="15"/>
      <c r="D588" s="15"/>
    </row>
    <row r="589" spans="3:4">
      <c r="C589" s="15"/>
      <c r="D589" s="15"/>
    </row>
    <row r="590" spans="3:4">
      <c r="C590" s="15"/>
      <c r="D590" s="15"/>
    </row>
    <row r="591" spans="3:4">
      <c r="C591" s="15"/>
      <c r="D591" s="15"/>
    </row>
    <row r="592" spans="3:4">
      <c r="C592" s="15"/>
      <c r="D592" s="15"/>
    </row>
    <row r="593" spans="3:4">
      <c r="C593" s="15"/>
      <c r="D593" s="15"/>
    </row>
    <row r="594" spans="3:4">
      <c r="C594" s="15"/>
      <c r="D594" s="15"/>
    </row>
    <row r="595" spans="3:4">
      <c r="C595" s="15"/>
      <c r="D595" s="15"/>
    </row>
    <row r="596" spans="3:4">
      <c r="C596" s="15"/>
      <c r="D596" s="15"/>
    </row>
    <row r="597" spans="3:4">
      <c r="C597" s="15"/>
      <c r="D597" s="15"/>
    </row>
    <row r="598" spans="3:4">
      <c r="C598" s="15"/>
      <c r="D598" s="15"/>
    </row>
    <row r="599" spans="3:4">
      <c r="C599" s="15"/>
      <c r="D599" s="15"/>
    </row>
    <row r="600" spans="3:4">
      <c r="C600" s="15"/>
      <c r="D600" s="15"/>
    </row>
    <row r="601" spans="3:4">
      <c r="C601" s="15"/>
      <c r="D601" s="15"/>
    </row>
    <row r="602" spans="3:4">
      <c r="C602" s="15"/>
      <c r="D602" s="15"/>
    </row>
    <row r="603" spans="3:4">
      <c r="C603" s="15"/>
      <c r="D603" s="15"/>
    </row>
    <row r="604" spans="3:4">
      <c r="C604" s="15"/>
      <c r="D604" s="15"/>
    </row>
    <row r="605" spans="3:4">
      <c r="C605" s="15"/>
      <c r="D605" s="15"/>
    </row>
    <row r="606" spans="3:4">
      <c r="C606" s="15"/>
      <c r="D606" s="15"/>
    </row>
    <row r="607" spans="3:4">
      <c r="C607" s="15"/>
      <c r="D607" s="15"/>
    </row>
    <row r="608" spans="3:4">
      <c r="C608" s="15"/>
      <c r="D608" s="15"/>
    </row>
    <row r="609" spans="3:4">
      <c r="C609" s="15"/>
      <c r="D609" s="15"/>
    </row>
    <row r="610" spans="3:4">
      <c r="C610" s="15"/>
      <c r="D610" s="15"/>
    </row>
    <row r="611" spans="3:4">
      <c r="C611" s="15"/>
      <c r="D611" s="15"/>
    </row>
    <row r="612" spans="3:4">
      <c r="C612" s="15"/>
      <c r="D612" s="15"/>
    </row>
    <row r="613" spans="3:4">
      <c r="C613" s="15"/>
      <c r="D613" s="15"/>
    </row>
    <row r="614" spans="3:4">
      <c r="C614" s="15"/>
      <c r="D614" s="15"/>
    </row>
    <row r="615" spans="3:4">
      <c r="C615" s="15"/>
      <c r="D615" s="15"/>
    </row>
    <row r="616" spans="3:4">
      <c r="C616" s="15"/>
      <c r="D616" s="15"/>
    </row>
    <row r="617" spans="3:4">
      <c r="C617" s="15"/>
      <c r="D617" s="15"/>
    </row>
    <row r="618" spans="3:4">
      <c r="C618" s="15"/>
      <c r="D618" s="15"/>
    </row>
    <row r="619" spans="3:4">
      <c r="C619" s="15"/>
      <c r="D619" s="15"/>
    </row>
    <row r="620" spans="3:4">
      <c r="C620" s="15"/>
      <c r="D620" s="15"/>
    </row>
    <row r="621" spans="3:4">
      <c r="C621" s="15"/>
      <c r="D621" s="15"/>
    </row>
    <row r="622" spans="3:4">
      <c r="C622" s="15"/>
      <c r="D622" s="15"/>
    </row>
    <row r="623" spans="3:4">
      <c r="C623" s="15"/>
      <c r="D623" s="15"/>
    </row>
    <row r="624" spans="3:4">
      <c r="C624" s="15"/>
      <c r="D624" s="15"/>
    </row>
    <row r="625" spans="3:4">
      <c r="C625" s="15"/>
      <c r="D625" s="15"/>
    </row>
    <row r="626" spans="3:4">
      <c r="C626" s="15"/>
      <c r="D626" s="15"/>
    </row>
    <row r="627" spans="3:4">
      <c r="C627" s="15"/>
      <c r="D627" s="15"/>
    </row>
    <row r="628" spans="3:4">
      <c r="C628" s="15"/>
      <c r="D628" s="15"/>
    </row>
    <row r="629" spans="3:4">
      <c r="C629" s="15"/>
      <c r="D629" s="15"/>
    </row>
    <row r="630" spans="3:4">
      <c r="C630" s="15"/>
      <c r="D630" s="15"/>
    </row>
    <row r="631" spans="3:4">
      <c r="C631" s="15"/>
      <c r="D631" s="15"/>
    </row>
    <row r="632" spans="3:4">
      <c r="C632" s="15"/>
      <c r="D632" s="15"/>
    </row>
    <row r="633" spans="3:4">
      <c r="C633" s="15"/>
      <c r="D633" s="15"/>
    </row>
    <row r="634" spans="3:4">
      <c r="C634" s="15"/>
      <c r="D634" s="15"/>
    </row>
    <row r="635" spans="3:4">
      <c r="C635" s="15"/>
      <c r="D635" s="15"/>
    </row>
    <row r="636" spans="3:4">
      <c r="C636" s="15"/>
      <c r="D636" s="15"/>
    </row>
    <row r="637" spans="3:4">
      <c r="C637" s="15"/>
      <c r="D637" s="15"/>
    </row>
    <row r="638" spans="3:4">
      <c r="C638" s="15"/>
      <c r="D638" s="15"/>
    </row>
    <row r="639" spans="3:4">
      <c r="C639" s="15"/>
      <c r="D639" s="15"/>
    </row>
    <row r="640" spans="3:4">
      <c r="C640" s="15"/>
      <c r="D640" s="15"/>
    </row>
    <row r="641" spans="3:4">
      <c r="C641" s="15"/>
      <c r="D641" s="15"/>
    </row>
    <row r="642" spans="3:4">
      <c r="C642" s="15"/>
      <c r="D642" s="15"/>
    </row>
    <row r="643" spans="3:4">
      <c r="C643" s="15"/>
      <c r="D643" s="15"/>
    </row>
    <row r="644" spans="3:4">
      <c r="C644" s="15"/>
      <c r="D644" s="15"/>
    </row>
    <row r="645" spans="3:4">
      <c r="C645" s="15"/>
      <c r="D645" s="15"/>
    </row>
    <row r="646" spans="3:4">
      <c r="C646" s="15"/>
      <c r="D646" s="15"/>
    </row>
    <row r="647" spans="3:4">
      <c r="C647" s="15"/>
      <c r="D647" s="15"/>
    </row>
    <row r="648" spans="3:4">
      <c r="C648" s="15"/>
      <c r="D648" s="15"/>
    </row>
    <row r="649" spans="3:4">
      <c r="C649" s="15"/>
      <c r="D649" s="15"/>
    </row>
    <row r="650" spans="3:4">
      <c r="C650" s="15"/>
      <c r="D650" s="15"/>
    </row>
    <row r="651" spans="3:4">
      <c r="C651" s="15"/>
      <c r="D651" s="15"/>
    </row>
    <row r="652" spans="3:4">
      <c r="C652" s="15"/>
      <c r="D652" s="15"/>
    </row>
    <row r="653" spans="3:4">
      <c r="C653" s="15"/>
      <c r="D653" s="15"/>
    </row>
    <row r="654" spans="3:4">
      <c r="C654" s="15"/>
      <c r="D654" s="15"/>
    </row>
    <row r="655" spans="3:4">
      <c r="C655" s="15"/>
      <c r="D655" s="15"/>
    </row>
    <row r="656" spans="3:4">
      <c r="C656" s="15"/>
      <c r="D656" s="15"/>
    </row>
    <row r="657" spans="3:4">
      <c r="C657" s="15"/>
      <c r="D657" s="15"/>
    </row>
    <row r="658" spans="3:4">
      <c r="C658" s="15"/>
      <c r="D658" s="15"/>
    </row>
    <row r="659" spans="3:4">
      <c r="C659" s="15"/>
      <c r="D659" s="15"/>
    </row>
    <row r="660" spans="3:4">
      <c r="C660" s="15"/>
      <c r="D660" s="15"/>
    </row>
    <row r="661" spans="3:4">
      <c r="C661" s="15"/>
      <c r="D661" s="15"/>
    </row>
    <row r="662" spans="3:4">
      <c r="C662" s="15"/>
      <c r="D662" s="15"/>
    </row>
    <row r="663" spans="3:4">
      <c r="C663" s="15"/>
      <c r="D663" s="15"/>
    </row>
    <row r="664" spans="3:4">
      <c r="C664" s="15"/>
      <c r="D664" s="15"/>
    </row>
    <row r="665" spans="3:4">
      <c r="C665" s="15"/>
      <c r="D665" s="15"/>
    </row>
    <row r="666" spans="3:4">
      <c r="C666" s="15"/>
      <c r="D666" s="15"/>
    </row>
    <row r="667" spans="3:4">
      <c r="C667" s="15"/>
      <c r="D667" s="15"/>
    </row>
    <row r="668" spans="3:4">
      <c r="C668" s="15"/>
      <c r="D668" s="15"/>
    </row>
    <row r="669" spans="3:4">
      <c r="C669" s="15"/>
      <c r="D669" s="15"/>
    </row>
    <row r="670" spans="3:4">
      <c r="C670" s="15"/>
      <c r="D670" s="15"/>
    </row>
    <row r="671" spans="3:4">
      <c r="C671" s="15"/>
      <c r="D671" s="15"/>
    </row>
    <row r="672" spans="3:4">
      <c r="C672" s="15"/>
      <c r="D672" s="15"/>
    </row>
    <row r="673" spans="3:4">
      <c r="C673" s="15"/>
      <c r="D673" s="15"/>
    </row>
    <row r="674" spans="3:4">
      <c r="C674" s="15"/>
      <c r="D674" s="15"/>
    </row>
    <row r="675" spans="3:4">
      <c r="C675" s="15"/>
      <c r="D675" s="15"/>
    </row>
    <row r="676" spans="3:4">
      <c r="C676" s="15"/>
      <c r="D676" s="15"/>
    </row>
    <row r="677" spans="3:4">
      <c r="C677" s="15"/>
      <c r="D677" s="15"/>
    </row>
    <row r="678" spans="3:4">
      <c r="C678" s="15"/>
      <c r="D678" s="15"/>
    </row>
    <row r="679" spans="3:4">
      <c r="C679" s="15"/>
      <c r="D679" s="15"/>
    </row>
    <row r="680" spans="3:4">
      <c r="C680" s="15"/>
      <c r="D680" s="15"/>
    </row>
    <row r="681" spans="3:4">
      <c r="C681" s="15"/>
      <c r="D681" s="15"/>
    </row>
    <row r="682" spans="3:4">
      <c r="C682" s="15"/>
      <c r="D682" s="15"/>
    </row>
    <row r="683" spans="3:4">
      <c r="C683" s="15"/>
      <c r="D683" s="15"/>
    </row>
    <row r="684" spans="3:4">
      <c r="C684" s="15"/>
      <c r="D684" s="15"/>
    </row>
    <row r="685" spans="3:4">
      <c r="C685" s="15"/>
      <c r="D685" s="15"/>
    </row>
    <row r="686" spans="3:4">
      <c r="C686" s="15"/>
      <c r="D686" s="15"/>
    </row>
    <row r="687" spans="3:4">
      <c r="C687" s="15"/>
      <c r="D687" s="15"/>
    </row>
    <row r="688" spans="3:4">
      <c r="C688" s="15"/>
      <c r="D688" s="15"/>
    </row>
    <row r="689" spans="3:4">
      <c r="C689" s="15"/>
      <c r="D689" s="15"/>
    </row>
    <row r="690" spans="3:4">
      <c r="C690" s="15"/>
      <c r="D690" s="15"/>
    </row>
    <row r="691" spans="3:4">
      <c r="C691" s="15"/>
      <c r="D691" s="15"/>
    </row>
    <row r="692" spans="3:4">
      <c r="C692" s="15"/>
      <c r="D692" s="15"/>
    </row>
    <row r="693" spans="3:4">
      <c r="C693" s="15"/>
      <c r="D693" s="15"/>
    </row>
    <row r="694" spans="3:4">
      <c r="C694" s="15"/>
      <c r="D694" s="15"/>
    </row>
    <row r="695" spans="3:4">
      <c r="C695" s="15"/>
      <c r="D695" s="15"/>
    </row>
    <row r="696" spans="3:4">
      <c r="C696" s="15"/>
      <c r="D696" s="15"/>
    </row>
    <row r="697" spans="3:4">
      <c r="C697" s="15"/>
      <c r="D697" s="15"/>
    </row>
    <row r="698" spans="3:4">
      <c r="C698" s="15"/>
      <c r="D698" s="15"/>
    </row>
    <row r="699" spans="3:4">
      <c r="C699" s="15"/>
      <c r="D699" s="15"/>
    </row>
    <row r="700" spans="3:4">
      <c r="C700" s="15"/>
      <c r="D700" s="15"/>
    </row>
    <row r="701" spans="3:4">
      <c r="C701" s="15"/>
      <c r="D701" s="15"/>
    </row>
    <row r="702" spans="3:4">
      <c r="C702" s="15"/>
      <c r="D702" s="15"/>
    </row>
    <row r="703" spans="3:4">
      <c r="C703" s="15"/>
      <c r="D703" s="15"/>
    </row>
    <row r="704" spans="3:4">
      <c r="C704" s="15"/>
      <c r="D704" s="15"/>
    </row>
    <row r="705" spans="3:4">
      <c r="C705" s="15"/>
      <c r="D705" s="15"/>
    </row>
    <row r="706" spans="3:4">
      <c r="C706" s="15"/>
      <c r="D706" s="15"/>
    </row>
    <row r="707" spans="3:4">
      <c r="C707" s="15"/>
      <c r="D707" s="15"/>
    </row>
    <row r="708" spans="3:4">
      <c r="C708" s="15"/>
      <c r="D708" s="15"/>
    </row>
    <row r="709" spans="3:4">
      <c r="C709" s="15"/>
      <c r="D709" s="15"/>
    </row>
    <row r="710" spans="3:4">
      <c r="C710" s="15"/>
      <c r="D710" s="15"/>
    </row>
    <row r="711" spans="3:4">
      <c r="C711" s="15"/>
      <c r="D711" s="15"/>
    </row>
    <row r="712" spans="3:4">
      <c r="C712" s="15"/>
      <c r="D712" s="15"/>
    </row>
    <row r="713" spans="3:4">
      <c r="C713" s="15"/>
      <c r="D713" s="15"/>
    </row>
    <row r="714" spans="3:4">
      <c r="C714" s="15"/>
      <c r="D714" s="15"/>
    </row>
    <row r="715" spans="3:4">
      <c r="C715" s="15"/>
      <c r="D715" s="15"/>
    </row>
    <row r="716" spans="3:4">
      <c r="C716" s="15"/>
      <c r="D716" s="15"/>
    </row>
    <row r="717" spans="3:4">
      <c r="C717" s="15"/>
      <c r="D717" s="15"/>
    </row>
    <row r="718" spans="3:4">
      <c r="C718" s="15"/>
      <c r="D718" s="15"/>
    </row>
    <row r="719" spans="3:4">
      <c r="C719" s="15"/>
      <c r="D719" s="15"/>
    </row>
    <row r="720" spans="3:4">
      <c r="C720" s="15"/>
      <c r="D720" s="15"/>
    </row>
    <row r="721" spans="3:4">
      <c r="C721" s="15"/>
      <c r="D721" s="15"/>
    </row>
    <row r="722" spans="3:4">
      <c r="C722" s="15"/>
      <c r="D722" s="15"/>
    </row>
    <row r="723" spans="3:4">
      <c r="C723" s="15"/>
      <c r="D723" s="15"/>
    </row>
    <row r="724" spans="3:4">
      <c r="C724" s="15"/>
      <c r="D724" s="15"/>
    </row>
    <row r="725" spans="3:4">
      <c r="C725" s="15"/>
      <c r="D725" s="15"/>
    </row>
    <row r="726" spans="3:4">
      <c r="C726" s="15"/>
      <c r="D726" s="15"/>
    </row>
    <row r="727" spans="3:4">
      <c r="C727" s="15"/>
      <c r="D727" s="15"/>
    </row>
    <row r="728" spans="3:4">
      <c r="C728" s="15"/>
      <c r="D728" s="15"/>
    </row>
    <row r="729" spans="3:4">
      <c r="C729" s="15"/>
      <c r="D729" s="15"/>
    </row>
    <row r="730" spans="3:4">
      <c r="C730" s="15"/>
      <c r="D730" s="15"/>
    </row>
    <row r="731" spans="3:4">
      <c r="C731" s="15"/>
      <c r="D731" s="15"/>
    </row>
    <row r="732" spans="3:4">
      <c r="C732" s="15"/>
      <c r="D732" s="15"/>
    </row>
    <row r="733" spans="3:4">
      <c r="C733" s="15"/>
      <c r="D733" s="15"/>
    </row>
    <row r="734" spans="3:4">
      <c r="C734" s="15"/>
      <c r="D734" s="15"/>
    </row>
    <row r="735" spans="3:4">
      <c r="C735" s="15"/>
      <c r="D735" s="15"/>
    </row>
    <row r="736" spans="3:4">
      <c r="C736" s="15"/>
      <c r="D736" s="15"/>
    </row>
    <row r="737" spans="3:4">
      <c r="C737" s="15"/>
      <c r="D737" s="15"/>
    </row>
    <row r="738" spans="3:4">
      <c r="C738" s="15"/>
      <c r="D738" s="15"/>
    </row>
    <row r="739" spans="3:4">
      <c r="C739" s="15"/>
      <c r="D739" s="15"/>
    </row>
    <row r="740" spans="3:4">
      <c r="C740" s="15"/>
      <c r="D740" s="15"/>
    </row>
    <row r="741" spans="3:4">
      <c r="C741" s="15"/>
      <c r="D741" s="15"/>
    </row>
    <row r="742" spans="3:4">
      <c r="C742" s="15"/>
      <c r="D742" s="15"/>
    </row>
    <row r="743" spans="3:4">
      <c r="C743" s="15"/>
      <c r="D743" s="15"/>
    </row>
    <row r="744" spans="3:4">
      <c r="C744" s="15"/>
      <c r="D744" s="15"/>
    </row>
    <row r="745" spans="3:4">
      <c r="C745" s="15"/>
      <c r="D745" s="15"/>
    </row>
    <row r="746" spans="3:4">
      <c r="C746" s="15"/>
      <c r="D746" s="15"/>
    </row>
    <row r="747" spans="3:4">
      <c r="C747" s="15"/>
      <c r="D747" s="15"/>
    </row>
    <row r="748" spans="3:4">
      <c r="C748" s="15"/>
      <c r="D748" s="15"/>
    </row>
    <row r="749" spans="3:4">
      <c r="C749" s="15"/>
      <c r="D749" s="15"/>
    </row>
    <row r="750" spans="3:4">
      <c r="C750" s="15"/>
      <c r="D750" s="15"/>
    </row>
    <row r="751" spans="3:4">
      <c r="C751" s="15"/>
      <c r="D751" s="15"/>
    </row>
    <row r="752" spans="3:4">
      <c r="C752" s="15"/>
      <c r="D752" s="15"/>
    </row>
    <row r="753" spans="3:4">
      <c r="C753" s="15"/>
      <c r="D753" s="15"/>
    </row>
    <row r="754" spans="3:4">
      <c r="C754" s="15"/>
      <c r="D754" s="15"/>
    </row>
    <row r="755" spans="3:4">
      <c r="C755" s="15"/>
      <c r="D755" s="15"/>
    </row>
    <row r="756" spans="3:4">
      <c r="C756" s="15"/>
      <c r="D756" s="15"/>
    </row>
    <row r="757" spans="3:4">
      <c r="C757" s="15"/>
      <c r="D757" s="15"/>
    </row>
    <row r="758" spans="3:4">
      <c r="C758" s="15"/>
      <c r="D758" s="15"/>
    </row>
    <row r="759" spans="3:4">
      <c r="C759" s="15"/>
      <c r="D759" s="15"/>
    </row>
    <row r="760" spans="3:4">
      <c r="C760" s="15"/>
      <c r="D760" s="15"/>
    </row>
    <row r="761" spans="3:4">
      <c r="C761" s="15"/>
      <c r="D761" s="15"/>
    </row>
    <row r="762" spans="3:4">
      <c r="C762" s="15"/>
      <c r="D762" s="15"/>
    </row>
    <row r="763" spans="3:4">
      <c r="C763" s="15"/>
      <c r="D763" s="15"/>
    </row>
    <row r="764" spans="3:4">
      <c r="C764" s="15"/>
      <c r="D764" s="15"/>
    </row>
    <row r="765" spans="3:4">
      <c r="C765" s="15"/>
      <c r="D765" s="15"/>
    </row>
    <row r="766" spans="3:4">
      <c r="C766" s="15"/>
      <c r="D766" s="15"/>
    </row>
    <row r="767" spans="3:4">
      <c r="C767" s="15"/>
      <c r="D767" s="15"/>
    </row>
    <row r="768" spans="3:4">
      <c r="C768" s="15"/>
      <c r="D768" s="15"/>
    </row>
    <row r="769" spans="3:4">
      <c r="C769" s="15"/>
      <c r="D769" s="15"/>
    </row>
    <row r="770" spans="3:4">
      <c r="C770" s="15"/>
      <c r="D770" s="15"/>
    </row>
    <row r="771" spans="3:4">
      <c r="C771" s="15"/>
      <c r="D771" s="15"/>
    </row>
    <row r="772" spans="3:4">
      <c r="C772" s="15"/>
      <c r="D772" s="15"/>
    </row>
    <row r="773" spans="3:4">
      <c r="C773" s="15"/>
      <c r="D773" s="15"/>
    </row>
    <row r="774" spans="3:4">
      <c r="C774" s="15"/>
      <c r="D774" s="15"/>
    </row>
    <row r="775" spans="3:4">
      <c r="C775" s="15"/>
      <c r="D775" s="15"/>
    </row>
    <row r="776" spans="3:4">
      <c r="C776" s="15"/>
      <c r="D776" s="15"/>
    </row>
    <row r="777" spans="3:4">
      <c r="C777" s="15"/>
      <c r="D777" s="15"/>
    </row>
    <row r="778" spans="3:4">
      <c r="C778" s="15"/>
      <c r="D778" s="15"/>
    </row>
    <row r="779" spans="3:4">
      <c r="C779" s="15"/>
      <c r="D779" s="15"/>
    </row>
    <row r="780" spans="3:4">
      <c r="C780" s="15"/>
      <c r="D780" s="15"/>
    </row>
    <row r="781" spans="3:4">
      <c r="C781" s="15"/>
      <c r="D781" s="15"/>
    </row>
    <row r="782" spans="3:4">
      <c r="C782" s="15"/>
      <c r="D782" s="15"/>
    </row>
    <row r="783" spans="3:4">
      <c r="C783" s="15"/>
      <c r="D783" s="15"/>
    </row>
    <row r="784" spans="3:4">
      <c r="C784" s="15"/>
      <c r="D784" s="15"/>
    </row>
    <row r="785" spans="3:4">
      <c r="C785" s="15"/>
      <c r="D785" s="15"/>
    </row>
    <row r="786" spans="3:4">
      <c r="C786" s="15"/>
      <c r="D786" s="15"/>
    </row>
    <row r="787" spans="3:4">
      <c r="C787" s="15"/>
      <c r="D787" s="15"/>
    </row>
    <row r="788" spans="3:4">
      <c r="C788" s="15"/>
      <c r="D788" s="15"/>
    </row>
    <row r="789" spans="3:4">
      <c r="C789" s="15"/>
      <c r="D789" s="15"/>
    </row>
    <row r="790" spans="3:4">
      <c r="C790" s="15"/>
      <c r="D790" s="15"/>
    </row>
    <row r="791" spans="3:4">
      <c r="C791" s="15"/>
      <c r="D791" s="15"/>
    </row>
    <row r="792" spans="3:4">
      <c r="C792" s="15"/>
      <c r="D792" s="15"/>
    </row>
    <row r="793" spans="3:4">
      <c r="C793" s="15"/>
      <c r="D793" s="15"/>
    </row>
    <row r="794" spans="3:4">
      <c r="C794" s="15"/>
      <c r="D794" s="15"/>
    </row>
    <row r="795" spans="3:4">
      <c r="C795" s="15"/>
      <c r="D795" s="15"/>
    </row>
    <row r="796" spans="3:4">
      <c r="C796" s="15"/>
      <c r="D796" s="15"/>
    </row>
    <row r="797" spans="3:4">
      <c r="C797" s="15"/>
      <c r="D797" s="15"/>
    </row>
    <row r="798" spans="3:4">
      <c r="C798" s="15"/>
      <c r="D798" s="15"/>
    </row>
    <row r="799" spans="3:4">
      <c r="C799" s="15"/>
      <c r="D799" s="15"/>
    </row>
    <row r="800" spans="3:4">
      <c r="C800" s="15"/>
      <c r="D800" s="15"/>
    </row>
    <row r="801" spans="3:4">
      <c r="C801" s="15"/>
      <c r="D801" s="15"/>
    </row>
    <row r="802" spans="3:4">
      <c r="C802" s="15"/>
      <c r="D802" s="15"/>
    </row>
    <row r="803" spans="3:4">
      <c r="C803" s="15"/>
      <c r="D803" s="15"/>
    </row>
    <row r="804" spans="3:4">
      <c r="C804" s="15"/>
      <c r="D804" s="15"/>
    </row>
    <row r="805" spans="3:4">
      <c r="C805" s="15"/>
      <c r="D805" s="15"/>
    </row>
    <row r="806" spans="3:4">
      <c r="C806" s="15"/>
      <c r="D806" s="15"/>
    </row>
    <row r="807" spans="3:4">
      <c r="C807" s="15"/>
      <c r="D807" s="15"/>
    </row>
    <row r="808" spans="3:4">
      <c r="C808" s="15"/>
      <c r="D808" s="15"/>
    </row>
    <row r="809" spans="3:4">
      <c r="C809" s="15"/>
      <c r="D809" s="15"/>
    </row>
    <row r="810" spans="3:4">
      <c r="C810" s="15"/>
      <c r="D810" s="15"/>
    </row>
    <row r="811" spans="3:4">
      <c r="C811" s="15"/>
      <c r="D811" s="15"/>
    </row>
    <row r="812" spans="3:4">
      <c r="C812" s="15"/>
      <c r="D812" s="15"/>
    </row>
    <row r="813" spans="3:4">
      <c r="C813" s="15"/>
      <c r="D813" s="15"/>
    </row>
    <row r="814" spans="3:4">
      <c r="C814" s="15"/>
      <c r="D814" s="15"/>
    </row>
    <row r="815" spans="3:4">
      <c r="C815" s="15"/>
      <c r="D815" s="15"/>
    </row>
    <row r="816" spans="3:4">
      <c r="C816" s="15"/>
      <c r="D816" s="15"/>
    </row>
    <row r="817" spans="3:4">
      <c r="C817" s="15"/>
      <c r="D817" s="15"/>
    </row>
    <row r="818" spans="3:4">
      <c r="C818" s="15"/>
      <c r="D818" s="15"/>
    </row>
    <row r="819" spans="3:4">
      <c r="C819" s="15"/>
      <c r="D819" s="15"/>
    </row>
    <row r="820" spans="3:4">
      <c r="C820" s="15"/>
      <c r="D820" s="15"/>
    </row>
    <row r="821" spans="3:4">
      <c r="C821" s="15"/>
      <c r="D821" s="15"/>
    </row>
    <row r="822" spans="3:4">
      <c r="C822" s="15"/>
      <c r="D822" s="15"/>
    </row>
    <row r="823" spans="3:4">
      <c r="C823" s="15"/>
      <c r="D823" s="15"/>
    </row>
    <row r="824" spans="3:4">
      <c r="C824" s="15"/>
      <c r="D824" s="15"/>
    </row>
    <row r="825" spans="3:4">
      <c r="C825" s="15"/>
      <c r="D825" s="15"/>
    </row>
    <row r="826" spans="3:4">
      <c r="C826" s="15"/>
      <c r="D826" s="15"/>
    </row>
    <row r="827" spans="3:4">
      <c r="C827" s="15"/>
      <c r="D827" s="15"/>
    </row>
    <row r="828" spans="3:4">
      <c r="C828" s="15"/>
      <c r="D828" s="15"/>
    </row>
    <row r="829" spans="3:4">
      <c r="C829" s="15"/>
      <c r="D829" s="15"/>
    </row>
    <row r="830" spans="3:4">
      <c r="C830" s="15"/>
      <c r="D830" s="15"/>
    </row>
    <row r="831" spans="3:4">
      <c r="C831" s="15"/>
      <c r="D831" s="15"/>
    </row>
    <row r="832" spans="3:4">
      <c r="C832" s="15"/>
      <c r="D832" s="15"/>
    </row>
    <row r="833" spans="3:4">
      <c r="C833" s="15"/>
      <c r="D833" s="15"/>
    </row>
    <row r="834" spans="3:4">
      <c r="C834" s="15"/>
      <c r="D834" s="15"/>
    </row>
    <row r="835" spans="3:4">
      <c r="C835" s="15"/>
      <c r="D835" s="15"/>
    </row>
    <row r="836" spans="3:4">
      <c r="C836" s="15"/>
      <c r="D836" s="15"/>
    </row>
    <row r="837" spans="3:4">
      <c r="C837" s="15"/>
      <c r="D837" s="15"/>
    </row>
    <row r="838" spans="3:4">
      <c r="C838" s="15"/>
      <c r="D838" s="15"/>
    </row>
    <row r="839" spans="3:4">
      <c r="C839" s="15"/>
      <c r="D839" s="15"/>
    </row>
    <row r="840" spans="3:4">
      <c r="C840" s="15"/>
      <c r="D840" s="15"/>
    </row>
    <row r="841" spans="3:4">
      <c r="C841" s="15"/>
      <c r="D841" s="15"/>
    </row>
    <row r="842" spans="3:4">
      <c r="C842" s="15"/>
      <c r="D842" s="15"/>
    </row>
    <row r="843" spans="3:4">
      <c r="C843" s="15"/>
      <c r="D843" s="15"/>
    </row>
    <row r="844" spans="3:4">
      <c r="C844" s="15"/>
      <c r="D844" s="15"/>
    </row>
    <row r="845" spans="3:4">
      <c r="C845" s="15"/>
      <c r="D845" s="15"/>
    </row>
    <row r="846" spans="3:4">
      <c r="C846" s="15"/>
      <c r="D846" s="15"/>
    </row>
    <row r="847" spans="3:4">
      <c r="C847" s="15"/>
      <c r="D847" s="15"/>
    </row>
    <row r="848" spans="3:4">
      <c r="C848" s="15"/>
      <c r="D848" s="15"/>
    </row>
    <row r="849" spans="3:4">
      <c r="C849" s="15"/>
      <c r="D849" s="15"/>
    </row>
    <row r="850" spans="3:4">
      <c r="C850" s="15"/>
      <c r="D850" s="15"/>
    </row>
    <row r="851" spans="3:4">
      <c r="C851" s="15"/>
      <c r="D851" s="15"/>
    </row>
    <row r="852" spans="3:4">
      <c r="C852" s="15"/>
      <c r="D852" s="15"/>
    </row>
    <row r="853" spans="3:4">
      <c r="C853" s="15"/>
      <c r="D853" s="15"/>
    </row>
    <row r="854" spans="3:4">
      <c r="C854" s="15"/>
      <c r="D854" s="15"/>
    </row>
    <row r="855" spans="3:4">
      <c r="C855" s="15"/>
      <c r="D855" s="15"/>
    </row>
    <row r="856" spans="3:4">
      <c r="C856" s="15"/>
      <c r="D856" s="15"/>
    </row>
    <row r="857" spans="3:4">
      <c r="C857" s="15"/>
      <c r="D857" s="15"/>
    </row>
    <row r="858" spans="3:4">
      <c r="C858" s="15"/>
      <c r="D858" s="15"/>
    </row>
    <row r="859" spans="3:4">
      <c r="C859" s="15"/>
      <c r="D859" s="15"/>
    </row>
    <row r="860" spans="3:4">
      <c r="C860" s="15"/>
      <c r="D860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82" t="s">
        <v>3664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4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23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23" s="22" customFormat="1" ht="18" customHeight="1">
      <c r="B11" s="23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23">
      <c r="B12" s="77" t="s">
        <v>210</v>
      </c>
      <c r="E12" s="14"/>
      <c r="F12" s="14"/>
      <c r="G12" s="14"/>
      <c r="H12" s="78">
        <v>0</v>
      </c>
      <c r="I12" s="14"/>
      <c r="J12" s="14"/>
      <c r="K12" s="14"/>
      <c r="L12" s="78">
        <v>0</v>
      </c>
      <c r="M12" s="78">
        <v>0</v>
      </c>
      <c r="N12" s="14"/>
      <c r="O12" s="78">
        <v>0</v>
      </c>
      <c r="P12" s="78">
        <v>0</v>
      </c>
      <c r="Q12" s="14"/>
      <c r="R12" s="14"/>
      <c r="S12" s="14"/>
      <c r="T12" s="14"/>
      <c r="U12" s="14"/>
      <c r="V12" s="14"/>
      <c r="W12" s="14"/>
    </row>
    <row r="13" spans="2:23">
      <c r="B13" s="77" t="s">
        <v>2777</v>
      </c>
      <c r="E13" s="14"/>
      <c r="F13" s="14"/>
      <c r="G13" s="14"/>
      <c r="H13" s="78">
        <v>0</v>
      </c>
      <c r="I13" s="14"/>
      <c r="J13" s="14"/>
      <c r="K13" s="14"/>
      <c r="L13" s="78">
        <v>0</v>
      </c>
      <c r="M13" s="78">
        <v>0</v>
      </c>
      <c r="N13" s="14"/>
      <c r="O13" s="78">
        <v>0</v>
      </c>
      <c r="P13" s="78">
        <v>0</v>
      </c>
      <c r="Q13" s="14"/>
      <c r="R13" s="14"/>
      <c r="S13" s="14"/>
      <c r="T13" s="14"/>
      <c r="U13" s="14"/>
      <c r="V13" s="14"/>
      <c r="W13" s="14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4"/>
      <c r="G14" s="14"/>
      <c r="H14" s="76">
        <v>0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4"/>
      <c r="R14" s="14"/>
      <c r="S14" s="14"/>
      <c r="T14" s="14"/>
      <c r="U14" s="14"/>
      <c r="V14" s="14"/>
      <c r="W14" s="14"/>
    </row>
    <row r="15" spans="2:23">
      <c r="B15" s="77" t="s">
        <v>2778</v>
      </c>
      <c r="E15" s="14"/>
      <c r="F15" s="14"/>
      <c r="G15" s="14"/>
      <c r="H15" s="78">
        <v>0</v>
      </c>
      <c r="I15" s="14"/>
      <c r="J15" s="14"/>
      <c r="K15" s="14"/>
      <c r="L15" s="78">
        <v>0</v>
      </c>
      <c r="M15" s="78">
        <v>0</v>
      </c>
      <c r="N15" s="14"/>
      <c r="O15" s="78">
        <v>0</v>
      </c>
      <c r="P15" s="78">
        <v>0</v>
      </c>
      <c r="Q15" s="14"/>
      <c r="R15" s="14"/>
      <c r="S15" s="14"/>
      <c r="T15" s="14"/>
      <c r="U15" s="14"/>
      <c r="V15" s="14"/>
      <c r="W15" s="14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4"/>
      <c r="G16" s="14"/>
      <c r="H16" s="76">
        <v>0</v>
      </c>
      <c r="I16" t="s">
        <v>215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4"/>
      <c r="R16" s="14"/>
      <c r="S16" s="14"/>
      <c r="T16" s="14"/>
      <c r="U16" s="14"/>
      <c r="V16" s="14"/>
      <c r="W16" s="14"/>
    </row>
    <row r="17" spans="2:23">
      <c r="B17" s="77" t="s">
        <v>419</v>
      </c>
      <c r="E17" s="14"/>
      <c r="F17" s="14"/>
      <c r="G17" s="14"/>
      <c r="H17" s="78">
        <v>0</v>
      </c>
      <c r="I17" s="14"/>
      <c r="J17" s="14"/>
      <c r="K17" s="14"/>
      <c r="L17" s="78">
        <v>0</v>
      </c>
      <c r="M17" s="78">
        <v>0</v>
      </c>
      <c r="N17" s="14"/>
      <c r="O17" s="78">
        <v>0</v>
      </c>
      <c r="P17" s="78">
        <v>0</v>
      </c>
      <c r="Q17" s="14"/>
      <c r="R17" s="14"/>
      <c r="S17" s="14"/>
      <c r="T17" s="14"/>
      <c r="U17" s="14"/>
      <c r="V17" s="14"/>
      <c r="W17" s="14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4"/>
      <c r="G18" s="14"/>
      <c r="H18" s="76">
        <v>0</v>
      </c>
      <c r="I18" t="s">
        <v>215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4"/>
      <c r="R18" s="14"/>
      <c r="S18" s="14"/>
      <c r="T18" s="14"/>
      <c r="U18" s="14"/>
      <c r="V18" s="14"/>
      <c r="W18" s="14"/>
    </row>
    <row r="19" spans="2:23">
      <c r="B19" s="77" t="s">
        <v>1304</v>
      </c>
      <c r="E19" s="14"/>
      <c r="F19" s="14"/>
      <c r="G19" s="14"/>
      <c r="H19" s="78">
        <v>0</v>
      </c>
      <c r="I19" s="14"/>
      <c r="J19" s="14"/>
      <c r="K19" s="14"/>
      <c r="L19" s="78">
        <v>0</v>
      </c>
      <c r="M19" s="78">
        <v>0</v>
      </c>
      <c r="N19" s="14"/>
      <c r="O19" s="78">
        <v>0</v>
      </c>
      <c r="P19" s="78">
        <v>0</v>
      </c>
      <c r="Q19" s="14"/>
      <c r="R19" s="14"/>
      <c r="S19" s="14"/>
      <c r="T19" s="14"/>
      <c r="U19" s="14"/>
      <c r="V19" s="14"/>
      <c r="W19" s="14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4"/>
      <c r="G20" s="14"/>
      <c r="H20" s="76">
        <v>0</v>
      </c>
      <c r="I20" t="s">
        <v>215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4"/>
      <c r="R20" s="14"/>
      <c r="S20" s="14"/>
      <c r="T20" s="14"/>
      <c r="U20" s="14"/>
      <c r="V20" s="14"/>
      <c r="W20" s="14"/>
    </row>
    <row r="21" spans="2:23">
      <c r="B21" s="77" t="s">
        <v>306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420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6">
        <v>0</v>
      </c>
      <c r="I23" t="s">
        <v>215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421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6">
        <v>0</v>
      </c>
      <c r="I25" t="s">
        <v>215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308</v>
      </c>
      <c r="D26" s="15"/>
    </row>
    <row r="27" spans="2:23">
      <c r="B27" t="s">
        <v>415</v>
      </c>
      <c r="D27" s="15"/>
    </row>
    <row r="28" spans="2:23">
      <c r="B28" t="s">
        <v>416</v>
      </c>
      <c r="D28" s="15"/>
    </row>
    <row r="29" spans="2:23">
      <c r="B29" t="s">
        <v>417</v>
      </c>
      <c r="D29" s="15"/>
    </row>
    <row r="30" spans="2:23">
      <c r="D30" s="15"/>
    </row>
    <row r="31" spans="2:23">
      <c r="D31" s="15"/>
    </row>
    <row r="32" spans="2:23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D372" s="15"/>
    </row>
    <row r="373" spans="2:4">
      <c r="D373" s="15"/>
    </row>
    <row r="374" spans="2:4">
      <c r="D374" s="15"/>
    </row>
    <row r="375" spans="2:4">
      <c r="B375" s="15"/>
      <c r="D375" s="15"/>
    </row>
    <row r="376" spans="2:4">
      <c r="B376" s="15"/>
      <c r="D376" s="15"/>
    </row>
    <row r="377" spans="2:4">
      <c r="B377" s="18"/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  <row r="385" spans="4:4">
      <c r="D385" s="15"/>
    </row>
    <row r="386" spans="4:4">
      <c r="D386" s="15"/>
    </row>
    <row r="387" spans="4:4">
      <c r="D387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75" zoomScaleNormal="75" workbookViewId="0">
      <selection activeCell="B6" sqref="B6:T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14" width="10.7109375" style="15" customWidth="1"/>
    <col min="15" max="15" width="14" style="15" bestFit="1" customWidth="1"/>
    <col min="16" max="16" width="11.7109375" style="15" customWidth="1"/>
    <col min="17" max="17" width="14.7109375" style="15" customWidth="1"/>
    <col min="18" max="20" width="10.7109375" style="15" customWidth="1"/>
    <col min="21" max="21" width="7.5703125" style="15" customWidth="1"/>
    <col min="22" max="22" width="6.7109375" style="15" customWidth="1"/>
    <col min="23" max="23" width="7.7109375" style="15" customWidth="1"/>
    <col min="24" max="24" width="7.140625" style="15" customWidth="1"/>
    <col min="25" max="25" width="6" style="15" customWidth="1"/>
    <col min="26" max="26" width="7.85546875" style="15" customWidth="1"/>
    <col min="27" max="27" width="8.140625" style="15" customWidth="1"/>
    <col min="28" max="28" width="6.28515625" style="15" customWidth="1"/>
    <col min="29" max="29" width="8" style="15" customWidth="1"/>
    <col min="30" max="30" width="8.7109375" style="15" customWidth="1"/>
    <col min="31" max="31" width="10" style="15" customWidth="1"/>
    <col min="32" max="32" width="9.5703125" style="15" customWidth="1"/>
    <col min="33" max="33" width="6.140625" style="15" customWidth="1"/>
    <col min="34" max="35" width="5.7109375" style="15" customWidth="1"/>
    <col min="36" max="36" width="6.85546875" style="15" customWidth="1"/>
    <col min="37" max="37" width="6.42578125" style="15" customWidth="1"/>
    <col min="38" max="38" width="6.7109375" style="15" customWidth="1"/>
    <col min="39" max="39" width="7.28515625" style="15" customWidth="1"/>
    <col min="40" max="51" width="5.7109375" style="15" customWidth="1"/>
    <col min="52" max="16384" width="9.140625" style="15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82" t="s">
        <v>3664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4" t="s">
        <v>199</v>
      </c>
      <c r="C5" t="s">
        <v>200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8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8"/>
      <c r="BO7" s="18"/>
    </row>
    <row r="8" spans="2:67" s="18" customFormat="1" ht="63">
      <c r="B8" s="36" t="s">
        <v>49</v>
      </c>
      <c r="C8" s="17" t="s">
        <v>50</v>
      </c>
      <c r="D8" s="17" t="s">
        <v>71</v>
      </c>
      <c r="E8" s="17" t="s">
        <v>84</v>
      </c>
      <c r="F8" s="17" t="s">
        <v>51</v>
      </c>
      <c r="G8" s="17" t="s">
        <v>85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190</v>
      </c>
      <c r="P8" s="17" t="s">
        <v>191</v>
      </c>
      <c r="Q8" s="17" t="s">
        <v>57</v>
      </c>
      <c r="R8" s="17" t="s">
        <v>74</v>
      </c>
      <c r="S8" s="17" t="s">
        <v>58</v>
      </c>
      <c r="T8" s="38" t="s">
        <v>186</v>
      </c>
      <c r="V8" s="15"/>
      <c r="AZ8" s="15"/>
      <c r="BJ8" s="15"/>
      <c r="BK8" s="15"/>
      <c r="BL8" s="15"/>
      <c r="BO8" s="22"/>
    </row>
    <row r="9" spans="2:67" s="18" customFormat="1" ht="20.25" customHeight="1">
      <c r="B9" s="39"/>
      <c r="C9" s="20"/>
      <c r="D9" s="20"/>
      <c r="E9" s="20"/>
      <c r="F9" s="20"/>
      <c r="G9" s="20"/>
      <c r="H9" s="20"/>
      <c r="I9" s="20"/>
      <c r="J9" s="20" t="s">
        <v>75</v>
      </c>
      <c r="K9" s="20" t="s">
        <v>76</v>
      </c>
      <c r="L9" s="20"/>
      <c r="M9" s="20" t="s">
        <v>7</v>
      </c>
      <c r="N9" s="20" t="s">
        <v>7</v>
      </c>
      <c r="O9" s="20" t="s">
        <v>187</v>
      </c>
      <c r="P9" s="20"/>
      <c r="Q9" s="20" t="s">
        <v>6</v>
      </c>
      <c r="R9" s="20" t="s">
        <v>7</v>
      </c>
      <c r="S9" s="20" t="s">
        <v>7</v>
      </c>
      <c r="T9" s="40" t="s">
        <v>7</v>
      </c>
      <c r="BJ9" s="15"/>
      <c r="BL9" s="15"/>
      <c r="BO9" s="22"/>
    </row>
    <row r="10" spans="2:67" s="22" customFormat="1" ht="18" customHeight="1">
      <c r="B10" s="4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4" t="s">
        <v>87</v>
      </c>
      <c r="T10" s="42" t="s">
        <v>88</v>
      </c>
      <c r="U10" s="34"/>
      <c r="BJ10" s="15"/>
      <c r="BK10" s="18"/>
      <c r="BL10" s="15"/>
      <c r="BO10" s="15"/>
    </row>
    <row r="11" spans="2:67" s="22" customFormat="1" ht="18" customHeight="1" thickBot="1">
      <c r="B11" s="43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2"/>
      <c r="Q11" s="75">
        <v>0</v>
      </c>
      <c r="R11" s="7"/>
      <c r="S11" s="75">
        <v>0</v>
      </c>
      <c r="T11" s="75">
        <v>0</v>
      </c>
      <c r="U11" s="34"/>
      <c r="BJ11" s="15"/>
      <c r="BK11" s="18"/>
      <c r="BL11" s="15"/>
      <c r="BO11" s="15"/>
    </row>
    <row r="12" spans="2:67">
      <c r="B12" s="77" t="s">
        <v>210</v>
      </c>
      <c r="C12" s="15"/>
      <c r="D12" s="15"/>
      <c r="E12" s="15"/>
      <c r="F12" s="15"/>
      <c r="G12" s="15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418</v>
      </c>
      <c r="C13" s="15"/>
      <c r="D13" s="15"/>
      <c r="E13" s="15"/>
      <c r="F13" s="15"/>
      <c r="G13" s="15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215</v>
      </c>
      <c r="C14" t="s">
        <v>215</v>
      </c>
      <c r="D14" s="15"/>
      <c r="E14" s="15"/>
      <c r="F14" s="15"/>
      <c r="G14" t="s">
        <v>215</v>
      </c>
      <c r="H14" t="s">
        <v>215</v>
      </c>
      <c r="K14" s="76">
        <v>0</v>
      </c>
      <c r="L14" t="s">
        <v>215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340</v>
      </c>
      <c r="C15" s="15"/>
      <c r="D15" s="15"/>
      <c r="E15" s="15"/>
      <c r="F15" s="15"/>
      <c r="G15" s="15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215</v>
      </c>
      <c r="C16" t="s">
        <v>215</v>
      </c>
      <c r="D16" s="15"/>
      <c r="E16" s="15"/>
      <c r="F16" s="15"/>
      <c r="G16" t="s">
        <v>215</v>
      </c>
      <c r="H16" t="s">
        <v>215</v>
      </c>
      <c r="K16" s="76">
        <v>0</v>
      </c>
      <c r="L16" t="s">
        <v>215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419</v>
      </c>
      <c r="C17" s="15"/>
      <c r="D17" s="15"/>
      <c r="E17" s="15"/>
      <c r="F17" s="15"/>
      <c r="G17" s="15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215</v>
      </c>
      <c r="C18" t="s">
        <v>215</v>
      </c>
      <c r="D18" s="15"/>
      <c r="E18" s="15"/>
      <c r="F18" s="15"/>
      <c r="G18" t="s">
        <v>215</v>
      </c>
      <c r="H18" t="s">
        <v>215</v>
      </c>
      <c r="K18" s="76">
        <v>0</v>
      </c>
      <c r="L18" t="s">
        <v>215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306</v>
      </c>
      <c r="C19" s="15"/>
      <c r="D19" s="15"/>
      <c r="E19" s="15"/>
      <c r="F19" s="15"/>
      <c r="G19" s="15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420</v>
      </c>
      <c r="C20" s="15"/>
      <c r="D20" s="15"/>
      <c r="E20" s="15"/>
      <c r="F20" s="15"/>
      <c r="G20" s="15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215</v>
      </c>
      <c r="C21" t="s">
        <v>215</v>
      </c>
      <c r="D21" s="15"/>
      <c r="E21" s="15"/>
      <c r="F21" s="15"/>
      <c r="G21" t="s">
        <v>215</v>
      </c>
      <c r="H21" t="s">
        <v>215</v>
      </c>
      <c r="K21" s="76">
        <v>0</v>
      </c>
      <c r="L21" t="s">
        <v>215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421</v>
      </c>
      <c r="C22" s="15"/>
      <c r="D22" s="15"/>
      <c r="E22" s="15"/>
      <c r="F22" s="15"/>
      <c r="G22" s="15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215</v>
      </c>
      <c r="C23" t="s">
        <v>215</v>
      </c>
      <c r="D23" s="15"/>
      <c r="E23" s="15"/>
      <c r="F23" s="15"/>
      <c r="G23" t="s">
        <v>215</v>
      </c>
      <c r="H23" t="s">
        <v>215</v>
      </c>
      <c r="K23" s="76">
        <v>0</v>
      </c>
      <c r="L23" t="s">
        <v>215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308</v>
      </c>
      <c r="C24" s="15"/>
      <c r="D24" s="15"/>
      <c r="E24" s="15"/>
      <c r="F24" s="15"/>
      <c r="G24" s="15"/>
    </row>
    <row r="25" spans="2:20">
      <c r="B25" t="s">
        <v>415</v>
      </c>
      <c r="C25" s="15"/>
      <c r="D25" s="15"/>
      <c r="E25" s="15"/>
      <c r="F25" s="15"/>
      <c r="G25" s="15"/>
    </row>
    <row r="26" spans="2:20">
      <c r="B26" t="s">
        <v>416</v>
      </c>
      <c r="C26" s="15"/>
      <c r="D26" s="15"/>
      <c r="E26" s="15"/>
      <c r="F26" s="15"/>
      <c r="G26" s="15"/>
    </row>
    <row r="27" spans="2:20">
      <c r="B27" t="s">
        <v>417</v>
      </c>
      <c r="C27" s="15"/>
      <c r="D27" s="15"/>
      <c r="E27" s="15"/>
      <c r="F27" s="15"/>
      <c r="G27" s="15"/>
    </row>
    <row r="28" spans="2:20">
      <c r="C28" s="15"/>
      <c r="D28" s="15"/>
      <c r="E28" s="15"/>
      <c r="F28" s="15"/>
      <c r="G28" s="15"/>
    </row>
    <row r="29" spans="2:20">
      <c r="C29" s="15"/>
      <c r="D29" s="15"/>
      <c r="E29" s="15"/>
      <c r="F29" s="15"/>
      <c r="G29" s="15"/>
    </row>
    <row r="30" spans="2:20">
      <c r="C30" s="15"/>
      <c r="D30" s="15"/>
      <c r="E30" s="15"/>
      <c r="F30" s="15"/>
      <c r="G30" s="15"/>
    </row>
    <row r="31" spans="2:20">
      <c r="C31" s="15"/>
      <c r="D31" s="15"/>
      <c r="E31" s="15"/>
      <c r="F31" s="15"/>
      <c r="G31" s="15"/>
    </row>
    <row r="32" spans="2:20">
      <c r="C32" s="15"/>
      <c r="D32" s="15"/>
      <c r="E32" s="15"/>
      <c r="F32" s="15"/>
      <c r="G32" s="15"/>
    </row>
    <row r="33" spans="3:7">
      <c r="C33" s="15"/>
      <c r="D33" s="15"/>
      <c r="E33" s="15"/>
      <c r="F33" s="15"/>
      <c r="G33" s="15"/>
    </row>
    <row r="34" spans="3:7">
      <c r="C34" s="15"/>
      <c r="D34" s="15"/>
      <c r="E34" s="15"/>
      <c r="F34" s="15"/>
      <c r="G34" s="15"/>
    </row>
    <row r="35" spans="3:7">
      <c r="C35" s="15"/>
      <c r="D35" s="15"/>
      <c r="E35" s="15"/>
      <c r="F35" s="15"/>
      <c r="G35" s="15"/>
    </row>
    <row r="36" spans="3:7">
      <c r="C36" s="15"/>
      <c r="D36" s="15"/>
      <c r="E36" s="15"/>
      <c r="F36" s="15"/>
      <c r="G36" s="15"/>
    </row>
    <row r="37" spans="3:7">
      <c r="C37" s="15"/>
      <c r="D37" s="15"/>
      <c r="E37" s="15"/>
      <c r="F37" s="15"/>
      <c r="G37" s="15"/>
    </row>
    <row r="38" spans="3:7">
      <c r="C38" s="15"/>
      <c r="D38" s="15"/>
      <c r="E38" s="15"/>
      <c r="F38" s="15"/>
      <c r="G38" s="15"/>
    </row>
    <row r="39" spans="3:7">
      <c r="C39" s="15"/>
      <c r="D39" s="15"/>
      <c r="E39" s="15"/>
      <c r="F39" s="15"/>
      <c r="G39" s="15"/>
    </row>
    <row r="40" spans="3:7">
      <c r="C40" s="15"/>
      <c r="D40" s="15"/>
      <c r="E40" s="15"/>
      <c r="F40" s="15"/>
      <c r="G40" s="15"/>
    </row>
    <row r="41" spans="3:7">
      <c r="C41" s="15"/>
      <c r="D41" s="15"/>
      <c r="E41" s="15"/>
      <c r="F41" s="15"/>
      <c r="G41" s="15"/>
    </row>
    <row r="42" spans="3:7">
      <c r="C42" s="15"/>
      <c r="D42" s="15"/>
      <c r="E42" s="15"/>
      <c r="F42" s="15"/>
      <c r="G42" s="15"/>
    </row>
    <row r="43" spans="3:7">
      <c r="C43" s="15"/>
      <c r="D43" s="15"/>
      <c r="E43" s="15"/>
      <c r="F43" s="15"/>
      <c r="G43" s="15"/>
    </row>
    <row r="44" spans="3:7">
      <c r="C44" s="15"/>
      <c r="D44" s="15"/>
      <c r="E44" s="15"/>
      <c r="F44" s="15"/>
      <c r="G44" s="15"/>
    </row>
    <row r="45" spans="3:7">
      <c r="C45" s="15"/>
      <c r="D45" s="15"/>
      <c r="E45" s="15"/>
      <c r="F45" s="15"/>
      <c r="G45" s="15"/>
    </row>
    <row r="46" spans="3:7">
      <c r="C46" s="15"/>
      <c r="D46" s="15"/>
      <c r="E46" s="15"/>
      <c r="F46" s="15"/>
      <c r="G46" s="15"/>
    </row>
    <row r="47" spans="3:7">
      <c r="C47" s="15"/>
      <c r="D47" s="15"/>
      <c r="E47" s="15"/>
      <c r="F47" s="15"/>
      <c r="G47" s="15"/>
    </row>
    <row r="48" spans="3:7">
      <c r="C48" s="15"/>
      <c r="D48" s="15"/>
      <c r="E48" s="15"/>
      <c r="F48" s="15"/>
      <c r="G48" s="15"/>
    </row>
    <row r="49" spans="3:7">
      <c r="C49" s="15"/>
      <c r="D49" s="15"/>
      <c r="E49" s="15"/>
      <c r="F49" s="15"/>
      <c r="G49" s="15"/>
    </row>
    <row r="50" spans="3:7">
      <c r="C50" s="15"/>
      <c r="D50" s="15"/>
      <c r="E50" s="15"/>
      <c r="F50" s="15"/>
      <c r="G50" s="15"/>
    </row>
    <row r="51" spans="3:7">
      <c r="C51" s="15"/>
      <c r="D51" s="15"/>
      <c r="E51" s="15"/>
      <c r="F51" s="15"/>
      <c r="G51" s="15"/>
    </row>
    <row r="52" spans="3:7">
      <c r="C52" s="15"/>
      <c r="D52" s="15"/>
      <c r="E52" s="15"/>
      <c r="F52" s="15"/>
      <c r="G52" s="15"/>
    </row>
    <row r="53" spans="3:7">
      <c r="C53" s="15"/>
      <c r="D53" s="15"/>
      <c r="E53" s="15"/>
      <c r="F53" s="15"/>
      <c r="G53" s="15"/>
    </row>
    <row r="54" spans="3:7">
      <c r="C54" s="15"/>
      <c r="D54" s="15"/>
      <c r="E54" s="15"/>
      <c r="F54" s="15"/>
      <c r="G54" s="15"/>
    </row>
    <row r="55" spans="3:7">
      <c r="C55" s="15"/>
      <c r="D55" s="15"/>
      <c r="E55" s="15"/>
      <c r="F55" s="15"/>
      <c r="G55" s="15"/>
    </row>
    <row r="56" spans="3:7">
      <c r="C56" s="15"/>
      <c r="D56" s="15"/>
      <c r="E56" s="15"/>
      <c r="F56" s="15"/>
      <c r="G56" s="15"/>
    </row>
    <row r="57" spans="3:7">
      <c r="C57" s="15"/>
      <c r="D57" s="15"/>
      <c r="E57" s="15"/>
      <c r="F57" s="15"/>
      <c r="G57" s="15"/>
    </row>
    <row r="58" spans="3:7">
      <c r="C58" s="15"/>
      <c r="D58" s="15"/>
      <c r="E58" s="15"/>
      <c r="F58" s="15"/>
      <c r="G58" s="15"/>
    </row>
    <row r="59" spans="3:7">
      <c r="C59" s="15"/>
      <c r="D59" s="15"/>
      <c r="E59" s="15"/>
      <c r="F59" s="15"/>
      <c r="G59" s="15"/>
    </row>
    <row r="60" spans="3:7">
      <c r="C60" s="15"/>
      <c r="D60" s="15"/>
      <c r="E60" s="15"/>
      <c r="F60" s="15"/>
      <c r="G60" s="15"/>
    </row>
    <row r="61" spans="3:7">
      <c r="C61" s="15"/>
      <c r="D61" s="15"/>
      <c r="E61" s="15"/>
      <c r="F61" s="15"/>
      <c r="G61" s="15"/>
    </row>
    <row r="62" spans="3:7">
      <c r="C62" s="15"/>
      <c r="D62" s="15"/>
      <c r="E62" s="15"/>
      <c r="F62" s="15"/>
      <c r="G62" s="15"/>
    </row>
    <row r="63" spans="3:7">
      <c r="C63" s="15"/>
      <c r="D63" s="15"/>
      <c r="E63" s="15"/>
      <c r="F63" s="15"/>
      <c r="G63" s="15"/>
    </row>
    <row r="64" spans="3:7">
      <c r="C64" s="15"/>
      <c r="D64" s="15"/>
      <c r="E64" s="15"/>
      <c r="F64" s="15"/>
      <c r="G64" s="15"/>
    </row>
    <row r="65" spans="3:7">
      <c r="C65" s="15"/>
      <c r="D65" s="15"/>
      <c r="E65" s="15"/>
      <c r="F65" s="15"/>
      <c r="G65" s="15"/>
    </row>
    <row r="66" spans="3:7">
      <c r="C66" s="15"/>
      <c r="D66" s="15"/>
      <c r="E66" s="15"/>
      <c r="F66" s="15"/>
      <c r="G66" s="15"/>
    </row>
    <row r="67" spans="3:7">
      <c r="C67" s="15"/>
      <c r="D67" s="15"/>
      <c r="E67" s="15"/>
      <c r="F67" s="15"/>
      <c r="G67" s="15"/>
    </row>
    <row r="68" spans="3:7">
      <c r="C68" s="15"/>
      <c r="D68" s="15"/>
      <c r="E68" s="15"/>
      <c r="F68" s="15"/>
      <c r="G68" s="15"/>
    </row>
    <row r="69" spans="3:7">
      <c r="C69" s="15"/>
      <c r="D69" s="15"/>
      <c r="E69" s="15"/>
      <c r="F69" s="15"/>
      <c r="G69" s="15"/>
    </row>
    <row r="70" spans="3:7">
      <c r="C70" s="15"/>
      <c r="D70" s="15"/>
      <c r="E70" s="15"/>
      <c r="F70" s="15"/>
      <c r="G70" s="15"/>
    </row>
    <row r="71" spans="3:7">
      <c r="C71" s="15"/>
      <c r="D71" s="15"/>
      <c r="E71" s="15"/>
      <c r="F71" s="15"/>
      <c r="G71" s="15"/>
    </row>
    <row r="72" spans="3:7">
      <c r="C72" s="15"/>
      <c r="D72" s="15"/>
      <c r="E72" s="15"/>
      <c r="F72" s="15"/>
      <c r="G72" s="15"/>
    </row>
    <row r="73" spans="3:7">
      <c r="C73" s="15"/>
      <c r="D73" s="15"/>
      <c r="E73" s="15"/>
      <c r="F73" s="15"/>
      <c r="G73" s="15"/>
    </row>
    <row r="74" spans="3:7">
      <c r="C74" s="15"/>
      <c r="D74" s="15"/>
      <c r="E74" s="15"/>
      <c r="F74" s="15"/>
      <c r="G74" s="15"/>
    </row>
    <row r="75" spans="3:7">
      <c r="C75" s="15"/>
      <c r="D75" s="15"/>
      <c r="E75" s="15"/>
      <c r="F75" s="15"/>
      <c r="G75" s="15"/>
    </row>
    <row r="76" spans="3:7">
      <c r="C76" s="15"/>
      <c r="D76" s="15"/>
      <c r="E76" s="15"/>
      <c r="F76" s="15"/>
      <c r="G76" s="15"/>
    </row>
    <row r="77" spans="3:7">
      <c r="C77" s="15"/>
      <c r="D77" s="15"/>
      <c r="E77" s="15"/>
      <c r="F77" s="15"/>
      <c r="G77" s="15"/>
    </row>
    <row r="78" spans="3:7">
      <c r="C78" s="15"/>
      <c r="D78" s="15"/>
      <c r="E78" s="15"/>
      <c r="F78" s="15"/>
      <c r="G78" s="15"/>
    </row>
    <row r="79" spans="3:7">
      <c r="C79" s="15"/>
      <c r="D79" s="15"/>
      <c r="E79" s="15"/>
      <c r="F79" s="15"/>
      <c r="G79" s="15"/>
    </row>
    <row r="80" spans="3:7">
      <c r="C80" s="15"/>
      <c r="D80" s="15"/>
      <c r="E80" s="15"/>
      <c r="F80" s="15"/>
      <c r="G80" s="15"/>
    </row>
    <row r="81" spans="3:7">
      <c r="C81" s="15"/>
      <c r="D81" s="15"/>
      <c r="E81" s="15"/>
      <c r="F81" s="15"/>
      <c r="G81" s="15"/>
    </row>
    <row r="82" spans="3:7">
      <c r="C82" s="15"/>
      <c r="D82" s="15"/>
      <c r="E82" s="15"/>
      <c r="F82" s="15"/>
      <c r="G82" s="15"/>
    </row>
    <row r="83" spans="3:7">
      <c r="C83" s="15"/>
      <c r="D83" s="15"/>
      <c r="E83" s="15"/>
      <c r="F83" s="15"/>
      <c r="G83" s="15"/>
    </row>
    <row r="84" spans="3:7">
      <c r="C84" s="15"/>
      <c r="D84" s="15"/>
      <c r="E84" s="15"/>
      <c r="F84" s="15"/>
      <c r="G84" s="15"/>
    </row>
    <row r="85" spans="3:7">
      <c r="C85" s="15"/>
      <c r="D85" s="15"/>
      <c r="E85" s="15"/>
      <c r="F85" s="15"/>
      <c r="G85" s="15"/>
    </row>
    <row r="86" spans="3:7">
      <c r="C86" s="15"/>
      <c r="D86" s="15"/>
      <c r="E86" s="15"/>
      <c r="F86" s="15"/>
      <c r="G86" s="15"/>
    </row>
    <row r="87" spans="3:7">
      <c r="C87" s="15"/>
      <c r="D87" s="15"/>
      <c r="E87" s="15"/>
      <c r="F87" s="15"/>
      <c r="G87" s="15"/>
    </row>
    <row r="88" spans="3:7">
      <c r="C88" s="15"/>
      <c r="D88" s="15"/>
      <c r="E88" s="15"/>
      <c r="F88" s="15"/>
      <c r="G88" s="15"/>
    </row>
    <row r="89" spans="3:7">
      <c r="C89" s="15"/>
      <c r="D89" s="15"/>
      <c r="E89" s="15"/>
      <c r="F89" s="15"/>
      <c r="G89" s="15"/>
    </row>
    <row r="90" spans="3:7">
      <c r="C90" s="15"/>
      <c r="D90" s="15"/>
      <c r="E90" s="15"/>
      <c r="F90" s="15"/>
      <c r="G90" s="15"/>
    </row>
    <row r="91" spans="3:7">
      <c r="C91" s="15"/>
      <c r="D91" s="15"/>
      <c r="E91" s="15"/>
      <c r="F91" s="15"/>
      <c r="G91" s="15"/>
    </row>
    <row r="92" spans="3:7">
      <c r="C92" s="15"/>
      <c r="D92" s="15"/>
      <c r="E92" s="15"/>
      <c r="F92" s="15"/>
      <c r="G92" s="15"/>
    </row>
    <row r="93" spans="3:7">
      <c r="C93" s="15"/>
      <c r="D93" s="15"/>
      <c r="E93" s="15"/>
      <c r="F93" s="15"/>
      <c r="G93" s="15"/>
    </row>
    <row r="94" spans="3:7">
      <c r="C94" s="15"/>
      <c r="D94" s="15"/>
      <c r="E94" s="15"/>
      <c r="F94" s="15"/>
      <c r="G94" s="15"/>
    </row>
    <row r="95" spans="3:7">
      <c r="C95" s="15"/>
      <c r="D95" s="15"/>
      <c r="E95" s="15"/>
      <c r="F95" s="15"/>
      <c r="G95" s="15"/>
    </row>
    <row r="96" spans="3:7">
      <c r="C96" s="15"/>
      <c r="D96" s="15"/>
      <c r="E96" s="15"/>
      <c r="F96" s="15"/>
      <c r="G96" s="15"/>
    </row>
    <row r="97" spans="3:7">
      <c r="C97" s="15"/>
      <c r="D97" s="15"/>
      <c r="E97" s="15"/>
      <c r="F97" s="15"/>
      <c r="G97" s="15"/>
    </row>
    <row r="98" spans="3:7">
      <c r="C98" s="15"/>
      <c r="D98" s="15"/>
      <c r="E98" s="15"/>
      <c r="F98" s="15"/>
      <c r="G98" s="15"/>
    </row>
    <row r="99" spans="3:7">
      <c r="C99" s="15"/>
      <c r="D99" s="15"/>
      <c r="E99" s="15"/>
      <c r="F99" s="15"/>
      <c r="G99" s="15"/>
    </row>
    <row r="100" spans="3:7">
      <c r="C100" s="15"/>
      <c r="D100" s="15"/>
      <c r="E100" s="15"/>
      <c r="F100" s="15"/>
      <c r="G100" s="15"/>
    </row>
    <row r="101" spans="3:7">
      <c r="C101" s="15"/>
      <c r="D101" s="15"/>
      <c r="E101" s="15"/>
      <c r="F101" s="15"/>
      <c r="G101" s="15"/>
    </row>
    <row r="102" spans="3:7">
      <c r="C102" s="15"/>
      <c r="D102" s="15"/>
      <c r="E102" s="15"/>
      <c r="F102" s="15"/>
      <c r="G102" s="15"/>
    </row>
    <row r="103" spans="3:7">
      <c r="C103" s="15"/>
      <c r="D103" s="15"/>
      <c r="E103" s="15"/>
      <c r="F103" s="15"/>
      <c r="G103" s="15"/>
    </row>
    <row r="104" spans="3:7">
      <c r="C104" s="15"/>
      <c r="D104" s="15"/>
      <c r="E104" s="15"/>
      <c r="F104" s="15"/>
      <c r="G104" s="15"/>
    </row>
    <row r="105" spans="3:7">
      <c r="C105" s="15"/>
      <c r="D105" s="15"/>
      <c r="E105" s="15"/>
      <c r="F105" s="15"/>
      <c r="G105" s="15"/>
    </row>
    <row r="106" spans="3:7">
      <c r="C106" s="15"/>
      <c r="D106" s="15"/>
      <c r="E106" s="15"/>
      <c r="F106" s="15"/>
      <c r="G106" s="15"/>
    </row>
    <row r="107" spans="3:7">
      <c r="C107" s="15"/>
      <c r="D107" s="15"/>
      <c r="E107" s="15"/>
      <c r="F107" s="15"/>
      <c r="G107" s="15"/>
    </row>
    <row r="108" spans="3:7">
      <c r="C108" s="15"/>
      <c r="D108" s="15"/>
      <c r="E108" s="15"/>
      <c r="F108" s="15"/>
      <c r="G108" s="15"/>
    </row>
    <row r="109" spans="3:7">
      <c r="C109" s="15"/>
      <c r="D109" s="15"/>
      <c r="E109" s="15"/>
      <c r="F109" s="15"/>
      <c r="G109" s="15"/>
    </row>
    <row r="110" spans="3:7">
      <c r="C110" s="15"/>
      <c r="D110" s="15"/>
      <c r="E110" s="15"/>
      <c r="F110" s="15"/>
      <c r="G110" s="15"/>
    </row>
    <row r="111" spans="3:7">
      <c r="C111" s="15"/>
      <c r="D111" s="15"/>
      <c r="E111" s="15"/>
      <c r="F111" s="15"/>
      <c r="G111" s="15"/>
    </row>
    <row r="112" spans="3:7">
      <c r="C112" s="15"/>
      <c r="D112" s="15"/>
      <c r="E112" s="15"/>
      <c r="F112" s="15"/>
      <c r="G112" s="15"/>
    </row>
    <row r="113" spans="3:7">
      <c r="C113" s="15"/>
      <c r="D113" s="15"/>
      <c r="E113" s="15"/>
      <c r="F113" s="15"/>
      <c r="G113" s="15"/>
    </row>
    <row r="114" spans="3:7">
      <c r="C114" s="15"/>
      <c r="D114" s="15"/>
      <c r="E114" s="15"/>
      <c r="F114" s="15"/>
      <c r="G114" s="15"/>
    </row>
    <row r="115" spans="3:7">
      <c r="C115" s="15"/>
      <c r="D115" s="15"/>
      <c r="E115" s="15"/>
      <c r="F115" s="15"/>
      <c r="G115" s="15"/>
    </row>
    <row r="116" spans="3:7">
      <c r="C116" s="15"/>
      <c r="D116" s="15"/>
      <c r="E116" s="15"/>
      <c r="F116" s="15"/>
      <c r="G116" s="15"/>
    </row>
    <row r="117" spans="3:7">
      <c r="C117" s="15"/>
      <c r="D117" s="15"/>
      <c r="E117" s="15"/>
      <c r="F117" s="15"/>
      <c r="G117" s="15"/>
    </row>
    <row r="118" spans="3:7">
      <c r="C118" s="15"/>
      <c r="D118" s="15"/>
      <c r="E118" s="15"/>
      <c r="F118" s="15"/>
      <c r="G118" s="15"/>
    </row>
    <row r="119" spans="3:7">
      <c r="C119" s="15"/>
      <c r="D119" s="15"/>
      <c r="E119" s="15"/>
      <c r="F119" s="15"/>
      <c r="G119" s="15"/>
    </row>
    <row r="120" spans="3:7">
      <c r="C120" s="15"/>
      <c r="D120" s="15"/>
      <c r="E120" s="15"/>
      <c r="F120" s="15"/>
      <c r="G120" s="15"/>
    </row>
    <row r="121" spans="3:7">
      <c r="C121" s="15"/>
      <c r="D121" s="15"/>
      <c r="E121" s="15"/>
      <c r="F121" s="15"/>
      <c r="G121" s="15"/>
    </row>
    <row r="122" spans="3:7">
      <c r="C122" s="15"/>
      <c r="D122" s="15"/>
      <c r="E122" s="15"/>
      <c r="F122" s="15"/>
      <c r="G122" s="15"/>
    </row>
    <row r="123" spans="3:7">
      <c r="C123" s="15"/>
      <c r="D123" s="15"/>
      <c r="E123" s="15"/>
      <c r="F123" s="15"/>
      <c r="G123" s="15"/>
    </row>
    <row r="124" spans="3:7">
      <c r="C124" s="15"/>
      <c r="D124" s="15"/>
      <c r="E124" s="15"/>
      <c r="F124" s="15"/>
      <c r="G124" s="15"/>
    </row>
    <row r="125" spans="3:7">
      <c r="C125" s="15"/>
      <c r="D125" s="15"/>
      <c r="E125" s="15"/>
      <c r="F125" s="15"/>
      <c r="G125" s="15"/>
    </row>
    <row r="126" spans="3:7">
      <c r="C126" s="15"/>
      <c r="D126" s="15"/>
      <c r="E126" s="15"/>
      <c r="F126" s="15"/>
      <c r="G126" s="15"/>
    </row>
    <row r="127" spans="3:7">
      <c r="C127" s="15"/>
      <c r="D127" s="15"/>
      <c r="E127" s="15"/>
      <c r="F127" s="15"/>
      <c r="G127" s="15"/>
    </row>
    <row r="128" spans="3:7">
      <c r="C128" s="15"/>
      <c r="D128" s="15"/>
      <c r="E128" s="15"/>
      <c r="F128" s="15"/>
      <c r="G128" s="15"/>
    </row>
    <row r="129" spans="3:7">
      <c r="C129" s="15"/>
      <c r="D129" s="15"/>
      <c r="E129" s="15"/>
      <c r="F129" s="15"/>
      <c r="G129" s="15"/>
    </row>
    <row r="130" spans="3:7">
      <c r="C130" s="15"/>
      <c r="D130" s="15"/>
      <c r="E130" s="15"/>
      <c r="F130" s="15"/>
      <c r="G130" s="15"/>
    </row>
    <row r="131" spans="3:7">
      <c r="C131" s="15"/>
      <c r="D131" s="15"/>
      <c r="E131" s="15"/>
      <c r="F131" s="15"/>
      <c r="G131" s="15"/>
    </row>
    <row r="132" spans="3:7">
      <c r="C132" s="15"/>
      <c r="D132" s="15"/>
      <c r="E132" s="15"/>
      <c r="F132" s="15"/>
      <c r="G132" s="15"/>
    </row>
    <row r="133" spans="3:7">
      <c r="C133" s="15"/>
      <c r="D133" s="15"/>
      <c r="E133" s="15"/>
      <c r="F133" s="15"/>
      <c r="G133" s="15"/>
    </row>
    <row r="134" spans="3:7">
      <c r="C134" s="15"/>
      <c r="D134" s="15"/>
      <c r="E134" s="15"/>
      <c r="F134" s="15"/>
      <c r="G134" s="15"/>
    </row>
    <row r="135" spans="3:7">
      <c r="C135" s="15"/>
      <c r="D135" s="15"/>
      <c r="E135" s="15"/>
      <c r="F135" s="15"/>
      <c r="G135" s="15"/>
    </row>
    <row r="136" spans="3:7">
      <c r="C136" s="15"/>
      <c r="D136" s="15"/>
      <c r="E136" s="15"/>
      <c r="F136" s="15"/>
      <c r="G136" s="15"/>
    </row>
    <row r="137" spans="3:7">
      <c r="C137" s="15"/>
      <c r="D137" s="15"/>
      <c r="E137" s="15"/>
      <c r="F137" s="15"/>
      <c r="G137" s="15"/>
    </row>
    <row r="138" spans="3:7">
      <c r="C138" s="15"/>
      <c r="D138" s="15"/>
      <c r="E138" s="15"/>
      <c r="F138" s="15"/>
      <c r="G138" s="15"/>
    </row>
    <row r="139" spans="3:7">
      <c r="C139" s="15"/>
      <c r="D139" s="15"/>
      <c r="E139" s="15"/>
      <c r="F139" s="15"/>
      <c r="G139" s="15"/>
    </row>
    <row r="140" spans="3:7">
      <c r="C140" s="15"/>
      <c r="D140" s="15"/>
      <c r="E140" s="15"/>
      <c r="F140" s="15"/>
      <c r="G140" s="15"/>
    </row>
    <row r="141" spans="3:7">
      <c r="C141" s="15"/>
      <c r="D141" s="15"/>
      <c r="E141" s="15"/>
      <c r="F141" s="15"/>
      <c r="G141" s="15"/>
    </row>
    <row r="142" spans="3:7">
      <c r="C142" s="15"/>
      <c r="D142" s="15"/>
      <c r="E142" s="15"/>
      <c r="F142" s="15"/>
      <c r="G142" s="15"/>
    </row>
    <row r="143" spans="3:7">
      <c r="C143" s="15"/>
      <c r="D143" s="15"/>
      <c r="E143" s="15"/>
      <c r="F143" s="15"/>
      <c r="G143" s="15"/>
    </row>
    <row r="144" spans="3:7">
      <c r="C144" s="15"/>
      <c r="D144" s="15"/>
      <c r="E144" s="15"/>
      <c r="F144" s="15"/>
      <c r="G144" s="15"/>
    </row>
    <row r="145" spans="3:7">
      <c r="C145" s="15"/>
      <c r="D145" s="15"/>
      <c r="E145" s="15"/>
      <c r="F145" s="15"/>
      <c r="G145" s="15"/>
    </row>
    <row r="146" spans="3:7">
      <c r="C146" s="15"/>
      <c r="D146" s="15"/>
      <c r="E146" s="15"/>
      <c r="F146" s="15"/>
      <c r="G146" s="15"/>
    </row>
    <row r="147" spans="3:7">
      <c r="C147" s="15"/>
      <c r="D147" s="15"/>
      <c r="E147" s="15"/>
      <c r="F147" s="15"/>
      <c r="G147" s="15"/>
    </row>
    <row r="148" spans="3:7">
      <c r="C148" s="15"/>
      <c r="D148" s="15"/>
      <c r="E148" s="15"/>
      <c r="F148" s="15"/>
      <c r="G148" s="15"/>
    </row>
    <row r="149" spans="3:7">
      <c r="C149" s="15"/>
      <c r="D149" s="15"/>
      <c r="E149" s="15"/>
      <c r="F149" s="15"/>
      <c r="G149" s="15"/>
    </row>
    <row r="150" spans="3:7">
      <c r="C150" s="15"/>
      <c r="D150" s="15"/>
      <c r="E150" s="15"/>
      <c r="F150" s="15"/>
      <c r="G150" s="15"/>
    </row>
    <row r="151" spans="3:7">
      <c r="C151" s="15"/>
      <c r="D151" s="15"/>
      <c r="E151" s="15"/>
      <c r="F151" s="15"/>
      <c r="G151" s="15"/>
    </row>
    <row r="152" spans="3:7">
      <c r="C152" s="15"/>
      <c r="D152" s="15"/>
      <c r="E152" s="15"/>
      <c r="F152" s="15"/>
      <c r="G152" s="15"/>
    </row>
    <row r="153" spans="3:7">
      <c r="C153" s="15"/>
      <c r="D153" s="15"/>
      <c r="E153" s="15"/>
      <c r="F153" s="15"/>
      <c r="G153" s="15"/>
    </row>
    <row r="154" spans="3:7">
      <c r="C154" s="15"/>
      <c r="D154" s="15"/>
      <c r="E154" s="15"/>
      <c r="F154" s="15"/>
      <c r="G154" s="15"/>
    </row>
    <row r="155" spans="3:7">
      <c r="C155" s="15"/>
      <c r="D155" s="15"/>
      <c r="E155" s="15"/>
      <c r="F155" s="15"/>
      <c r="G155" s="15"/>
    </row>
    <row r="156" spans="3:7">
      <c r="C156" s="15"/>
      <c r="D156" s="15"/>
      <c r="E156" s="15"/>
      <c r="F156" s="15"/>
      <c r="G156" s="15"/>
    </row>
    <row r="157" spans="3:7">
      <c r="C157" s="15"/>
      <c r="D157" s="15"/>
      <c r="E157" s="15"/>
      <c r="F157" s="15"/>
      <c r="G157" s="15"/>
    </row>
    <row r="158" spans="3:7">
      <c r="C158" s="15"/>
      <c r="D158" s="15"/>
      <c r="E158" s="15"/>
      <c r="F158" s="15"/>
      <c r="G158" s="15"/>
    </row>
    <row r="159" spans="3:7">
      <c r="C159" s="15"/>
      <c r="D159" s="15"/>
      <c r="E159" s="15"/>
      <c r="F159" s="15"/>
      <c r="G159" s="15"/>
    </row>
    <row r="160" spans="3:7">
      <c r="C160" s="15"/>
      <c r="D160" s="15"/>
      <c r="E160" s="15"/>
      <c r="F160" s="15"/>
      <c r="G160" s="15"/>
    </row>
    <row r="161" spans="3:7">
      <c r="C161" s="15"/>
      <c r="D161" s="15"/>
      <c r="E161" s="15"/>
      <c r="F161" s="15"/>
      <c r="G161" s="15"/>
    </row>
    <row r="162" spans="3:7">
      <c r="C162" s="15"/>
      <c r="D162" s="15"/>
      <c r="E162" s="15"/>
      <c r="F162" s="15"/>
      <c r="G162" s="15"/>
    </row>
    <row r="163" spans="3:7">
      <c r="C163" s="15"/>
      <c r="D163" s="15"/>
      <c r="E163" s="15"/>
      <c r="F163" s="15"/>
      <c r="G163" s="15"/>
    </row>
    <row r="164" spans="3:7">
      <c r="C164" s="15"/>
      <c r="D164" s="15"/>
      <c r="E164" s="15"/>
      <c r="F164" s="15"/>
      <c r="G164" s="15"/>
    </row>
    <row r="165" spans="3:7">
      <c r="C165" s="15"/>
      <c r="D165" s="15"/>
      <c r="E165" s="15"/>
      <c r="F165" s="15"/>
      <c r="G165" s="15"/>
    </row>
    <row r="166" spans="3:7">
      <c r="C166" s="15"/>
      <c r="D166" s="15"/>
      <c r="E166" s="15"/>
      <c r="F166" s="15"/>
      <c r="G166" s="15"/>
    </row>
    <row r="167" spans="3:7">
      <c r="C167" s="15"/>
      <c r="D167" s="15"/>
      <c r="E167" s="15"/>
      <c r="F167" s="15"/>
      <c r="G167" s="15"/>
    </row>
    <row r="168" spans="3:7">
      <c r="C168" s="15"/>
      <c r="D168" s="15"/>
      <c r="E168" s="15"/>
      <c r="F168" s="15"/>
      <c r="G168" s="15"/>
    </row>
    <row r="169" spans="3:7">
      <c r="C169" s="15"/>
      <c r="D169" s="15"/>
      <c r="E169" s="15"/>
      <c r="F169" s="15"/>
      <c r="G169" s="15"/>
    </row>
    <row r="170" spans="3:7">
      <c r="C170" s="15"/>
      <c r="D170" s="15"/>
      <c r="E170" s="15"/>
      <c r="F170" s="15"/>
      <c r="G170" s="15"/>
    </row>
    <row r="171" spans="3:7">
      <c r="C171" s="15"/>
      <c r="D171" s="15"/>
      <c r="E171" s="15"/>
      <c r="F171" s="15"/>
      <c r="G171" s="15"/>
    </row>
    <row r="172" spans="3:7">
      <c r="C172" s="15"/>
      <c r="D172" s="15"/>
      <c r="E172" s="15"/>
      <c r="F172" s="15"/>
      <c r="G172" s="15"/>
    </row>
    <row r="173" spans="3:7">
      <c r="C173" s="15"/>
      <c r="D173" s="15"/>
      <c r="E173" s="15"/>
      <c r="F173" s="15"/>
      <c r="G173" s="15"/>
    </row>
    <row r="174" spans="3:7">
      <c r="C174" s="15"/>
      <c r="D174" s="15"/>
      <c r="E174" s="15"/>
      <c r="F174" s="15"/>
      <c r="G174" s="15"/>
    </row>
    <row r="175" spans="3:7">
      <c r="C175" s="15"/>
      <c r="D175" s="15"/>
      <c r="E175" s="15"/>
      <c r="F175" s="15"/>
      <c r="G175" s="15"/>
    </row>
    <row r="176" spans="3:7">
      <c r="C176" s="15"/>
      <c r="D176" s="15"/>
      <c r="E176" s="15"/>
      <c r="F176" s="15"/>
      <c r="G176" s="15"/>
    </row>
    <row r="177" spans="3:7">
      <c r="C177" s="15"/>
      <c r="D177" s="15"/>
      <c r="E177" s="15"/>
      <c r="F177" s="15"/>
      <c r="G177" s="15"/>
    </row>
    <row r="178" spans="3:7">
      <c r="C178" s="15"/>
      <c r="D178" s="15"/>
      <c r="E178" s="15"/>
      <c r="F178" s="15"/>
      <c r="G178" s="15"/>
    </row>
    <row r="179" spans="3:7">
      <c r="C179" s="15"/>
      <c r="D179" s="15"/>
      <c r="E179" s="15"/>
      <c r="F179" s="15"/>
      <c r="G179" s="15"/>
    </row>
    <row r="180" spans="3:7">
      <c r="C180" s="15"/>
      <c r="D180" s="15"/>
      <c r="E180" s="15"/>
      <c r="F180" s="15"/>
      <c r="G180" s="15"/>
    </row>
    <row r="181" spans="3:7">
      <c r="C181" s="15"/>
      <c r="D181" s="15"/>
      <c r="E181" s="15"/>
      <c r="F181" s="15"/>
      <c r="G181" s="15"/>
    </row>
    <row r="182" spans="3:7">
      <c r="C182" s="15"/>
      <c r="D182" s="15"/>
      <c r="E182" s="15"/>
      <c r="F182" s="15"/>
      <c r="G182" s="15"/>
    </row>
    <row r="183" spans="3:7">
      <c r="C183" s="15"/>
      <c r="D183" s="15"/>
      <c r="E183" s="15"/>
      <c r="F183" s="15"/>
      <c r="G183" s="15"/>
    </row>
    <row r="184" spans="3:7">
      <c r="C184" s="15"/>
      <c r="D184" s="15"/>
      <c r="E184" s="15"/>
      <c r="F184" s="15"/>
      <c r="G184" s="15"/>
    </row>
    <row r="185" spans="3:7">
      <c r="C185" s="15"/>
      <c r="D185" s="15"/>
      <c r="E185" s="15"/>
      <c r="F185" s="15"/>
      <c r="G185" s="15"/>
    </row>
    <row r="186" spans="3:7">
      <c r="C186" s="15"/>
      <c r="D186" s="15"/>
      <c r="E186" s="15"/>
      <c r="F186" s="15"/>
      <c r="G186" s="15"/>
    </row>
    <row r="187" spans="3:7">
      <c r="C187" s="15"/>
      <c r="D187" s="15"/>
      <c r="E187" s="15"/>
      <c r="F187" s="15"/>
      <c r="G187" s="15"/>
    </row>
    <row r="188" spans="3:7">
      <c r="C188" s="15"/>
      <c r="D188" s="15"/>
      <c r="E188" s="15"/>
      <c r="F188" s="15"/>
      <c r="G188" s="15"/>
    </row>
    <row r="189" spans="3:7">
      <c r="C189" s="15"/>
      <c r="D189" s="15"/>
      <c r="E189" s="15"/>
      <c r="F189" s="15"/>
      <c r="G189" s="15"/>
    </row>
    <row r="190" spans="3:7">
      <c r="C190" s="15"/>
      <c r="D190" s="15"/>
      <c r="E190" s="15"/>
      <c r="F190" s="15"/>
      <c r="G190" s="15"/>
    </row>
    <row r="191" spans="3:7">
      <c r="C191" s="15"/>
      <c r="D191" s="15"/>
      <c r="E191" s="15"/>
      <c r="F191" s="15"/>
      <c r="G191" s="15"/>
    </row>
    <row r="192" spans="3:7">
      <c r="C192" s="15"/>
      <c r="D192" s="15"/>
      <c r="E192" s="15"/>
      <c r="F192" s="15"/>
      <c r="G192" s="15"/>
    </row>
    <row r="193" spans="3:7">
      <c r="C193" s="15"/>
      <c r="D193" s="15"/>
      <c r="E193" s="15"/>
      <c r="F193" s="15"/>
      <c r="G193" s="15"/>
    </row>
    <row r="194" spans="3:7">
      <c r="C194" s="15"/>
      <c r="D194" s="15"/>
      <c r="E194" s="15"/>
      <c r="F194" s="15"/>
      <c r="G194" s="15"/>
    </row>
    <row r="195" spans="3:7">
      <c r="C195" s="15"/>
      <c r="D195" s="15"/>
      <c r="E195" s="15"/>
      <c r="F195" s="15"/>
      <c r="G195" s="15"/>
    </row>
    <row r="196" spans="3:7">
      <c r="C196" s="15"/>
      <c r="D196" s="15"/>
      <c r="E196" s="15"/>
      <c r="F196" s="15"/>
      <c r="G196" s="15"/>
    </row>
    <row r="197" spans="3:7">
      <c r="C197" s="15"/>
      <c r="D197" s="15"/>
      <c r="E197" s="15"/>
      <c r="F197" s="15"/>
      <c r="G197" s="15"/>
    </row>
    <row r="198" spans="3:7">
      <c r="C198" s="15"/>
      <c r="D198" s="15"/>
      <c r="E198" s="15"/>
      <c r="F198" s="15"/>
      <c r="G198" s="15"/>
    </row>
    <row r="199" spans="3:7">
      <c r="C199" s="15"/>
      <c r="D199" s="15"/>
      <c r="E199" s="15"/>
      <c r="F199" s="15"/>
      <c r="G199" s="15"/>
    </row>
    <row r="200" spans="3:7">
      <c r="C200" s="15"/>
      <c r="D200" s="15"/>
      <c r="E200" s="15"/>
      <c r="F200" s="15"/>
      <c r="G200" s="15"/>
    </row>
    <row r="201" spans="3:7">
      <c r="C201" s="15"/>
      <c r="D201" s="15"/>
      <c r="E201" s="15"/>
      <c r="F201" s="15"/>
      <c r="G201" s="15"/>
    </row>
    <row r="202" spans="3:7">
      <c r="C202" s="15"/>
      <c r="D202" s="15"/>
      <c r="E202" s="15"/>
      <c r="F202" s="15"/>
      <c r="G202" s="15"/>
    </row>
    <row r="203" spans="3:7">
      <c r="C203" s="15"/>
      <c r="D203" s="15"/>
      <c r="E203" s="15"/>
      <c r="F203" s="15"/>
      <c r="G203" s="15"/>
    </row>
    <row r="204" spans="3:7">
      <c r="C204" s="15"/>
      <c r="D204" s="15"/>
      <c r="E204" s="15"/>
      <c r="F204" s="15"/>
      <c r="G204" s="15"/>
    </row>
    <row r="205" spans="3:7">
      <c r="C205" s="15"/>
      <c r="D205" s="15"/>
      <c r="E205" s="15"/>
      <c r="F205" s="15"/>
      <c r="G205" s="15"/>
    </row>
    <row r="206" spans="3:7">
      <c r="C206" s="15"/>
      <c r="D206" s="15"/>
      <c r="E206" s="15"/>
      <c r="F206" s="15"/>
      <c r="G206" s="15"/>
    </row>
    <row r="207" spans="3:7">
      <c r="C207" s="15"/>
      <c r="D207" s="15"/>
      <c r="E207" s="15"/>
      <c r="F207" s="15"/>
      <c r="G207" s="15"/>
    </row>
    <row r="208" spans="3:7">
      <c r="C208" s="15"/>
      <c r="D208" s="15"/>
      <c r="E208" s="15"/>
      <c r="F208" s="15"/>
      <c r="G208" s="15"/>
    </row>
    <row r="209" spans="3:7">
      <c r="C209" s="15"/>
      <c r="D209" s="15"/>
      <c r="E209" s="15"/>
      <c r="F209" s="15"/>
      <c r="G209" s="15"/>
    </row>
    <row r="210" spans="3:7">
      <c r="C210" s="15"/>
      <c r="D210" s="15"/>
      <c r="E210" s="15"/>
      <c r="F210" s="15"/>
      <c r="G210" s="15"/>
    </row>
    <row r="211" spans="3:7">
      <c r="C211" s="15"/>
      <c r="D211" s="15"/>
      <c r="E211" s="15"/>
      <c r="F211" s="15"/>
      <c r="G211" s="15"/>
    </row>
    <row r="212" spans="3:7">
      <c r="C212" s="15"/>
      <c r="D212" s="15"/>
      <c r="E212" s="15"/>
      <c r="F212" s="15"/>
      <c r="G212" s="15"/>
    </row>
    <row r="213" spans="3:7">
      <c r="C213" s="15"/>
      <c r="D213" s="15"/>
      <c r="E213" s="15"/>
      <c r="F213" s="15"/>
      <c r="G213" s="15"/>
    </row>
    <row r="214" spans="3:7">
      <c r="C214" s="15"/>
      <c r="D214" s="15"/>
      <c r="E214" s="15"/>
      <c r="F214" s="15"/>
      <c r="G214" s="15"/>
    </row>
    <row r="215" spans="3:7">
      <c r="C215" s="15"/>
      <c r="D215" s="15"/>
      <c r="E215" s="15"/>
      <c r="F215" s="15"/>
      <c r="G215" s="15"/>
    </row>
    <row r="216" spans="3:7">
      <c r="C216" s="15"/>
      <c r="D216" s="15"/>
      <c r="E216" s="15"/>
      <c r="F216" s="15"/>
      <c r="G216" s="15"/>
    </row>
    <row r="217" spans="3:7">
      <c r="C217" s="15"/>
      <c r="D217" s="15"/>
      <c r="E217" s="15"/>
      <c r="F217" s="15"/>
      <c r="G217" s="15"/>
    </row>
    <row r="218" spans="3:7">
      <c r="C218" s="15"/>
      <c r="D218" s="15"/>
      <c r="E218" s="15"/>
      <c r="F218" s="15"/>
      <c r="G218" s="15"/>
    </row>
    <row r="219" spans="3:7">
      <c r="C219" s="15"/>
      <c r="D219" s="15"/>
      <c r="E219" s="15"/>
      <c r="F219" s="15"/>
      <c r="G219" s="15"/>
    </row>
    <row r="220" spans="3:7">
      <c r="C220" s="15"/>
      <c r="D220" s="15"/>
      <c r="E220" s="15"/>
      <c r="F220" s="15"/>
      <c r="G220" s="15"/>
    </row>
    <row r="221" spans="3:7">
      <c r="C221" s="15"/>
      <c r="D221" s="15"/>
      <c r="E221" s="15"/>
      <c r="F221" s="15"/>
      <c r="G221" s="15"/>
    </row>
    <row r="222" spans="3:7">
      <c r="C222" s="15"/>
      <c r="D222" s="15"/>
      <c r="E222" s="15"/>
      <c r="F222" s="15"/>
      <c r="G222" s="15"/>
    </row>
    <row r="223" spans="3:7">
      <c r="C223" s="15"/>
      <c r="D223" s="15"/>
      <c r="E223" s="15"/>
      <c r="F223" s="15"/>
      <c r="G223" s="15"/>
    </row>
    <row r="224" spans="3:7">
      <c r="C224" s="15"/>
      <c r="D224" s="15"/>
      <c r="E224" s="15"/>
      <c r="F224" s="15"/>
      <c r="G224" s="15"/>
    </row>
    <row r="225" spans="3:7">
      <c r="C225" s="15"/>
      <c r="D225" s="15"/>
      <c r="E225" s="15"/>
      <c r="F225" s="15"/>
      <c r="G225" s="15"/>
    </row>
    <row r="226" spans="3:7">
      <c r="C226" s="15"/>
      <c r="D226" s="15"/>
      <c r="E226" s="15"/>
      <c r="F226" s="15"/>
      <c r="G226" s="15"/>
    </row>
    <row r="227" spans="3:7">
      <c r="C227" s="15"/>
      <c r="D227" s="15"/>
      <c r="E227" s="15"/>
      <c r="F227" s="15"/>
      <c r="G227" s="15"/>
    </row>
    <row r="228" spans="3:7">
      <c r="C228" s="15"/>
      <c r="D228" s="15"/>
      <c r="E228" s="15"/>
      <c r="F228" s="15"/>
      <c r="G228" s="15"/>
    </row>
    <row r="229" spans="3:7">
      <c r="C229" s="15"/>
      <c r="D229" s="15"/>
      <c r="E229" s="15"/>
      <c r="F229" s="15"/>
      <c r="G229" s="15"/>
    </row>
    <row r="230" spans="3:7">
      <c r="C230" s="15"/>
      <c r="D230" s="15"/>
      <c r="E230" s="15"/>
      <c r="F230" s="15"/>
      <c r="G230" s="15"/>
    </row>
    <row r="231" spans="3:7">
      <c r="C231" s="15"/>
      <c r="D231" s="15"/>
      <c r="E231" s="15"/>
      <c r="F231" s="15"/>
      <c r="G231" s="15"/>
    </row>
    <row r="232" spans="3:7">
      <c r="C232" s="15"/>
      <c r="D232" s="15"/>
      <c r="E232" s="15"/>
      <c r="F232" s="15"/>
      <c r="G232" s="15"/>
    </row>
    <row r="233" spans="3:7">
      <c r="C233" s="15"/>
      <c r="D233" s="15"/>
      <c r="E233" s="15"/>
      <c r="F233" s="15"/>
      <c r="G233" s="15"/>
    </row>
    <row r="234" spans="3:7">
      <c r="C234" s="15"/>
      <c r="D234" s="15"/>
      <c r="E234" s="15"/>
      <c r="F234" s="15"/>
      <c r="G234" s="15"/>
    </row>
    <row r="235" spans="3:7">
      <c r="C235" s="15"/>
      <c r="D235" s="15"/>
      <c r="E235" s="15"/>
      <c r="F235" s="15"/>
      <c r="G235" s="15"/>
    </row>
    <row r="236" spans="3:7">
      <c r="C236" s="15"/>
      <c r="D236" s="15"/>
      <c r="E236" s="15"/>
      <c r="F236" s="15"/>
      <c r="G236" s="15"/>
    </row>
    <row r="237" spans="3:7">
      <c r="C237" s="15"/>
      <c r="D237" s="15"/>
      <c r="E237" s="15"/>
      <c r="F237" s="15"/>
      <c r="G237" s="15"/>
    </row>
    <row r="238" spans="3:7">
      <c r="C238" s="15"/>
      <c r="D238" s="15"/>
      <c r="E238" s="15"/>
      <c r="F238" s="15"/>
      <c r="G238" s="15"/>
    </row>
    <row r="239" spans="3:7">
      <c r="C239" s="15"/>
      <c r="D239" s="15"/>
      <c r="E239" s="15"/>
      <c r="F239" s="15"/>
      <c r="G239" s="15"/>
    </row>
    <row r="240" spans="3:7">
      <c r="C240" s="15"/>
      <c r="D240" s="15"/>
      <c r="E240" s="15"/>
      <c r="F240" s="15"/>
      <c r="G240" s="15"/>
    </row>
    <row r="241" spans="3:7">
      <c r="C241" s="15"/>
      <c r="D241" s="15"/>
      <c r="E241" s="15"/>
      <c r="F241" s="15"/>
      <c r="G241" s="15"/>
    </row>
    <row r="242" spans="3:7">
      <c r="C242" s="15"/>
      <c r="D242" s="15"/>
      <c r="E242" s="15"/>
      <c r="F242" s="15"/>
      <c r="G242" s="15"/>
    </row>
    <row r="243" spans="3:7">
      <c r="C243" s="15"/>
      <c r="D243" s="15"/>
      <c r="E243" s="15"/>
      <c r="F243" s="15"/>
      <c r="G243" s="15"/>
    </row>
    <row r="244" spans="3:7">
      <c r="C244" s="15"/>
      <c r="D244" s="15"/>
      <c r="E244" s="15"/>
      <c r="F244" s="15"/>
      <c r="G244" s="15"/>
    </row>
    <row r="245" spans="3:7">
      <c r="C245" s="15"/>
      <c r="D245" s="15"/>
      <c r="E245" s="15"/>
      <c r="F245" s="15"/>
      <c r="G245" s="15"/>
    </row>
    <row r="246" spans="3:7">
      <c r="C246" s="15"/>
      <c r="D246" s="15"/>
      <c r="E246" s="15"/>
      <c r="F246" s="15"/>
      <c r="G246" s="15"/>
    </row>
    <row r="247" spans="3:7">
      <c r="C247" s="15"/>
      <c r="D247" s="15"/>
      <c r="E247" s="15"/>
      <c r="F247" s="15"/>
      <c r="G247" s="15"/>
    </row>
    <row r="248" spans="3:7">
      <c r="C248" s="15"/>
      <c r="D248" s="15"/>
      <c r="E248" s="15"/>
      <c r="F248" s="15"/>
      <c r="G248" s="15"/>
    </row>
    <row r="249" spans="3:7">
      <c r="C249" s="15"/>
      <c r="D249" s="15"/>
      <c r="E249" s="15"/>
      <c r="F249" s="15"/>
      <c r="G249" s="15"/>
    </row>
    <row r="250" spans="3:7">
      <c r="C250" s="15"/>
      <c r="D250" s="15"/>
      <c r="E250" s="15"/>
      <c r="F250" s="15"/>
      <c r="G250" s="15"/>
    </row>
    <row r="251" spans="3:7">
      <c r="C251" s="15"/>
      <c r="D251" s="15"/>
      <c r="E251" s="15"/>
      <c r="F251" s="15"/>
      <c r="G251" s="15"/>
    </row>
    <row r="252" spans="3:7">
      <c r="C252" s="15"/>
      <c r="D252" s="15"/>
      <c r="E252" s="15"/>
      <c r="F252" s="15"/>
      <c r="G252" s="15"/>
    </row>
    <row r="253" spans="3:7">
      <c r="C253" s="15"/>
      <c r="D253" s="15"/>
      <c r="E253" s="15"/>
      <c r="F253" s="15"/>
      <c r="G253" s="15"/>
    </row>
    <row r="254" spans="3:7">
      <c r="C254" s="15"/>
      <c r="D254" s="15"/>
      <c r="E254" s="15"/>
      <c r="F254" s="15"/>
      <c r="G254" s="15"/>
    </row>
    <row r="255" spans="3:7">
      <c r="C255" s="15"/>
      <c r="D255" s="15"/>
      <c r="E255" s="15"/>
      <c r="F255" s="15"/>
      <c r="G255" s="15"/>
    </row>
    <row r="256" spans="3:7">
      <c r="C256" s="15"/>
      <c r="D256" s="15"/>
      <c r="E256" s="15"/>
      <c r="F256" s="15"/>
      <c r="G256" s="15"/>
    </row>
    <row r="257" spans="3:7">
      <c r="C257" s="15"/>
      <c r="D257" s="15"/>
      <c r="E257" s="15"/>
      <c r="F257" s="15"/>
      <c r="G257" s="15"/>
    </row>
    <row r="258" spans="3:7">
      <c r="C258" s="15"/>
      <c r="D258" s="15"/>
      <c r="E258" s="15"/>
      <c r="F258" s="15"/>
      <c r="G258" s="15"/>
    </row>
    <row r="259" spans="3:7">
      <c r="C259" s="15"/>
      <c r="D259" s="15"/>
      <c r="E259" s="15"/>
      <c r="F259" s="15"/>
      <c r="G259" s="15"/>
    </row>
    <row r="260" spans="3:7">
      <c r="C260" s="15"/>
      <c r="D260" s="15"/>
      <c r="E260" s="15"/>
      <c r="F260" s="15"/>
      <c r="G260" s="15"/>
    </row>
    <row r="261" spans="3:7">
      <c r="C261" s="15"/>
      <c r="D261" s="15"/>
      <c r="E261" s="15"/>
      <c r="F261" s="15"/>
      <c r="G261" s="15"/>
    </row>
    <row r="262" spans="3:7">
      <c r="C262" s="15"/>
      <c r="D262" s="15"/>
      <c r="E262" s="15"/>
      <c r="F262" s="15"/>
      <c r="G262" s="15"/>
    </row>
    <row r="263" spans="3:7">
      <c r="C263" s="15"/>
      <c r="D263" s="15"/>
      <c r="E263" s="15"/>
      <c r="F263" s="15"/>
      <c r="G263" s="15"/>
    </row>
    <row r="264" spans="3:7">
      <c r="C264" s="15"/>
      <c r="D264" s="15"/>
      <c r="E264" s="15"/>
      <c r="F264" s="15"/>
      <c r="G264" s="15"/>
    </row>
    <row r="265" spans="3:7">
      <c r="C265" s="15"/>
      <c r="D265" s="15"/>
      <c r="E265" s="15"/>
      <c r="F265" s="15"/>
      <c r="G265" s="15"/>
    </row>
    <row r="266" spans="3:7">
      <c r="C266" s="15"/>
      <c r="D266" s="15"/>
      <c r="E266" s="15"/>
      <c r="F266" s="15"/>
      <c r="G266" s="15"/>
    </row>
    <row r="267" spans="3:7">
      <c r="C267" s="15"/>
      <c r="D267" s="15"/>
      <c r="E267" s="15"/>
      <c r="F267" s="15"/>
      <c r="G267" s="15"/>
    </row>
    <row r="268" spans="3:7">
      <c r="C268" s="15"/>
      <c r="D268" s="15"/>
      <c r="E268" s="15"/>
      <c r="F268" s="15"/>
      <c r="G268" s="15"/>
    </row>
    <row r="269" spans="3:7">
      <c r="C269" s="15"/>
      <c r="D269" s="15"/>
      <c r="E269" s="15"/>
      <c r="F269" s="15"/>
      <c r="G269" s="15"/>
    </row>
    <row r="270" spans="3:7">
      <c r="C270" s="15"/>
      <c r="D270" s="15"/>
      <c r="E270" s="15"/>
      <c r="F270" s="15"/>
      <c r="G270" s="15"/>
    </row>
    <row r="271" spans="3:7">
      <c r="C271" s="15"/>
      <c r="D271" s="15"/>
      <c r="E271" s="15"/>
      <c r="F271" s="15"/>
      <c r="G271" s="15"/>
    </row>
    <row r="272" spans="3:7">
      <c r="C272" s="15"/>
      <c r="D272" s="15"/>
      <c r="E272" s="15"/>
      <c r="F272" s="15"/>
      <c r="G272" s="15"/>
    </row>
    <row r="273" spans="3:7">
      <c r="C273" s="15"/>
      <c r="D273" s="15"/>
      <c r="E273" s="15"/>
      <c r="F273" s="15"/>
      <c r="G273" s="15"/>
    </row>
    <row r="274" spans="3:7">
      <c r="C274" s="15"/>
      <c r="D274" s="15"/>
      <c r="E274" s="15"/>
      <c r="F274" s="15"/>
      <c r="G274" s="15"/>
    </row>
    <row r="275" spans="3:7">
      <c r="C275" s="15"/>
      <c r="D275" s="15"/>
      <c r="E275" s="15"/>
      <c r="F275" s="15"/>
      <c r="G275" s="15"/>
    </row>
    <row r="276" spans="3:7">
      <c r="C276" s="15"/>
      <c r="D276" s="15"/>
      <c r="E276" s="15"/>
      <c r="F276" s="15"/>
      <c r="G276" s="15"/>
    </row>
    <row r="277" spans="3:7">
      <c r="C277" s="15"/>
      <c r="D277" s="15"/>
      <c r="E277" s="15"/>
      <c r="F277" s="15"/>
      <c r="G277" s="15"/>
    </row>
    <row r="278" spans="3:7">
      <c r="C278" s="15"/>
      <c r="D278" s="15"/>
      <c r="E278" s="15"/>
      <c r="F278" s="15"/>
      <c r="G278" s="15"/>
    </row>
    <row r="279" spans="3:7">
      <c r="C279" s="15"/>
      <c r="D279" s="15"/>
      <c r="E279" s="15"/>
      <c r="F279" s="15"/>
      <c r="G279" s="15"/>
    </row>
    <row r="280" spans="3:7">
      <c r="C280" s="15"/>
      <c r="D280" s="15"/>
      <c r="E280" s="15"/>
      <c r="F280" s="15"/>
      <c r="G280" s="15"/>
    </row>
    <row r="281" spans="3:7">
      <c r="C281" s="15"/>
      <c r="D281" s="15"/>
      <c r="E281" s="15"/>
      <c r="F281" s="15"/>
      <c r="G281" s="15"/>
    </row>
    <row r="282" spans="3:7">
      <c r="C282" s="15"/>
      <c r="D282" s="15"/>
      <c r="E282" s="15"/>
      <c r="F282" s="15"/>
      <c r="G282" s="15"/>
    </row>
    <row r="283" spans="3:7">
      <c r="C283" s="15"/>
      <c r="D283" s="15"/>
      <c r="E283" s="15"/>
      <c r="F283" s="15"/>
      <c r="G283" s="15"/>
    </row>
    <row r="284" spans="3:7">
      <c r="C284" s="15"/>
      <c r="D284" s="15"/>
      <c r="E284" s="15"/>
      <c r="F284" s="15"/>
      <c r="G284" s="15"/>
    </row>
    <row r="285" spans="3:7">
      <c r="C285" s="15"/>
      <c r="D285" s="15"/>
      <c r="E285" s="15"/>
      <c r="F285" s="15"/>
      <c r="G285" s="15"/>
    </row>
    <row r="286" spans="3:7">
      <c r="C286" s="15"/>
      <c r="D286" s="15"/>
      <c r="E286" s="15"/>
      <c r="F286" s="15"/>
      <c r="G286" s="15"/>
    </row>
    <row r="287" spans="3:7">
      <c r="C287" s="15"/>
      <c r="D287" s="15"/>
      <c r="E287" s="15"/>
      <c r="F287" s="15"/>
      <c r="G287" s="15"/>
    </row>
    <row r="288" spans="3:7">
      <c r="C288" s="15"/>
      <c r="D288" s="15"/>
      <c r="E288" s="15"/>
      <c r="F288" s="15"/>
      <c r="G288" s="15"/>
    </row>
    <row r="289" spans="3:7">
      <c r="C289" s="15"/>
      <c r="D289" s="15"/>
      <c r="E289" s="15"/>
      <c r="F289" s="15"/>
      <c r="G289" s="15"/>
    </row>
    <row r="290" spans="3:7">
      <c r="C290" s="15"/>
      <c r="D290" s="15"/>
      <c r="E290" s="15"/>
      <c r="F290" s="15"/>
      <c r="G290" s="15"/>
    </row>
    <row r="291" spans="3:7">
      <c r="C291" s="15"/>
      <c r="D291" s="15"/>
      <c r="E291" s="15"/>
      <c r="F291" s="15"/>
      <c r="G291" s="15"/>
    </row>
    <row r="292" spans="3:7">
      <c r="C292" s="15"/>
      <c r="D292" s="15"/>
      <c r="E292" s="15"/>
      <c r="F292" s="15"/>
      <c r="G292" s="15"/>
    </row>
    <row r="293" spans="3:7">
      <c r="C293" s="15"/>
      <c r="D293" s="15"/>
      <c r="E293" s="15"/>
      <c r="F293" s="15"/>
      <c r="G293" s="15"/>
    </row>
    <row r="294" spans="3:7">
      <c r="C294" s="15"/>
      <c r="D294" s="15"/>
      <c r="E294" s="15"/>
      <c r="F294" s="15"/>
      <c r="G294" s="15"/>
    </row>
    <row r="295" spans="3:7">
      <c r="C295" s="15"/>
      <c r="D295" s="15"/>
      <c r="E295" s="15"/>
      <c r="F295" s="15"/>
      <c r="G295" s="15"/>
    </row>
    <row r="296" spans="3:7">
      <c r="C296" s="15"/>
      <c r="D296" s="15"/>
      <c r="E296" s="15"/>
      <c r="F296" s="15"/>
      <c r="G296" s="15"/>
    </row>
    <row r="297" spans="3:7">
      <c r="C297" s="15"/>
      <c r="D297" s="15"/>
      <c r="E297" s="15"/>
      <c r="F297" s="15"/>
      <c r="G297" s="15"/>
    </row>
    <row r="298" spans="3:7">
      <c r="C298" s="15"/>
      <c r="D298" s="15"/>
      <c r="E298" s="15"/>
      <c r="F298" s="15"/>
      <c r="G298" s="15"/>
    </row>
    <row r="299" spans="3:7">
      <c r="C299" s="15"/>
      <c r="D299" s="15"/>
      <c r="E299" s="15"/>
      <c r="F299" s="15"/>
      <c r="G299" s="15"/>
    </row>
    <row r="300" spans="3:7">
      <c r="C300" s="15"/>
      <c r="D300" s="15"/>
      <c r="E300" s="15"/>
      <c r="F300" s="15"/>
      <c r="G300" s="15"/>
    </row>
    <row r="301" spans="3:7">
      <c r="C301" s="15"/>
      <c r="D301" s="15"/>
      <c r="E301" s="15"/>
      <c r="F301" s="15"/>
      <c r="G301" s="15"/>
    </row>
    <row r="302" spans="3:7">
      <c r="C302" s="15"/>
      <c r="D302" s="15"/>
      <c r="E302" s="15"/>
      <c r="F302" s="15"/>
      <c r="G302" s="15"/>
    </row>
    <row r="303" spans="3:7">
      <c r="C303" s="15"/>
      <c r="D303" s="15"/>
      <c r="E303" s="15"/>
      <c r="F303" s="15"/>
      <c r="G303" s="15"/>
    </row>
    <row r="304" spans="3:7">
      <c r="C304" s="15"/>
      <c r="D304" s="15"/>
      <c r="E304" s="15"/>
      <c r="F304" s="15"/>
      <c r="G304" s="15"/>
    </row>
    <row r="305" spans="3:7">
      <c r="C305" s="15"/>
      <c r="D305" s="15"/>
      <c r="E305" s="15"/>
      <c r="F305" s="15"/>
      <c r="G305" s="15"/>
    </row>
    <row r="306" spans="3:7">
      <c r="C306" s="15"/>
      <c r="D306" s="15"/>
      <c r="E306" s="15"/>
      <c r="F306" s="15"/>
      <c r="G306" s="15"/>
    </row>
    <row r="307" spans="3:7">
      <c r="C307" s="15"/>
      <c r="D307" s="15"/>
      <c r="E307" s="15"/>
      <c r="F307" s="15"/>
      <c r="G307" s="15"/>
    </row>
    <row r="308" spans="3:7">
      <c r="C308" s="15"/>
      <c r="D308" s="15"/>
      <c r="E308" s="15"/>
      <c r="F308" s="15"/>
      <c r="G308" s="15"/>
    </row>
    <row r="309" spans="3:7">
      <c r="C309" s="15"/>
      <c r="D309" s="15"/>
      <c r="E309" s="15"/>
      <c r="F309" s="15"/>
      <c r="G309" s="15"/>
    </row>
    <row r="310" spans="3:7">
      <c r="C310" s="15"/>
      <c r="D310" s="15"/>
      <c r="E310" s="15"/>
      <c r="F310" s="15"/>
      <c r="G310" s="15"/>
    </row>
    <row r="311" spans="3:7">
      <c r="C311" s="15"/>
      <c r="D311" s="15"/>
      <c r="E311" s="15"/>
      <c r="F311" s="15"/>
      <c r="G311" s="15"/>
    </row>
    <row r="312" spans="3:7">
      <c r="C312" s="15"/>
      <c r="D312" s="15"/>
      <c r="E312" s="15"/>
      <c r="F312" s="15"/>
      <c r="G312" s="15"/>
    </row>
    <row r="313" spans="3:7">
      <c r="C313" s="15"/>
      <c r="D313" s="15"/>
      <c r="E313" s="15"/>
      <c r="F313" s="15"/>
      <c r="G313" s="15"/>
    </row>
    <row r="314" spans="3:7">
      <c r="C314" s="15"/>
      <c r="D314" s="15"/>
      <c r="E314" s="15"/>
      <c r="F314" s="15"/>
      <c r="G314" s="15"/>
    </row>
    <row r="315" spans="3:7">
      <c r="C315" s="15"/>
      <c r="D315" s="15"/>
      <c r="E315" s="15"/>
      <c r="F315" s="15"/>
      <c r="G315" s="15"/>
    </row>
    <row r="316" spans="3:7">
      <c r="C316" s="15"/>
      <c r="D316" s="15"/>
      <c r="E316" s="15"/>
      <c r="F316" s="15"/>
      <c r="G316" s="15"/>
    </row>
    <row r="317" spans="3:7">
      <c r="C317" s="15"/>
      <c r="D317" s="15"/>
      <c r="E317" s="15"/>
      <c r="F317" s="15"/>
      <c r="G317" s="15"/>
    </row>
    <row r="318" spans="3:7">
      <c r="C318" s="15"/>
      <c r="D318" s="15"/>
      <c r="E318" s="15"/>
      <c r="F318" s="15"/>
      <c r="G318" s="15"/>
    </row>
    <row r="319" spans="3:7">
      <c r="C319" s="15"/>
      <c r="D319" s="15"/>
      <c r="E319" s="15"/>
      <c r="F319" s="15"/>
      <c r="G319" s="15"/>
    </row>
    <row r="320" spans="3:7">
      <c r="C320" s="15"/>
      <c r="D320" s="15"/>
      <c r="E320" s="15"/>
      <c r="F320" s="15"/>
      <c r="G320" s="15"/>
    </row>
    <row r="321" spans="3:7">
      <c r="C321" s="15"/>
      <c r="D321" s="15"/>
      <c r="E321" s="15"/>
      <c r="F321" s="15"/>
      <c r="G321" s="15"/>
    </row>
    <row r="322" spans="3:7">
      <c r="C322" s="15"/>
      <c r="D322" s="15"/>
      <c r="E322" s="15"/>
      <c r="F322" s="15"/>
      <c r="G322" s="15"/>
    </row>
    <row r="323" spans="3:7">
      <c r="C323" s="15"/>
      <c r="D323" s="15"/>
      <c r="E323" s="15"/>
      <c r="F323" s="15"/>
      <c r="G323" s="15"/>
    </row>
    <row r="324" spans="3:7">
      <c r="C324" s="15"/>
      <c r="D324" s="15"/>
      <c r="E324" s="15"/>
      <c r="F324" s="15"/>
      <c r="G324" s="15"/>
    </row>
    <row r="325" spans="3:7">
      <c r="C325" s="15"/>
      <c r="D325" s="15"/>
      <c r="E325" s="15"/>
      <c r="F325" s="15"/>
      <c r="G325" s="15"/>
    </row>
    <row r="326" spans="3:7">
      <c r="C326" s="15"/>
      <c r="D326" s="15"/>
      <c r="E326" s="15"/>
      <c r="F326" s="15"/>
      <c r="G326" s="15"/>
    </row>
    <row r="327" spans="3:7">
      <c r="C327" s="15"/>
      <c r="D327" s="15"/>
      <c r="E327" s="15"/>
      <c r="F327" s="15"/>
      <c r="G327" s="15"/>
    </row>
    <row r="328" spans="3:7">
      <c r="C328" s="15"/>
      <c r="D328" s="15"/>
      <c r="E328" s="15"/>
      <c r="F328" s="15"/>
      <c r="G328" s="15"/>
    </row>
    <row r="329" spans="3:7">
      <c r="C329" s="15"/>
      <c r="D329" s="15"/>
      <c r="E329" s="15"/>
      <c r="F329" s="15"/>
      <c r="G329" s="15"/>
    </row>
    <row r="330" spans="3:7">
      <c r="C330" s="15"/>
      <c r="D330" s="15"/>
      <c r="E330" s="15"/>
      <c r="F330" s="15"/>
      <c r="G330" s="15"/>
    </row>
    <row r="331" spans="3:7">
      <c r="C331" s="15"/>
      <c r="D331" s="15"/>
      <c r="E331" s="15"/>
      <c r="F331" s="15"/>
      <c r="G331" s="15"/>
    </row>
    <row r="332" spans="3:7">
      <c r="C332" s="15"/>
      <c r="D332" s="15"/>
      <c r="E332" s="15"/>
      <c r="F332" s="15"/>
      <c r="G332" s="15"/>
    </row>
    <row r="333" spans="3:7">
      <c r="C333" s="15"/>
      <c r="D333" s="15"/>
      <c r="E333" s="15"/>
      <c r="F333" s="15"/>
      <c r="G333" s="15"/>
    </row>
    <row r="334" spans="3:7">
      <c r="C334" s="15"/>
      <c r="D334" s="15"/>
      <c r="E334" s="15"/>
      <c r="F334" s="15"/>
      <c r="G334" s="15"/>
    </row>
    <row r="335" spans="3:7">
      <c r="C335" s="15"/>
      <c r="D335" s="15"/>
      <c r="E335" s="15"/>
      <c r="F335" s="15"/>
      <c r="G335" s="15"/>
    </row>
    <row r="336" spans="3:7">
      <c r="C336" s="15"/>
      <c r="D336" s="15"/>
      <c r="E336" s="15"/>
      <c r="F336" s="15"/>
      <c r="G336" s="15"/>
    </row>
    <row r="337" spans="3:7">
      <c r="C337" s="15"/>
      <c r="D337" s="15"/>
      <c r="E337" s="15"/>
      <c r="F337" s="15"/>
      <c r="G337" s="15"/>
    </row>
    <row r="338" spans="3:7">
      <c r="C338" s="15"/>
      <c r="D338" s="15"/>
      <c r="E338" s="15"/>
      <c r="F338" s="15"/>
      <c r="G338" s="15"/>
    </row>
    <row r="339" spans="3:7">
      <c r="C339" s="15"/>
      <c r="D339" s="15"/>
      <c r="E339" s="15"/>
      <c r="F339" s="15"/>
      <c r="G339" s="15"/>
    </row>
    <row r="340" spans="3:7">
      <c r="C340" s="15"/>
      <c r="D340" s="15"/>
      <c r="E340" s="15"/>
      <c r="F340" s="15"/>
      <c r="G340" s="15"/>
    </row>
    <row r="341" spans="3:7">
      <c r="C341" s="15"/>
      <c r="D341" s="15"/>
      <c r="E341" s="15"/>
      <c r="F341" s="15"/>
      <c r="G341" s="15"/>
    </row>
    <row r="342" spans="3:7">
      <c r="C342" s="15"/>
      <c r="D342" s="15"/>
      <c r="E342" s="15"/>
      <c r="F342" s="15"/>
      <c r="G342" s="15"/>
    </row>
    <row r="343" spans="3:7">
      <c r="C343" s="15"/>
      <c r="D343" s="15"/>
      <c r="E343" s="15"/>
      <c r="F343" s="15"/>
      <c r="G343" s="15"/>
    </row>
    <row r="344" spans="3:7">
      <c r="C344" s="15"/>
      <c r="D344" s="15"/>
      <c r="E344" s="15"/>
      <c r="F344" s="15"/>
      <c r="G344" s="15"/>
    </row>
    <row r="345" spans="3:7">
      <c r="C345" s="15"/>
      <c r="D345" s="15"/>
      <c r="E345" s="15"/>
      <c r="F345" s="15"/>
      <c r="G345" s="15"/>
    </row>
    <row r="346" spans="3:7">
      <c r="C346" s="15"/>
      <c r="D346" s="15"/>
      <c r="E346" s="15"/>
      <c r="F346" s="15"/>
      <c r="G346" s="15"/>
    </row>
    <row r="347" spans="3:7">
      <c r="C347" s="15"/>
      <c r="D347" s="15"/>
      <c r="E347" s="15"/>
      <c r="F347" s="15"/>
      <c r="G347" s="15"/>
    </row>
    <row r="348" spans="3:7">
      <c r="C348" s="15"/>
      <c r="D348" s="15"/>
      <c r="E348" s="15"/>
      <c r="F348" s="15"/>
      <c r="G348" s="15"/>
    </row>
    <row r="349" spans="3:7">
      <c r="C349" s="15"/>
      <c r="D349" s="15"/>
      <c r="E349" s="15"/>
      <c r="F349" s="15"/>
      <c r="G349" s="15"/>
    </row>
    <row r="350" spans="3:7">
      <c r="C350" s="15"/>
      <c r="D350" s="15"/>
      <c r="E350" s="15"/>
      <c r="F350" s="15"/>
      <c r="G350" s="15"/>
    </row>
    <row r="351" spans="3:7">
      <c r="C351" s="15"/>
      <c r="D351" s="15"/>
      <c r="E351" s="15"/>
      <c r="F351" s="15"/>
      <c r="G351" s="15"/>
    </row>
    <row r="352" spans="3:7">
      <c r="C352" s="15"/>
      <c r="D352" s="15"/>
      <c r="E352" s="15"/>
      <c r="F352" s="15"/>
      <c r="G352" s="15"/>
    </row>
    <row r="353" spans="3:7">
      <c r="C353" s="15"/>
      <c r="D353" s="15"/>
      <c r="E353" s="15"/>
      <c r="F353" s="15"/>
      <c r="G353" s="15"/>
    </row>
    <row r="354" spans="3:7">
      <c r="C354" s="15"/>
      <c r="D354" s="15"/>
      <c r="E354" s="15"/>
      <c r="F354" s="15"/>
      <c r="G354" s="15"/>
    </row>
    <row r="355" spans="3:7">
      <c r="C355" s="15"/>
      <c r="D355" s="15"/>
      <c r="E355" s="15"/>
      <c r="F355" s="15"/>
      <c r="G355" s="15"/>
    </row>
    <row r="356" spans="3:7">
      <c r="C356" s="15"/>
      <c r="D356" s="15"/>
      <c r="E356" s="15"/>
      <c r="F356" s="15"/>
      <c r="G356" s="15"/>
    </row>
    <row r="357" spans="3:7">
      <c r="C357" s="15"/>
      <c r="D357" s="15"/>
      <c r="E357" s="15"/>
      <c r="F357" s="15"/>
      <c r="G357" s="15"/>
    </row>
    <row r="358" spans="3:7">
      <c r="C358" s="15"/>
      <c r="D358" s="15"/>
      <c r="E358" s="15"/>
      <c r="F358" s="15"/>
      <c r="G358" s="15"/>
    </row>
    <row r="359" spans="3:7">
      <c r="C359" s="15"/>
      <c r="D359" s="15"/>
      <c r="E359" s="15"/>
      <c r="F359" s="15"/>
      <c r="G359" s="15"/>
    </row>
    <row r="360" spans="3:7">
      <c r="C360" s="15"/>
      <c r="D360" s="15"/>
      <c r="E360" s="15"/>
      <c r="F360" s="15"/>
      <c r="G360" s="15"/>
    </row>
    <row r="361" spans="3:7">
      <c r="C361" s="15"/>
      <c r="D361" s="15"/>
      <c r="E361" s="15"/>
      <c r="F361" s="15"/>
      <c r="G361" s="15"/>
    </row>
    <row r="362" spans="3:7">
      <c r="C362" s="15"/>
      <c r="D362" s="15"/>
      <c r="E362" s="15"/>
      <c r="F362" s="15"/>
      <c r="G362" s="15"/>
    </row>
    <row r="363" spans="3:7">
      <c r="C363" s="15"/>
      <c r="D363" s="15"/>
      <c r="E363" s="15"/>
      <c r="F363" s="15"/>
      <c r="G363" s="15"/>
    </row>
    <row r="364" spans="3:7">
      <c r="C364" s="15"/>
      <c r="D364" s="15"/>
      <c r="E364" s="15"/>
      <c r="F364" s="15"/>
      <c r="G364" s="15"/>
    </row>
    <row r="365" spans="3:7">
      <c r="C365" s="15"/>
      <c r="D365" s="15"/>
      <c r="E365" s="15"/>
      <c r="F365" s="15"/>
      <c r="G365" s="15"/>
    </row>
    <row r="366" spans="3:7">
      <c r="C366" s="15"/>
      <c r="D366" s="15"/>
      <c r="E366" s="15"/>
      <c r="F366" s="15"/>
      <c r="G366" s="15"/>
    </row>
    <row r="367" spans="3:7">
      <c r="C367" s="15"/>
      <c r="D367" s="15"/>
      <c r="E367" s="15"/>
      <c r="F367" s="15"/>
      <c r="G367" s="15"/>
    </row>
    <row r="368" spans="3:7">
      <c r="C368" s="15"/>
      <c r="D368" s="15"/>
      <c r="E368" s="15"/>
      <c r="F368" s="15"/>
      <c r="G368" s="15"/>
    </row>
    <row r="369" spans="3:7">
      <c r="C369" s="15"/>
      <c r="D369" s="15"/>
      <c r="E369" s="15"/>
      <c r="F369" s="15"/>
      <c r="G369" s="15"/>
    </row>
    <row r="370" spans="3:7">
      <c r="C370" s="15"/>
      <c r="D370" s="15"/>
      <c r="E370" s="15"/>
      <c r="F370" s="15"/>
      <c r="G370" s="15"/>
    </row>
    <row r="371" spans="3:7">
      <c r="C371" s="15"/>
      <c r="D371" s="15"/>
      <c r="E371" s="15"/>
      <c r="F371" s="15"/>
      <c r="G371" s="15"/>
    </row>
    <row r="372" spans="3:7">
      <c r="C372" s="15"/>
      <c r="D372" s="15"/>
      <c r="E372" s="15"/>
      <c r="F372" s="15"/>
      <c r="G372" s="15"/>
    </row>
    <row r="373" spans="3:7">
      <c r="C373" s="15"/>
      <c r="D373" s="15"/>
      <c r="E373" s="15"/>
      <c r="F373" s="15"/>
      <c r="G373" s="15"/>
    </row>
    <row r="374" spans="3:7">
      <c r="C374" s="15"/>
      <c r="D374" s="15"/>
      <c r="E374" s="15"/>
      <c r="F374" s="15"/>
      <c r="G374" s="15"/>
    </row>
    <row r="375" spans="3:7">
      <c r="C375" s="15"/>
      <c r="D375" s="15"/>
      <c r="E375" s="15"/>
      <c r="F375" s="15"/>
      <c r="G375" s="15"/>
    </row>
    <row r="376" spans="3:7">
      <c r="C376" s="15"/>
      <c r="D376" s="15"/>
      <c r="E376" s="15"/>
      <c r="F376" s="15"/>
      <c r="G376" s="15"/>
    </row>
    <row r="377" spans="3:7">
      <c r="C377" s="15"/>
      <c r="D377" s="15"/>
      <c r="E377" s="15"/>
      <c r="F377" s="15"/>
      <c r="G377" s="15"/>
    </row>
    <row r="378" spans="3:7">
      <c r="C378" s="15"/>
      <c r="D378" s="15"/>
      <c r="E378" s="15"/>
      <c r="F378" s="15"/>
      <c r="G378" s="15"/>
    </row>
    <row r="379" spans="3:7">
      <c r="C379" s="15"/>
      <c r="D379" s="15"/>
      <c r="E379" s="15"/>
      <c r="F379" s="15"/>
      <c r="G379" s="15"/>
    </row>
    <row r="380" spans="3:7">
      <c r="C380" s="15"/>
      <c r="D380" s="15"/>
      <c r="E380" s="15"/>
      <c r="F380" s="15"/>
      <c r="G380" s="15"/>
    </row>
    <row r="381" spans="3:7">
      <c r="C381" s="15"/>
      <c r="D381" s="15"/>
      <c r="E381" s="15"/>
      <c r="F381" s="15"/>
      <c r="G381" s="15"/>
    </row>
    <row r="382" spans="3:7">
      <c r="C382" s="15"/>
      <c r="D382" s="15"/>
      <c r="E382" s="15"/>
      <c r="F382" s="15"/>
      <c r="G382" s="15"/>
    </row>
    <row r="383" spans="3:7">
      <c r="C383" s="15"/>
      <c r="D383" s="15"/>
      <c r="E383" s="15"/>
      <c r="F383" s="15"/>
      <c r="G383" s="15"/>
    </row>
    <row r="384" spans="3:7">
      <c r="C384" s="15"/>
      <c r="D384" s="15"/>
      <c r="E384" s="15"/>
      <c r="F384" s="15"/>
      <c r="G384" s="15"/>
    </row>
    <row r="385" spans="3:7">
      <c r="C385" s="15"/>
      <c r="D385" s="15"/>
      <c r="E385" s="15"/>
      <c r="F385" s="15"/>
      <c r="G385" s="15"/>
    </row>
    <row r="386" spans="3:7">
      <c r="C386" s="15"/>
      <c r="D386" s="15"/>
      <c r="E386" s="15"/>
      <c r="F386" s="15"/>
      <c r="G386" s="15"/>
    </row>
    <row r="387" spans="3:7">
      <c r="C387" s="15"/>
      <c r="D387" s="15"/>
      <c r="E387" s="15"/>
      <c r="F387" s="15"/>
      <c r="G387" s="15"/>
    </row>
    <row r="388" spans="3:7">
      <c r="C388" s="15"/>
      <c r="D388" s="15"/>
      <c r="E388" s="15"/>
      <c r="F388" s="15"/>
      <c r="G388" s="15"/>
    </row>
    <row r="389" spans="3:7">
      <c r="C389" s="15"/>
      <c r="D389" s="15"/>
      <c r="E389" s="15"/>
      <c r="F389" s="15"/>
      <c r="G389" s="15"/>
    </row>
    <row r="390" spans="3:7">
      <c r="C390" s="15"/>
      <c r="D390" s="15"/>
      <c r="E390" s="15"/>
      <c r="F390" s="15"/>
      <c r="G390" s="15"/>
    </row>
    <row r="391" spans="3:7">
      <c r="C391" s="15"/>
      <c r="D391" s="15"/>
      <c r="E391" s="15"/>
      <c r="F391" s="15"/>
      <c r="G391" s="15"/>
    </row>
    <row r="392" spans="3:7">
      <c r="C392" s="15"/>
      <c r="D392" s="15"/>
      <c r="E392" s="15"/>
      <c r="F392" s="15"/>
      <c r="G392" s="15"/>
    </row>
    <row r="393" spans="3:7">
      <c r="C393" s="15"/>
      <c r="D393" s="15"/>
      <c r="E393" s="15"/>
      <c r="F393" s="15"/>
      <c r="G393" s="15"/>
    </row>
    <row r="394" spans="3:7">
      <c r="C394" s="15"/>
      <c r="D394" s="15"/>
      <c r="E394" s="15"/>
      <c r="F394" s="15"/>
      <c r="G394" s="15"/>
    </row>
    <row r="395" spans="3:7">
      <c r="C395" s="15"/>
      <c r="D395" s="15"/>
      <c r="E395" s="15"/>
      <c r="F395" s="15"/>
      <c r="G395" s="15"/>
    </row>
    <row r="396" spans="3:7">
      <c r="C396" s="15"/>
      <c r="D396" s="15"/>
      <c r="E396" s="15"/>
      <c r="F396" s="15"/>
      <c r="G396" s="15"/>
    </row>
    <row r="397" spans="3:7">
      <c r="C397" s="15"/>
      <c r="D397" s="15"/>
      <c r="E397" s="15"/>
      <c r="F397" s="15"/>
      <c r="G397" s="15"/>
    </row>
    <row r="398" spans="3:7">
      <c r="C398" s="15"/>
      <c r="D398" s="15"/>
      <c r="E398" s="15"/>
      <c r="F398" s="15"/>
      <c r="G398" s="15"/>
    </row>
    <row r="399" spans="3:7">
      <c r="C399" s="15"/>
      <c r="D399" s="15"/>
      <c r="E399" s="15"/>
      <c r="F399" s="15"/>
      <c r="G399" s="15"/>
    </row>
    <row r="400" spans="3:7">
      <c r="C400" s="15"/>
      <c r="D400" s="15"/>
      <c r="E400" s="15"/>
      <c r="F400" s="15"/>
      <c r="G400" s="15"/>
    </row>
    <row r="401" spans="3:7">
      <c r="C401" s="15"/>
      <c r="D401" s="15"/>
      <c r="E401" s="15"/>
      <c r="F401" s="15"/>
      <c r="G401" s="15"/>
    </row>
    <row r="402" spans="3:7">
      <c r="C402" s="15"/>
      <c r="D402" s="15"/>
      <c r="E402" s="15"/>
      <c r="F402" s="15"/>
      <c r="G402" s="15"/>
    </row>
    <row r="403" spans="3:7">
      <c r="C403" s="15"/>
      <c r="D403" s="15"/>
      <c r="E403" s="15"/>
      <c r="F403" s="15"/>
      <c r="G403" s="15"/>
    </row>
    <row r="404" spans="3:7">
      <c r="C404" s="15"/>
      <c r="D404" s="15"/>
      <c r="E404" s="15"/>
      <c r="F404" s="15"/>
      <c r="G404" s="15"/>
    </row>
    <row r="405" spans="3:7">
      <c r="C405" s="15"/>
      <c r="D405" s="15"/>
      <c r="E405" s="15"/>
      <c r="F405" s="15"/>
      <c r="G405" s="15"/>
    </row>
    <row r="406" spans="3:7">
      <c r="C406" s="15"/>
      <c r="D406" s="15"/>
      <c r="E406" s="15"/>
      <c r="F406" s="15"/>
      <c r="G406" s="15"/>
    </row>
    <row r="407" spans="3:7">
      <c r="C407" s="15"/>
      <c r="D407" s="15"/>
      <c r="E407" s="15"/>
      <c r="F407" s="15"/>
      <c r="G407" s="15"/>
    </row>
    <row r="408" spans="3:7">
      <c r="C408" s="15"/>
      <c r="D408" s="15"/>
      <c r="E408" s="15"/>
      <c r="F408" s="15"/>
      <c r="G408" s="15"/>
    </row>
    <row r="409" spans="3:7">
      <c r="C409" s="15"/>
      <c r="D409" s="15"/>
      <c r="E409" s="15"/>
      <c r="F409" s="15"/>
      <c r="G409" s="15"/>
    </row>
    <row r="410" spans="3:7">
      <c r="C410" s="15"/>
      <c r="D410" s="15"/>
      <c r="E410" s="15"/>
      <c r="F410" s="15"/>
      <c r="G410" s="15"/>
    </row>
    <row r="411" spans="3:7">
      <c r="C411" s="15"/>
      <c r="D411" s="15"/>
      <c r="E411" s="15"/>
      <c r="F411" s="15"/>
      <c r="G411" s="15"/>
    </row>
    <row r="412" spans="3:7">
      <c r="C412" s="15"/>
      <c r="D412" s="15"/>
      <c r="E412" s="15"/>
      <c r="F412" s="15"/>
      <c r="G412" s="15"/>
    </row>
    <row r="413" spans="3:7">
      <c r="C413" s="15"/>
      <c r="D413" s="15"/>
      <c r="E413" s="15"/>
      <c r="F413" s="15"/>
      <c r="G413" s="15"/>
    </row>
    <row r="414" spans="3:7">
      <c r="C414" s="15"/>
      <c r="D414" s="15"/>
      <c r="E414" s="15"/>
      <c r="F414" s="15"/>
      <c r="G414" s="15"/>
    </row>
    <row r="415" spans="3:7">
      <c r="C415" s="15"/>
      <c r="D415" s="15"/>
      <c r="E415" s="15"/>
      <c r="F415" s="15"/>
      <c r="G415" s="15"/>
    </row>
    <row r="416" spans="3:7">
      <c r="C416" s="15"/>
      <c r="D416" s="15"/>
      <c r="E416" s="15"/>
      <c r="F416" s="15"/>
      <c r="G416" s="15"/>
    </row>
    <row r="417" spans="3:7">
      <c r="C417" s="15"/>
      <c r="D417" s="15"/>
      <c r="E417" s="15"/>
      <c r="F417" s="15"/>
      <c r="G417" s="15"/>
    </row>
    <row r="418" spans="3:7">
      <c r="C418" s="15"/>
      <c r="D418" s="15"/>
      <c r="E418" s="15"/>
      <c r="F418" s="15"/>
      <c r="G418" s="15"/>
    </row>
    <row r="419" spans="3:7">
      <c r="C419" s="15"/>
      <c r="D419" s="15"/>
      <c r="E419" s="15"/>
      <c r="F419" s="15"/>
      <c r="G419" s="15"/>
    </row>
    <row r="420" spans="3:7">
      <c r="C420" s="15"/>
      <c r="D420" s="15"/>
      <c r="E420" s="15"/>
      <c r="F420" s="15"/>
      <c r="G420" s="15"/>
    </row>
    <row r="421" spans="3:7">
      <c r="C421" s="15"/>
      <c r="D421" s="15"/>
      <c r="E421" s="15"/>
      <c r="F421" s="15"/>
      <c r="G421" s="15"/>
    </row>
    <row r="422" spans="3:7">
      <c r="C422" s="15"/>
      <c r="D422" s="15"/>
      <c r="E422" s="15"/>
      <c r="F422" s="15"/>
      <c r="G422" s="15"/>
    </row>
    <row r="423" spans="3:7">
      <c r="C423" s="15"/>
      <c r="D423" s="15"/>
      <c r="E423" s="15"/>
      <c r="F423" s="15"/>
      <c r="G423" s="15"/>
    </row>
    <row r="424" spans="3:7">
      <c r="C424" s="15"/>
      <c r="D424" s="15"/>
      <c r="E424" s="15"/>
      <c r="F424" s="15"/>
      <c r="G424" s="15"/>
    </row>
    <row r="425" spans="3:7">
      <c r="C425" s="15"/>
      <c r="D425" s="15"/>
      <c r="E425" s="15"/>
      <c r="F425" s="15"/>
      <c r="G425" s="15"/>
    </row>
    <row r="426" spans="3:7">
      <c r="C426" s="15"/>
      <c r="D426" s="15"/>
      <c r="E426" s="15"/>
      <c r="F426" s="15"/>
      <c r="G426" s="15"/>
    </row>
    <row r="427" spans="3:7">
      <c r="C427" s="15"/>
      <c r="D427" s="15"/>
      <c r="E427" s="15"/>
      <c r="F427" s="15"/>
      <c r="G427" s="15"/>
    </row>
    <row r="428" spans="3:7">
      <c r="C428" s="15"/>
      <c r="D428" s="15"/>
      <c r="E428" s="15"/>
      <c r="F428" s="15"/>
      <c r="G428" s="15"/>
    </row>
    <row r="429" spans="3:7">
      <c r="C429" s="15"/>
      <c r="D429" s="15"/>
      <c r="E429" s="15"/>
      <c r="F429" s="15"/>
      <c r="G429" s="15"/>
    </row>
    <row r="430" spans="3:7">
      <c r="C430" s="15"/>
      <c r="D430" s="15"/>
      <c r="E430" s="15"/>
      <c r="F430" s="15"/>
      <c r="G430" s="15"/>
    </row>
    <row r="431" spans="3:7">
      <c r="C431" s="15"/>
      <c r="D431" s="15"/>
      <c r="E431" s="15"/>
      <c r="F431" s="15"/>
      <c r="G431" s="15"/>
    </row>
    <row r="432" spans="3:7">
      <c r="C432" s="15"/>
      <c r="D432" s="15"/>
      <c r="E432" s="15"/>
      <c r="F432" s="15"/>
      <c r="G432" s="15"/>
    </row>
    <row r="433" spans="3:7">
      <c r="C433" s="15"/>
      <c r="D433" s="15"/>
      <c r="E433" s="15"/>
      <c r="F433" s="15"/>
      <c r="G433" s="15"/>
    </row>
    <row r="434" spans="3:7">
      <c r="C434" s="15"/>
      <c r="D434" s="15"/>
      <c r="E434" s="15"/>
      <c r="F434" s="15"/>
      <c r="G434" s="15"/>
    </row>
    <row r="435" spans="3:7">
      <c r="C435" s="15"/>
      <c r="D435" s="15"/>
      <c r="E435" s="15"/>
      <c r="F435" s="15"/>
      <c r="G435" s="15"/>
    </row>
    <row r="436" spans="3:7">
      <c r="C436" s="15"/>
      <c r="D436" s="15"/>
      <c r="E436" s="15"/>
      <c r="F436" s="15"/>
      <c r="G436" s="15"/>
    </row>
    <row r="437" spans="3:7">
      <c r="C437" s="15"/>
      <c r="D437" s="15"/>
      <c r="E437" s="15"/>
      <c r="F437" s="15"/>
      <c r="G437" s="15"/>
    </row>
    <row r="438" spans="3:7">
      <c r="C438" s="15"/>
      <c r="D438" s="15"/>
      <c r="E438" s="15"/>
      <c r="F438" s="15"/>
      <c r="G438" s="15"/>
    </row>
    <row r="439" spans="3:7">
      <c r="C439" s="15"/>
      <c r="D439" s="15"/>
      <c r="E439" s="15"/>
      <c r="F439" s="15"/>
      <c r="G439" s="15"/>
    </row>
    <row r="440" spans="3:7">
      <c r="C440" s="15"/>
      <c r="D440" s="15"/>
      <c r="E440" s="15"/>
      <c r="F440" s="15"/>
      <c r="G440" s="15"/>
    </row>
    <row r="441" spans="3:7">
      <c r="C441" s="15"/>
      <c r="D441" s="15"/>
      <c r="E441" s="15"/>
      <c r="F441" s="15"/>
      <c r="G441" s="15"/>
    </row>
    <row r="442" spans="3:7">
      <c r="C442" s="15"/>
      <c r="D442" s="15"/>
      <c r="E442" s="15"/>
      <c r="F442" s="15"/>
      <c r="G442" s="15"/>
    </row>
    <row r="443" spans="3:7">
      <c r="C443" s="15"/>
      <c r="D443" s="15"/>
      <c r="E443" s="15"/>
      <c r="F443" s="15"/>
      <c r="G443" s="15"/>
    </row>
    <row r="444" spans="3:7">
      <c r="C444" s="15"/>
      <c r="D444" s="15"/>
      <c r="E444" s="15"/>
      <c r="F444" s="15"/>
      <c r="G444" s="15"/>
    </row>
    <row r="445" spans="3:7">
      <c r="C445" s="15"/>
      <c r="D445" s="15"/>
      <c r="E445" s="15"/>
      <c r="F445" s="15"/>
      <c r="G445" s="15"/>
    </row>
    <row r="446" spans="3:7">
      <c r="C446" s="15"/>
      <c r="D446" s="15"/>
      <c r="E446" s="15"/>
      <c r="F446" s="15"/>
      <c r="G446" s="15"/>
    </row>
    <row r="447" spans="3:7">
      <c r="C447" s="15"/>
      <c r="D447" s="15"/>
      <c r="E447" s="15"/>
      <c r="F447" s="15"/>
      <c r="G447" s="15"/>
    </row>
    <row r="448" spans="3:7">
      <c r="C448" s="15"/>
      <c r="D448" s="15"/>
      <c r="E448" s="15"/>
      <c r="F448" s="15"/>
      <c r="G448" s="15"/>
    </row>
    <row r="449" spans="3:7">
      <c r="C449" s="15"/>
      <c r="D449" s="15"/>
      <c r="E449" s="15"/>
      <c r="F449" s="15"/>
      <c r="G449" s="15"/>
    </row>
    <row r="450" spans="3:7">
      <c r="C450" s="15"/>
      <c r="D450" s="15"/>
      <c r="E450" s="15"/>
      <c r="F450" s="15"/>
      <c r="G450" s="15"/>
    </row>
    <row r="451" spans="3:7">
      <c r="C451" s="15"/>
      <c r="D451" s="15"/>
      <c r="E451" s="15"/>
      <c r="F451" s="15"/>
      <c r="G451" s="15"/>
    </row>
    <row r="452" spans="3:7">
      <c r="C452" s="15"/>
      <c r="D452" s="15"/>
      <c r="E452" s="15"/>
      <c r="F452" s="15"/>
      <c r="G452" s="15"/>
    </row>
    <row r="453" spans="3:7">
      <c r="C453" s="15"/>
      <c r="D453" s="15"/>
      <c r="E453" s="15"/>
      <c r="F453" s="15"/>
      <c r="G453" s="15"/>
    </row>
    <row r="454" spans="3:7">
      <c r="C454" s="15"/>
      <c r="D454" s="15"/>
      <c r="E454" s="15"/>
      <c r="F454" s="15"/>
      <c r="G454" s="15"/>
    </row>
    <row r="455" spans="3:7">
      <c r="C455" s="15"/>
      <c r="D455" s="15"/>
      <c r="E455" s="15"/>
      <c r="F455" s="15"/>
      <c r="G455" s="15"/>
    </row>
    <row r="456" spans="3:7">
      <c r="C456" s="15"/>
      <c r="D456" s="15"/>
      <c r="E456" s="15"/>
      <c r="F456" s="15"/>
      <c r="G456" s="15"/>
    </row>
    <row r="457" spans="3:7">
      <c r="C457" s="15"/>
      <c r="D457" s="15"/>
      <c r="E457" s="15"/>
      <c r="F457" s="15"/>
      <c r="G457" s="15"/>
    </row>
    <row r="458" spans="3:7">
      <c r="C458" s="15"/>
      <c r="D458" s="15"/>
      <c r="E458" s="15"/>
      <c r="F458" s="15"/>
      <c r="G458" s="15"/>
    </row>
    <row r="459" spans="3:7">
      <c r="C459" s="15"/>
      <c r="D459" s="15"/>
      <c r="E459" s="15"/>
      <c r="F459" s="15"/>
      <c r="G459" s="15"/>
    </row>
    <row r="460" spans="3:7">
      <c r="C460" s="15"/>
      <c r="D460" s="15"/>
      <c r="E460" s="15"/>
      <c r="F460" s="15"/>
      <c r="G460" s="15"/>
    </row>
    <row r="461" spans="3:7">
      <c r="C461" s="15"/>
      <c r="D461" s="15"/>
      <c r="E461" s="15"/>
      <c r="F461" s="15"/>
      <c r="G461" s="15"/>
    </row>
    <row r="462" spans="3:7">
      <c r="C462" s="15"/>
      <c r="D462" s="15"/>
      <c r="E462" s="15"/>
      <c r="F462" s="15"/>
      <c r="G462" s="15"/>
    </row>
    <row r="463" spans="3:7">
      <c r="C463" s="15"/>
      <c r="D463" s="15"/>
      <c r="E463" s="15"/>
      <c r="F463" s="15"/>
      <c r="G463" s="15"/>
    </row>
    <row r="464" spans="3:7">
      <c r="C464" s="15"/>
      <c r="D464" s="15"/>
      <c r="E464" s="15"/>
      <c r="F464" s="15"/>
      <c r="G464" s="15"/>
    </row>
    <row r="465" spans="3:7">
      <c r="C465" s="15"/>
      <c r="D465" s="15"/>
      <c r="E465" s="15"/>
      <c r="F465" s="15"/>
      <c r="G465" s="15"/>
    </row>
    <row r="466" spans="3:7">
      <c r="C466" s="15"/>
      <c r="D466" s="15"/>
      <c r="E466" s="15"/>
      <c r="F466" s="15"/>
      <c r="G466" s="15"/>
    </row>
    <row r="467" spans="3:7">
      <c r="C467" s="15"/>
      <c r="D467" s="15"/>
      <c r="E467" s="15"/>
      <c r="F467" s="15"/>
      <c r="G467" s="15"/>
    </row>
    <row r="468" spans="3:7">
      <c r="C468" s="15"/>
      <c r="D468" s="15"/>
      <c r="E468" s="15"/>
      <c r="F468" s="15"/>
      <c r="G468" s="15"/>
    </row>
    <row r="469" spans="3:7">
      <c r="C469" s="15"/>
      <c r="D469" s="15"/>
      <c r="E469" s="15"/>
      <c r="F469" s="15"/>
      <c r="G469" s="15"/>
    </row>
    <row r="470" spans="3:7">
      <c r="C470" s="15"/>
      <c r="D470" s="15"/>
      <c r="E470" s="15"/>
      <c r="F470" s="15"/>
      <c r="G470" s="15"/>
    </row>
    <row r="471" spans="3:7">
      <c r="C471" s="15"/>
      <c r="D471" s="15"/>
      <c r="E471" s="15"/>
      <c r="F471" s="15"/>
      <c r="G471" s="15"/>
    </row>
    <row r="472" spans="3:7">
      <c r="C472" s="15"/>
      <c r="D472" s="15"/>
      <c r="E472" s="15"/>
      <c r="F472" s="15"/>
      <c r="G472" s="15"/>
    </row>
    <row r="473" spans="3:7">
      <c r="C473" s="15"/>
      <c r="D473" s="15"/>
      <c r="E473" s="15"/>
      <c r="F473" s="15"/>
      <c r="G473" s="15"/>
    </row>
    <row r="474" spans="3:7">
      <c r="C474" s="15"/>
      <c r="D474" s="15"/>
      <c r="E474" s="15"/>
      <c r="F474" s="15"/>
      <c r="G474" s="15"/>
    </row>
    <row r="475" spans="3:7">
      <c r="C475" s="15"/>
      <c r="D475" s="15"/>
      <c r="E475" s="15"/>
      <c r="F475" s="15"/>
      <c r="G475" s="15"/>
    </row>
    <row r="476" spans="3:7">
      <c r="C476" s="15"/>
      <c r="D476" s="15"/>
      <c r="E476" s="15"/>
      <c r="F476" s="15"/>
      <c r="G476" s="15"/>
    </row>
    <row r="477" spans="3:7">
      <c r="C477" s="15"/>
      <c r="D477" s="15"/>
      <c r="E477" s="15"/>
      <c r="F477" s="15"/>
      <c r="G477" s="15"/>
    </row>
    <row r="478" spans="3:7">
      <c r="C478" s="15"/>
      <c r="D478" s="15"/>
      <c r="E478" s="15"/>
      <c r="F478" s="15"/>
      <c r="G478" s="15"/>
    </row>
    <row r="479" spans="3:7">
      <c r="C479" s="15"/>
      <c r="D479" s="15"/>
      <c r="E479" s="15"/>
      <c r="F479" s="15"/>
      <c r="G479" s="15"/>
    </row>
    <row r="480" spans="3:7">
      <c r="C480" s="15"/>
      <c r="D480" s="15"/>
      <c r="E480" s="15"/>
      <c r="F480" s="15"/>
      <c r="G480" s="15"/>
    </row>
    <row r="481" spans="3:7">
      <c r="C481" s="15"/>
      <c r="D481" s="15"/>
      <c r="E481" s="15"/>
      <c r="F481" s="15"/>
      <c r="G481" s="15"/>
    </row>
    <row r="482" spans="3:7">
      <c r="C482" s="15"/>
      <c r="D482" s="15"/>
      <c r="E482" s="15"/>
      <c r="F482" s="15"/>
      <c r="G482" s="15"/>
    </row>
    <row r="483" spans="3:7">
      <c r="C483" s="15"/>
      <c r="D483" s="15"/>
      <c r="E483" s="15"/>
      <c r="F483" s="15"/>
      <c r="G483" s="15"/>
    </row>
    <row r="484" spans="3:7">
      <c r="C484" s="15"/>
      <c r="D484" s="15"/>
      <c r="E484" s="15"/>
      <c r="F484" s="15"/>
      <c r="G484" s="15"/>
    </row>
    <row r="485" spans="3:7">
      <c r="C485" s="15"/>
      <c r="D485" s="15"/>
      <c r="E485" s="15"/>
      <c r="F485" s="15"/>
      <c r="G485" s="15"/>
    </row>
    <row r="486" spans="3:7">
      <c r="C486" s="15"/>
      <c r="D486" s="15"/>
      <c r="E486" s="15"/>
      <c r="F486" s="15"/>
      <c r="G486" s="15"/>
    </row>
    <row r="487" spans="3:7">
      <c r="C487" s="15"/>
      <c r="D487" s="15"/>
      <c r="E487" s="15"/>
      <c r="F487" s="15"/>
      <c r="G487" s="15"/>
    </row>
    <row r="488" spans="3:7">
      <c r="C488" s="15"/>
      <c r="D488" s="15"/>
      <c r="E488" s="15"/>
      <c r="F488" s="15"/>
      <c r="G488" s="15"/>
    </row>
    <row r="489" spans="3:7">
      <c r="C489" s="15"/>
      <c r="D489" s="15"/>
      <c r="E489" s="15"/>
      <c r="F489" s="15"/>
      <c r="G489" s="15"/>
    </row>
    <row r="490" spans="3:7">
      <c r="C490" s="15"/>
      <c r="D490" s="15"/>
      <c r="E490" s="15"/>
      <c r="F490" s="15"/>
      <c r="G490" s="15"/>
    </row>
    <row r="491" spans="3:7">
      <c r="C491" s="15"/>
      <c r="D491" s="15"/>
      <c r="E491" s="15"/>
      <c r="F491" s="15"/>
      <c r="G491" s="15"/>
    </row>
    <row r="492" spans="3:7">
      <c r="C492" s="15"/>
      <c r="D492" s="15"/>
      <c r="E492" s="15"/>
      <c r="F492" s="15"/>
      <c r="G492" s="15"/>
    </row>
    <row r="493" spans="3:7">
      <c r="C493" s="15"/>
      <c r="D493" s="15"/>
      <c r="E493" s="15"/>
      <c r="F493" s="15"/>
      <c r="G493" s="15"/>
    </row>
    <row r="494" spans="3:7">
      <c r="C494" s="15"/>
      <c r="D494" s="15"/>
      <c r="E494" s="15"/>
      <c r="F494" s="15"/>
      <c r="G494" s="15"/>
    </row>
    <row r="495" spans="3:7">
      <c r="C495" s="15"/>
      <c r="D495" s="15"/>
      <c r="E495" s="15"/>
      <c r="F495" s="15"/>
      <c r="G495" s="15"/>
    </row>
    <row r="496" spans="3:7">
      <c r="C496" s="15"/>
      <c r="D496" s="15"/>
      <c r="E496" s="15"/>
      <c r="F496" s="15"/>
      <c r="G496" s="15"/>
    </row>
    <row r="497" spans="3:7">
      <c r="C497" s="15"/>
      <c r="D497" s="15"/>
      <c r="E497" s="15"/>
      <c r="F497" s="15"/>
      <c r="G497" s="15"/>
    </row>
    <row r="498" spans="3:7">
      <c r="C498" s="15"/>
      <c r="D498" s="15"/>
      <c r="E498" s="15"/>
      <c r="F498" s="15"/>
      <c r="G498" s="15"/>
    </row>
    <row r="499" spans="3:7">
      <c r="C499" s="15"/>
      <c r="D499" s="15"/>
      <c r="E499" s="15"/>
      <c r="F499" s="15"/>
      <c r="G499" s="15"/>
    </row>
    <row r="500" spans="3:7">
      <c r="C500" s="15"/>
      <c r="D500" s="15"/>
      <c r="E500" s="15"/>
      <c r="F500" s="15"/>
      <c r="G500" s="15"/>
    </row>
    <row r="501" spans="3:7">
      <c r="C501" s="15"/>
      <c r="D501" s="15"/>
      <c r="E501" s="15"/>
      <c r="F501" s="15"/>
      <c r="G501" s="15"/>
    </row>
    <row r="502" spans="3:7">
      <c r="C502" s="15"/>
      <c r="D502" s="15"/>
      <c r="E502" s="15"/>
      <c r="F502" s="15"/>
      <c r="G502" s="15"/>
    </row>
    <row r="503" spans="3:7">
      <c r="C503" s="15"/>
      <c r="D503" s="15"/>
      <c r="E503" s="15"/>
      <c r="F503" s="15"/>
      <c r="G503" s="15"/>
    </row>
    <row r="504" spans="3:7">
      <c r="C504" s="15"/>
      <c r="D504" s="15"/>
      <c r="E504" s="15"/>
      <c r="F504" s="15"/>
      <c r="G504" s="15"/>
    </row>
    <row r="505" spans="3:7">
      <c r="C505" s="15"/>
      <c r="D505" s="15"/>
      <c r="E505" s="15"/>
      <c r="F505" s="15"/>
      <c r="G505" s="15"/>
    </row>
    <row r="506" spans="3:7">
      <c r="C506" s="15"/>
      <c r="D506" s="15"/>
      <c r="E506" s="15"/>
      <c r="F506" s="15"/>
      <c r="G506" s="15"/>
    </row>
    <row r="507" spans="3:7">
      <c r="C507" s="15"/>
      <c r="D507" s="15"/>
      <c r="E507" s="15"/>
      <c r="F507" s="15"/>
      <c r="G507" s="15"/>
    </row>
    <row r="508" spans="3:7">
      <c r="C508" s="15"/>
      <c r="D508" s="15"/>
      <c r="E508" s="15"/>
      <c r="F508" s="15"/>
      <c r="G508" s="15"/>
    </row>
    <row r="509" spans="3:7">
      <c r="C509" s="15"/>
      <c r="D509" s="15"/>
      <c r="E509" s="15"/>
      <c r="F509" s="15"/>
      <c r="G509" s="15"/>
    </row>
    <row r="510" spans="3:7">
      <c r="C510" s="15"/>
      <c r="D510" s="15"/>
      <c r="E510" s="15"/>
      <c r="F510" s="15"/>
      <c r="G510" s="15"/>
    </row>
    <row r="511" spans="3:7">
      <c r="C511" s="15"/>
      <c r="D511" s="15"/>
      <c r="E511" s="15"/>
      <c r="F511" s="15"/>
      <c r="G511" s="15"/>
    </row>
    <row r="512" spans="3:7">
      <c r="C512" s="15"/>
      <c r="D512" s="15"/>
      <c r="E512" s="15"/>
      <c r="F512" s="15"/>
      <c r="G512" s="15"/>
    </row>
    <row r="513" spans="3:7">
      <c r="C513" s="15"/>
      <c r="D513" s="15"/>
      <c r="E513" s="15"/>
      <c r="F513" s="15"/>
      <c r="G513" s="15"/>
    </row>
    <row r="514" spans="3:7">
      <c r="C514" s="15"/>
      <c r="D514" s="15"/>
      <c r="E514" s="15"/>
      <c r="F514" s="15"/>
      <c r="G514" s="15"/>
    </row>
    <row r="515" spans="3:7">
      <c r="C515" s="15"/>
      <c r="D515" s="15"/>
      <c r="E515" s="15"/>
      <c r="F515" s="15"/>
      <c r="G515" s="15"/>
    </row>
    <row r="516" spans="3:7">
      <c r="C516" s="15"/>
      <c r="D516" s="15"/>
      <c r="E516" s="15"/>
      <c r="F516" s="15"/>
      <c r="G516" s="15"/>
    </row>
    <row r="517" spans="3:7">
      <c r="C517" s="15"/>
      <c r="D517" s="15"/>
      <c r="E517" s="15"/>
      <c r="F517" s="15"/>
      <c r="G517" s="15"/>
    </row>
    <row r="518" spans="3:7">
      <c r="C518" s="15"/>
      <c r="D518" s="15"/>
      <c r="E518" s="15"/>
      <c r="F518" s="15"/>
      <c r="G518" s="15"/>
    </row>
    <row r="519" spans="3:7">
      <c r="C519" s="15"/>
      <c r="D519" s="15"/>
      <c r="E519" s="15"/>
      <c r="F519" s="15"/>
      <c r="G519" s="15"/>
    </row>
    <row r="520" spans="3:7">
      <c r="C520" s="15"/>
      <c r="D520" s="15"/>
      <c r="E520" s="15"/>
      <c r="F520" s="15"/>
      <c r="G520" s="15"/>
    </row>
    <row r="521" spans="3:7">
      <c r="C521" s="15"/>
      <c r="D521" s="15"/>
      <c r="E521" s="15"/>
      <c r="F521" s="15"/>
      <c r="G521" s="15"/>
    </row>
    <row r="522" spans="3:7">
      <c r="C522" s="15"/>
      <c r="D522" s="15"/>
      <c r="E522" s="15"/>
      <c r="F522" s="15"/>
      <c r="G522" s="15"/>
    </row>
    <row r="523" spans="3:7">
      <c r="C523" s="15"/>
      <c r="D523" s="15"/>
      <c r="E523" s="15"/>
      <c r="F523" s="15"/>
      <c r="G523" s="15"/>
    </row>
    <row r="524" spans="3:7">
      <c r="C524" s="15"/>
      <c r="D524" s="15"/>
      <c r="E524" s="15"/>
      <c r="F524" s="15"/>
      <c r="G524" s="15"/>
    </row>
    <row r="525" spans="3:7">
      <c r="C525" s="15"/>
      <c r="D525" s="15"/>
      <c r="E525" s="15"/>
      <c r="F525" s="15"/>
      <c r="G525" s="15"/>
    </row>
    <row r="526" spans="3:7">
      <c r="C526" s="15"/>
      <c r="D526" s="15"/>
      <c r="E526" s="15"/>
      <c r="F526" s="15"/>
      <c r="G526" s="15"/>
    </row>
    <row r="527" spans="3:7">
      <c r="C527" s="15"/>
      <c r="D527" s="15"/>
      <c r="E527" s="15"/>
      <c r="F527" s="15"/>
      <c r="G527" s="15"/>
    </row>
    <row r="528" spans="3:7">
      <c r="C528" s="15"/>
      <c r="D528" s="15"/>
      <c r="E528" s="15"/>
      <c r="F528" s="15"/>
      <c r="G528" s="15"/>
    </row>
    <row r="529" spans="3:7">
      <c r="C529" s="15"/>
      <c r="D529" s="15"/>
      <c r="E529" s="15"/>
      <c r="F529" s="15"/>
      <c r="G529" s="15"/>
    </row>
    <row r="530" spans="3:7">
      <c r="C530" s="15"/>
      <c r="D530" s="15"/>
      <c r="E530" s="15"/>
      <c r="F530" s="15"/>
      <c r="G530" s="15"/>
    </row>
    <row r="531" spans="3:7">
      <c r="C531" s="15"/>
      <c r="D531" s="15"/>
      <c r="E531" s="15"/>
      <c r="F531" s="15"/>
      <c r="G531" s="15"/>
    </row>
    <row r="532" spans="3:7">
      <c r="C532" s="15"/>
      <c r="D532" s="15"/>
      <c r="E532" s="15"/>
      <c r="F532" s="15"/>
      <c r="G532" s="15"/>
    </row>
    <row r="533" spans="3:7">
      <c r="C533" s="15"/>
      <c r="D533" s="15"/>
      <c r="E533" s="15"/>
      <c r="F533" s="15"/>
      <c r="G533" s="15"/>
    </row>
    <row r="534" spans="3:7">
      <c r="C534" s="15"/>
      <c r="D534" s="15"/>
      <c r="E534" s="15"/>
      <c r="F534" s="15"/>
      <c r="G534" s="15"/>
    </row>
    <row r="535" spans="3:7">
      <c r="C535" s="15"/>
      <c r="D535" s="15"/>
      <c r="E535" s="15"/>
      <c r="F535" s="15"/>
      <c r="G535" s="15"/>
    </row>
    <row r="536" spans="3:7">
      <c r="C536" s="15"/>
      <c r="D536" s="15"/>
      <c r="E536" s="15"/>
      <c r="F536" s="15"/>
      <c r="G536" s="15"/>
    </row>
    <row r="537" spans="3:7">
      <c r="C537" s="15"/>
      <c r="D537" s="15"/>
      <c r="E537" s="15"/>
      <c r="F537" s="15"/>
      <c r="G537" s="15"/>
    </row>
    <row r="538" spans="3:7">
      <c r="C538" s="15"/>
      <c r="D538" s="15"/>
      <c r="E538" s="15"/>
      <c r="F538" s="15"/>
      <c r="G538" s="15"/>
    </row>
    <row r="539" spans="3:7">
      <c r="C539" s="15"/>
      <c r="D539" s="15"/>
      <c r="E539" s="15"/>
      <c r="F539" s="15"/>
      <c r="G539" s="15"/>
    </row>
    <row r="540" spans="3:7">
      <c r="C540" s="15"/>
      <c r="D540" s="15"/>
      <c r="E540" s="15"/>
      <c r="F540" s="15"/>
      <c r="G540" s="15"/>
    </row>
    <row r="541" spans="3:7">
      <c r="C541" s="15"/>
      <c r="D541" s="15"/>
      <c r="E541" s="15"/>
      <c r="F541" s="15"/>
      <c r="G541" s="15"/>
    </row>
    <row r="542" spans="3:7">
      <c r="C542" s="15"/>
      <c r="D542" s="15"/>
      <c r="E542" s="15"/>
      <c r="F542" s="15"/>
      <c r="G542" s="15"/>
    </row>
    <row r="543" spans="3:7">
      <c r="C543" s="15"/>
      <c r="D543" s="15"/>
      <c r="E543" s="15"/>
      <c r="F543" s="15"/>
      <c r="G543" s="15"/>
    </row>
    <row r="544" spans="3:7">
      <c r="C544" s="15"/>
      <c r="D544" s="15"/>
      <c r="E544" s="15"/>
      <c r="F544" s="15"/>
      <c r="G544" s="15"/>
    </row>
    <row r="545" spans="3:7">
      <c r="C545" s="15"/>
      <c r="D545" s="15"/>
      <c r="E545" s="15"/>
      <c r="F545" s="15"/>
      <c r="G545" s="15"/>
    </row>
    <row r="546" spans="3:7">
      <c r="C546" s="15"/>
      <c r="D546" s="15"/>
      <c r="E546" s="15"/>
      <c r="F546" s="15"/>
      <c r="G546" s="15"/>
    </row>
    <row r="547" spans="3:7">
      <c r="C547" s="15"/>
      <c r="D547" s="15"/>
      <c r="E547" s="15"/>
      <c r="F547" s="15"/>
      <c r="G547" s="15"/>
    </row>
    <row r="548" spans="3:7">
      <c r="C548" s="15"/>
      <c r="D548" s="15"/>
      <c r="E548" s="15"/>
      <c r="F548" s="15"/>
      <c r="G548" s="15"/>
    </row>
    <row r="549" spans="3:7">
      <c r="C549" s="15"/>
      <c r="D549" s="15"/>
      <c r="E549" s="15"/>
      <c r="F549" s="15"/>
      <c r="G549" s="15"/>
    </row>
    <row r="550" spans="3:7">
      <c r="C550" s="15"/>
      <c r="D550" s="15"/>
      <c r="E550" s="15"/>
      <c r="F550" s="15"/>
      <c r="G550" s="15"/>
    </row>
    <row r="551" spans="3:7">
      <c r="C551" s="15"/>
      <c r="D551" s="15"/>
      <c r="E551" s="15"/>
      <c r="F551" s="15"/>
      <c r="G551" s="15"/>
    </row>
    <row r="552" spans="3:7">
      <c r="C552" s="15"/>
      <c r="D552" s="15"/>
      <c r="E552" s="15"/>
      <c r="F552" s="15"/>
      <c r="G552" s="15"/>
    </row>
    <row r="553" spans="3:7">
      <c r="C553" s="15"/>
      <c r="D553" s="15"/>
      <c r="E553" s="15"/>
      <c r="F553" s="15"/>
      <c r="G553" s="15"/>
    </row>
    <row r="554" spans="3:7">
      <c r="C554" s="15"/>
      <c r="D554" s="15"/>
      <c r="E554" s="15"/>
      <c r="F554" s="15"/>
      <c r="G554" s="15"/>
    </row>
    <row r="555" spans="3:7">
      <c r="C555" s="15"/>
      <c r="D555" s="15"/>
      <c r="E555" s="15"/>
      <c r="F555" s="15"/>
      <c r="G555" s="15"/>
    </row>
    <row r="556" spans="3:7">
      <c r="C556" s="15"/>
      <c r="D556" s="15"/>
      <c r="E556" s="15"/>
      <c r="F556" s="15"/>
      <c r="G556" s="15"/>
    </row>
    <row r="557" spans="3:7">
      <c r="C557" s="15"/>
      <c r="D557" s="15"/>
      <c r="E557" s="15"/>
      <c r="F557" s="15"/>
      <c r="G557" s="15"/>
    </row>
    <row r="558" spans="3:7">
      <c r="C558" s="15"/>
      <c r="D558" s="15"/>
      <c r="E558" s="15"/>
      <c r="F558" s="15"/>
      <c r="G558" s="15"/>
    </row>
    <row r="559" spans="3:7">
      <c r="C559" s="15"/>
      <c r="D559" s="15"/>
      <c r="E559" s="15"/>
      <c r="F559" s="15"/>
      <c r="G559" s="15"/>
    </row>
    <row r="560" spans="3:7">
      <c r="C560" s="15"/>
      <c r="D560" s="15"/>
      <c r="E560" s="15"/>
      <c r="F560" s="15"/>
      <c r="G560" s="15"/>
    </row>
    <row r="561" spans="3:7">
      <c r="C561" s="15"/>
      <c r="D561" s="15"/>
      <c r="E561" s="15"/>
      <c r="F561" s="15"/>
      <c r="G561" s="15"/>
    </row>
    <row r="562" spans="3:7">
      <c r="C562" s="15"/>
      <c r="D562" s="15"/>
      <c r="E562" s="15"/>
      <c r="F562" s="15"/>
      <c r="G562" s="15"/>
    </row>
    <row r="563" spans="3:7">
      <c r="C563" s="15"/>
      <c r="D563" s="15"/>
      <c r="E563" s="15"/>
      <c r="F563" s="15"/>
      <c r="G563" s="15"/>
    </row>
    <row r="564" spans="3:7">
      <c r="C564" s="15"/>
      <c r="D564" s="15"/>
      <c r="E564" s="15"/>
      <c r="F564" s="15"/>
      <c r="G564" s="15"/>
    </row>
    <row r="565" spans="3:7">
      <c r="C565" s="15"/>
      <c r="D565" s="15"/>
      <c r="E565" s="15"/>
      <c r="F565" s="15"/>
      <c r="G565" s="15"/>
    </row>
    <row r="566" spans="3:7">
      <c r="C566" s="15"/>
      <c r="D566" s="15"/>
      <c r="E566" s="15"/>
      <c r="F566" s="15"/>
      <c r="G566" s="15"/>
    </row>
    <row r="567" spans="3:7">
      <c r="C567" s="15"/>
      <c r="D567" s="15"/>
      <c r="E567" s="15"/>
      <c r="F567" s="15"/>
      <c r="G567" s="15"/>
    </row>
    <row r="568" spans="3:7">
      <c r="C568" s="15"/>
      <c r="D568" s="15"/>
      <c r="E568" s="15"/>
      <c r="F568" s="15"/>
      <c r="G568" s="15"/>
    </row>
    <row r="569" spans="3:7">
      <c r="C569" s="15"/>
      <c r="D569" s="15"/>
      <c r="E569" s="15"/>
      <c r="F569" s="15"/>
      <c r="G569" s="15"/>
    </row>
    <row r="570" spans="3:7">
      <c r="C570" s="15"/>
      <c r="D570" s="15"/>
      <c r="E570" s="15"/>
      <c r="F570" s="15"/>
      <c r="G570" s="15"/>
    </row>
    <row r="571" spans="3:7">
      <c r="C571" s="15"/>
      <c r="D571" s="15"/>
      <c r="E571" s="15"/>
      <c r="F571" s="15"/>
      <c r="G571" s="15"/>
    </row>
    <row r="572" spans="3:7">
      <c r="C572" s="15"/>
      <c r="D572" s="15"/>
      <c r="E572" s="15"/>
      <c r="F572" s="15"/>
      <c r="G572" s="15"/>
    </row>
    <row r="573" spans="3:7">
      <c r="C573" s="15"/>
      <c r="D573" s="15"/>
      <c r="E573" s="15"/>
      <c r="F573" s="15"/>
      <c r="G573" s="15"/>
    </row>
    <row r="574" spans="3:7">
      <c r="C574" s="15"/>
      <c r="D574" s="15"/>
      <c r="E574" s="15"/>
      <c r="F574" s="15"/>
      <c r="G574" s="15"/>
    </row>
    <row r="575" spans="3:7">
      <c r="C575" s="15"/>
      <c r="D575" s="15"/>
      <c r="E575" s="15"/>
      <c r="F575" s="15"/>
      <c r="G575" s="15"/>
    </row>
    <row r="576" spans="3:7">
      <c r="C576" s="15"/>
      <c r="D576" s="15"/>
      <c r="E576" s="15"/>
      <c r="F576" s="15"/>
      <c r="G576" s="15"/>
    </row>
    <row r="577" spans="3:7">
      <c r="C577" s="15"/>
      <c r="D577" s="15"/>
      <c r="E577" s="15"/>
      <c r="F577" s="15"/>
      <c r="G577" s="15"/>
    </row>
    <row r="578" spans="3:7">
      <c r="C578" s="15"/>
      <c r="D578" s="15"/>
      <c r="E578" s="15"/>
      <c r="F578" s="15"/>
      <c r="G578" s="15"/>
    </row>
    <row r="579" spans="3:7">
      <c r="C579" s="15"/>
      <c r="D579" s="15"/>
      <c r="E579" s="15"/>
      <c r="F579" s="15"/>
      <c r="G579" s="15"/>
    </row>
    <row r="580" spans="3:7">
      <c r="C580" s="15"/>
      <c r="D580" s="15"/>
      <c r="E580" s="15"/>
      <c r="F580" s="15"/>
      <c r="G580" s="15"/>
    </row>
    <row r="581" spans="3:7">
      <c r="C581" s="15"/>
      <c r="D581" s="15"/>
      <c r="E581" s="15"/>
      <c r="F581" s="15"/>
      <c r="G581" s="15"/>
    </row>
    <row r="582" spans="3:7">
      <c r="C582" s="15"/>
      <c r="D582" s="15"/>
      <c r="E582" s="15"/>
      <c r="F582" s="15"/>
      <c r="G582" s="15"/>
    </row>
    <row r="583" spans="3:7">
      <c r="C583" s="15"/>
      <c r="D583" s="15"/>
      <c r="E583" s="15"/>
      <c r="F583" s="15"/>
      <c r="G583" s="15"/>
    </row>
    <row r="584" spans="3:7">
      <c r="C584" s="15"/>
      <c r="D584" s="15"/>
      <c r="E584" s="15"/>
      <c r="F584" s="15"/>
      <c r="G584" s="15"/>
    </row>
    <row r="585" spans="3:7">
      <c r="C585" s="15"/>
      <c r="D585" s="15"/>
      <c r="E585" s="15"/>
      <c r="F585" s="15"/>
      <c r="G585" s="15"/>
    </row>
    <row r="586" spans="3:7">
      <c r="C586" s="15"/>
      <c r="D586" s="15"/>
      <c r="E586" s="15"/>
      <c r="F586" s="15"/>
      <c r="G586" s="15"/>
    </row>
    <row r="587" spans="3:7">
      <c r="C587" s="15"/>
      <c r="D587" s="15"/>
      <c r="E587" s="15"/>
      <c r="F587" s="15"/>
      <c r="G587" s="15"/>
    </row>
    <row r="588" spans="3:7">
      <c r="C588" s="15"/>
      <c r="D588" s="15"/>
      <c r="E588" s="15"/>
      <c r="F588" s="15"/>
      <c r="G588" s="15"/>
    </row>
    <row r="589" spans="3:7">
      <c r="C589" s="15"/>
      <c r="D589" s="15"/>
      <c r="E589" s="15"/>
      <c r="F589" s="15"/>
      <c r="G589" s="15"/>
    </row>
    <row r="590" spans="3:7">
      <c r="C590" s="15"/>
      <c r="D590" s="15"/>
      <c r="E590" s="15"/>
      <c r="F590" s="15"/>
      <c r="G590" s="15"/>
    </row>
    <row r="591" spans="3:7">
      <c r="C591" s="15"/>
      <c r="D591" s="15"/>
      <c r="E591" s="15"/>
      <c r="F591" s="15"/>
      <c r="G591" s="15"/>
    </row>
    <row r="592" spans="3:7">
      <c r="C592" s="15"/>
      <c r="D592" s="15"/>
      <c r="E592" s="15"/>
      <c r="F592" s="15"/>
      <c r="G592" s="15"/>
    </row>
    <row r="593" spans="3:7">
      <c r="C593" s="15"/>
      <c r="D593" s="15"/>
      <c r="E593" s="15"/>
      <c r="F593" s="15"/>
      <c r="G593" s="15"/>
    </row>
    <row r="594" spans="3:7">
      <c r="C594" s="15"/>
      <c r="D594" s="15"/>
      <c r="E594" s="15"/>
      <c r="F594" s="15"/>
      <c r="G594" s="15"/>
    </row>
    <row r="595" spans="3:7">
      <c r="C595" s="15"/>
      <c r="D595" s="15"/>
      <c r="E595" s="15"/>
      <c r="F595" s="15"/>
      <c r="G595" s="15"/>
    </row>
    <row r="596" spans="3:7">
      <c r="C596" s="15"/>
      <c r="D596" s="15"/>
      <c r="E596" s="15"/>
      <c r="F596" s="15"/>
      <c r="G596" s="15"/>
    </row>
    <row r="597" spans="3:7">
      <c r="C597" s="15"/>
      <c r="D597" s="15"/>
      <c r="E597" s="15"/>
      <c r="F597" s="15"/>
      <c r="G597" s="15"/>
    </row>
    <row r="598" spans="3:7">
      <c r="C598" s="15"/>
      <c r="D598" s="15"/>
      <c r="E598" s="15"/>
      <c r="F598" s="15"/>
      <c r="G598" s="15"/>
    </row>
    <row r="599" spans="3:7">
      <c r="C599" s="15"/>
      <c r="D599" s="15"/>
      <c r="E599" s="15"/>
      <c r="F599" s="15"/>
      <c r="G599" s="15"/>
    </row>
    <row r="600" spans="3:7">
      <c r="C600" s="15"/>
      <c r="D600" s="15"/>
      <c r="E600" s="15"/>
      <c r="F600" s="15"/>
      <c r="G600" s="15"/>
    </row>
    <row r="601" spans="3:7">
      <c r="C601" s="15"/>
      <c r="D601" s="15"/>
      <c r="E601" s="15"/>
      <c r="F601" s="15"/>
      <c r="G601" s="15"/>
    </row>
    <row r="602" spans="3:7">
      <c r="C602" s="15"/>
      <c r="D602" s="15"/>
      <c r="E602" s="15"/>
      <c r="F602" s="15"/>
      <c r="G602" s="15"/>
    </row>
    <row r="603" spans="3:7">
      <c r="C603" s="15"/>
      <c r="D603" s="15"/>
      <c r="E603" s="15"/>
      <c r="F603" s="15"/>
      <c r="G603" s="15"/>
    </row>
    <row r="604" spans="3:7">
      <c r="C604" s="15"/>
      <c r="D604" s="15"/>
      <c r="E604" s="15"/>
      <c r="F604" s="15"/>
      <c r="G604" s="15"/>
    </row>
    <row r="605" spans="3:7">
      <c r="C605" s="15"/>
      <c r="D605" s="15"/>
      <c r="E605" s="15"/>
      <c r="F605" s="15"/>
      <c r="G605" s="15"/>
    </row>
    <row r="606" spans="3:7">
      <c r="C606" s="15"/>
      <c r="D606" s="15"/>
      <c r="E606" s="15"/>
      <c r="F606" s="15"/>
      <c r="G606" s="15"/>
    </row>
    <row r="607" spans="3:7">
      <c r="C607" s="15"/>
      <c r="D607" s="15"/>
      <c r="E607" s="15"/>
      <c r="F607" s="15"/>
      <c r="G607" s="15"/>
    </row>
    <row r="608" spans="3:7">
      <c r="C608" s="15"/>
      <c r="D608" s="15"/>
      <c r="E608" s="15"/>
      <c r="F608" s="15"/>
      <c r="G608" s="15"/>
    </row>
    <row r="609" spans="3:7">
      <c r="C609" s="15"/>
      <c r="D609" s="15"/>
      <c r="E609" s="15"/>
      <c r="F609" s="15"/>
      <c r="G609" s="15"/>
    </row>
    <row r="610" spans="3:7">
      <c r="C610" s="15"/>
      <c r="D610" s="15"/>
      <c r="E610" s="15"/>
      <c r="F610" s="15"/>
      <c r="G610" s="15"/>
    </row>
    <row r="611" spans="3:7">
      <c r="C611" s="15"/>
      <c r="D611" s="15"/>
      <c r="E611" s="15"/>
      <c r="F611" s="15"/>
      <c r="G611" s="15"/>
    </row>
    <row r="612" spans="3:7">
      <c r="C612" s="15"/>
      <c r="D612" s="15"/>
      <c r="E612" s="15"/>
      <c r="F612" s="15"/>
      <c r="G612" s="15"/>
    </row>
    <row r="613" spans="3:7">
      <c r="C613" s="15"/>
      <c r="D613" s="15"/>
      <c r="E613" s="15"/>
      <c r="F613" s="15"/>
      <c r="G613" s="15"/>
    </row>
    <row r="614" spans="3:7">
      <c r="C614" s="15"/>
      <c r="D614" s="15"/>
      <c r="E614" s="15"/>
      <c r="F614" s="15"/>
      <c r="G614" s="15"/>
    </row>
    <row r="615" spans="3:7">
      <c r="C615" s="15"/>
      <c r="D615" s="15"/>
      <c r="E615" s="15"/>
      <c r="F615" s="15"/>
      <c r="G615" s="15"/>
    </row>
    <row r="616" spans="3:7">
      <c r="C616" s="15"/>
      <c r="D616" s="15"/>
      <c r="E616" s="15"/>
      <c r="F616" s="15"/>
      <c r="G616" s="15"/>
    </row>
    <row r="617" spans="3:7">
      <c r="C617" s="15"/>
      <c r="D617" s="15"/>
      <c r="E617" s="15"/>
      <c r="F617" s="15"/>
      <c r="G617" s="15"/>
    </row>
    <row r="618" spans="3:7">
      <c r="C618" s="15"/>
      <c r="D618" s="15"/>
      <c r="E618" s="15"/>
      <c r="F618" s="15"/>
      <c r="G618" s="15"/>
    </row>
    <row r="619" spans="3:7">
      <c r="C619" s="15"/>
      <c r="D619" s="15"/>
      <c r="E619" s="15"/>
      <c r="F619" s="15"/>
      <c r="G619" s="15"/>
    </row>
    <row r="620" spans="3:7">
      <c r="C620" s="15"/>
      <c r="D620" s="15"/>
      <c r="E620" s="15"/>
      <c r="F620" s="15"/>
      <c r="G620" s="15"/>
    </row>
    <row r="621" spans="3:7">
      <c r="C621" s="15"/>
      <c r="D621" s="15"/>
      <c r="E621" s="15"/>
      <c r="F621" s="15"/>
      <c r="G621" s="15"/>
    </row>
    <row r="622" spans="3:7">
      <c r="C622" s="15"/>
      <c r="D622" s="15"/>
      <c r="E622" s="15"/>
      <c r="F622" s="15"/>
      <c r="G622" s="15"/>
    </row>
    <row r="623" spans="3:7">
      <c r="C623" s="15"/>
      <c r="D623" s="15"/>
      <c r="E623" s="15"/>
      <c r="F623" s="15"/>
      <c r="G623" s="15"/>
    </row>
    <row r="624" spans="3:7">
      <c r="C624" s="15"/>
      <c r="D624" s="15"/>
      <c r="E624" s="15"/>
      <c r="F624" s="15"/>
      <c r="G624" s="15"/>
    </row>
    <row r="625" spans="3:7">
      <c r="C625" s="15"/>
      <c r="D625" s="15"/>
      <c r="E625" s="15"/>
      <c r="F625" s="15"/>
      <c r="G625" s="15"/>
    </row>
    <row r="626" spans="3:7">
      <c r="C626" s="15"/>
      <c r="D626" s="15"/>
      <c r="E626" s="15"/>
      <c r="F626" s="15"/>
      <c r="G626" s="15"/>
    </row>
    <row r="627" spans="3:7">
      <c r="C627" s="15"/>
      <c r="D627" s="15"/>
      <c r="E627" s="15"/>
      <c r="F627" s="15"/>
      <c r="G627" s="15"/>
    </row>
    <row r="628" spans="3:7">
      <c r="C628" s="15"/>
      <c r="D628" s="15"/>
      <c r="E628" s="15"/>
      <c r="F628" s="15"/>
      <c r="G628" s="15"/>
    </row>
    <row r="629" spans="3:7">
      <c r="C629" s="15"/>
      <c r="D629" s="15"/>
      <c r="E629" s="15"/>
      <c r="F629" s="15"/>
      <c r="G629" s="15"/>
    </row>
    <row r="630" spans="3:7">
      <c r="C630" s="15"/>
      <c r="D630" s="15"/>
      <c r="E630" s="15"/>
      <c r="F630" s="15"/>
      <c r="G630" s="15"/>
    </row>
    <row r="631" spans="3:7">
      <c r="C631" s="15"/>
      <c r="D631" s="15"/>
      <c r="E631" s="15"/>
      <c r="F631" s="15"/>
      <c r="G631" s="15"/>
    </row>
    <row r="632" spans="3:7">
      <c r="C632" s="15"/>
      <c r="D632" s="15"/>
      <c r="E632" s="15"/>
      <c r="F632" s="15"/>
      <c r="G632" s="15"/>
    </row>
    <row r="633" spans="3:7">
      <c r="C633" s="15"/>
      <c r="D633" s="15"/>
      <c r="E633" s="15"/>
      <c r="F633" s="15"/>
      <c r="G633" s="15"/>
    </row>
    <row r="634" spans="3:7">
      <c r="C634" s="15"/>
      <c r="D634" s="15"/>
      <c r="E634" s="15"/>
      <c r="F634" s="15"/>
      <c r="G634" s="15"/>
    </row>
    <row r="635" spans="3:7">
      <c r="C635" s="15"/>
      <c r="D635" s="15"/>
      <c r="E635" s="15"/>
      <c r="F635" s="15"/>
      <c r="G635" s="15"/>
    </row>
    <row r="636" spans="3:7">
      <c r="C636" s="15"/>
      <c r="D636" s="15"/>
      <c r="E636" s="15"/>
      <c r="F636" s="15"/>
      <c r="G636" s="15"/>
    </row>
    <row r="637" spans="3:7">
      <c r="C637" s="15"/>
      <c r="D637" s="15"/>
      <c r="E637" s="15"/>
      <c r="F637" s="15"/>
      <c r="G637" s="15"/>
    </row>
    <row r="638" spans="3:7">
      <c r="C638" s="15"/>
      <c r="D638" s="15"/>
      <c r="E638" s="15"/>
      <c r="F638" s="15"/>
      <c r="G638" s="15"/>
    </row>
    <row r="639" spans="3:7">
      <c r="C639" s="15"/>
      <c r="D639" s="15"/>
      <c r="E639" s="15"/>
      <c r="F639" s="15"/>
      <c r="G639" s="15"/>
    </row>
    <row r="640" spans="3:7">
      <c r="C640" s="15"/>
      <c r="D640" s="15"/>
      <c r="E640" s="15"/>
      <c r="F640" s="15"/>
      <c r="G640" s="15"/>
    </row>
    <row r="641" spans="3:7">
      <c r="C641" s="15"/>
      <c r="D641" s="15"/>
      <c r="E641" s="15"/>
      <c r="F641" s="15"/>
      <c r="G641" s="15"/>
    </row>
    <row r="642" spans="3:7">
      <c r="C642" s="15"/>
      <c r="D642" s="15"/>
      <c r="E642" s="15"/>
      <c r="F642" s="15"/>
      <c r="G642" s="15"/>
    </row>
    <row r="643" spans="3:7">
      <c r="C643" s="15"/>
      <c r="D643" s="15"/>
      <c r="E643" s="15"/>
      <c r="F643" s="15"/>
      <c r="G643" s="15"/>
    </row>
    <row r="644" spans="3:7">
      <c r="C644" s="15"/>
      <c r="D644" s="15"/>
      <c r="E644" s="15"/>
      <c r="F644" s="15"/>
      <c r="G644" s="15"/>
    </row>
    <row r="645" spans="3:7">
      <c r="C645" s="15"/>
      <c r="D645" s="15"/>
      <c r="E645" s="15"/>
      <c r="F645" s="15"/>
      <c r="G645" s="15"/>
    </row>
    <row r="646" spans="3:7">
      <c r="C646" s="15"/>
      <c r="D646" s="15"/>
      <c r="E646" s="15"/>
      <c r="F646" s="15"/>
      <c r="G646" s="15"/>
    </row>
    <row r="647" spans="3:7">
      <c r="C647" s="15"/>
      <c r="D647" s="15"/>
      <c r="E647" s="15"/>
      <c r="F647" s="15"/>
      <c r="G647" s="15"/>
    </row>
    <row r="648" spans="3:7">
      <c r="C648" s="15"/>
      <c r="D648" s="15"/>
      <c r="E648" s="15"/>
      <c r="F648" s="15"/>
      <c r="G648" s="15"/>
    </row>
    <row r="649" spans="3:7">
      <c r="C649" s="15"/>
      <c r="D649" s="15"/>
      <c r="E649" s="15"/>
      <c r="F649" s="15"/>
      <c r="G649" s="15"/>
    </row>
    <row r="650" spans="3:7">
      <c r="C650" s="15"/>
      <c r="D650" s="15"/>
      <c r="E650" s="15"/>
      <c r="F650" s="15"/>
      <c r="G650" s="15"/>
    </row>
    <row r="651" spans="3:7">
      <c r="C651" s="15"/>
      <c r="D651" s="15"/>
      <c r="E651" s="15"/>
      <c r="F651" s="15"/>
      <c r="G651" s="15"/>
    </row>
    <row r="652" spans="3:7">
      <c r="C652" s="15"/>
      <c r="D652" s="15"/>
      <c r="E652" s="15"/>
      <c r="F652" s="15"/>
      <c r="G652" s="15"/>
    </row>
    <row r="653" spans="3:7">
      <c r="C653" s="15"/>
      <c r="D653" s="15"/>
      <c r="E653" s="15"/>
      <c r="F653" s="15"/>
      <c r="G653" s="15"/>
    </row>
    <row r="654" spans="3:7">
      <c r="C654" s="15"/>
      <c r="D654" s="15"/>
      <c r="E654" s="15"/>
      <c r="F654" s="15"/>
      <c r="G654" s="15"/>
    </row>
    <row r="655" spans="3:7">
      <c r="C655" s="15"/>
      <c r="D655" s="15"/>
      <c r="E655" s="15"/>
      <c r="F655" s="15"/>
      <c r="G655" s="15"/>
    </row>
    <row r="656" spans="3:7">
      <c r="C656" s="15"/>
      <c r="D656" s="15"/>
      <c r="E656" s="15"/>
      <c r="F656" s="15"/>
      <c r="G656" s="15"/>
    </row>
    <row r="657" spans="3:7">
      <c r="C657" s="15"/>
      <c r="D657" s="15"/>
      <c r="E657" s="15"/>
      <c r="F657" s="15"/>
      <c r="G657" s="15"/>
    </row>
    <row r="658" spans="3:7">
      <c r="C658" s="15"/>
      <c r="D658" s="15"/>
      <c r="E658" s="15"/>
      <c r="F658" s="15"/>
      <c r="G658" s="15"/>
    </row>
    <row r="659" spans="3:7">
      <c r="C659" s="15"/>
      <c r="D659" s="15"/>
      <c r="E659" s="15"/>
      <c r="F659" s="15"/>
      <c r="G659" s="15"/>
    </row>
    <row r="660" spans="3:7">
      <c r="C660" s="15"/>
      <c r="D660" s="15"/>
      <c r="E660" s="15"/>
      <c r="F660" s="15"/>
      <c r="G660" s="15"/>
    </row>
    <row r="661" spans="3:7">
      <c r="C661" s="15"/>
      <c r="D661" s="15"/>
      <c r="E661" s="15"/>
      <c r="F661" s="15"/>
      <c r="G661" s="15"/>
    </row>
    <row r="662" spans="3:7">
      <c r="C662" s="15"/>
      <c r="D662" s="15"/>
      <c r="E662" s="15"/>
      <c r="F662" s="15"/>
      <c r="G662" s="15"/>
    </row>
    <row r="663" spans="3:7">
      <c r="C663" s="15"/>
      <c r="D663" s="15"/>
      <c r="E663" s="15"/>
      <c r="F663" s="15"/>
      <c r="G663" s="15"/>
    </row>
    <row r="664" spans="3:7">
      <c r="C664" s="15"/>
      <c r="D664" s="15"/>
      <c r="E664" s="15"/>
      <c r="F664" s="15"/>
      <c r="G664" s="15"/>
    </row>
    <row r="665" spans="3:7">
      <c r="C665" s="15"/>
      <c r="D665" s="15"/>
      <c r="E665" s="15"/>
      <c r="F665" s="15"/>
      <c r="G665" s="15"/>
    </row>
    <row r="666" spans="3:7">
      <c r="C666" s="15"/>
      <c r="D666" s="15"/>
      <c r="E666" s="15"/>
      <c r="F666" s="15"/>
      <c r="G666" s="15"/>
    </row>
    <row r="667" spans="3:7">
      <c r="C667" s="15"/>
      <c r="D667" s="15"/>
      <c r="E667" s="15"/>
      <c r="F667" s="15"/>
      <c r="G667" s="15"/>
    </row>
    <row r="668" spans="3:7">
      <c r="C668" s="15"/>
      <c r="D668" s="15"/>
      <c r="E668" s="15"/>
      <c r="F668" s="15"/>
      <c r="G668" s="15"/>
    </row>
    <row r="669" spans="3:7">
      <c r="C669" s="15"/>
      <c r="D669" s="15"/>
      <c r="E669" s="15"/>
      <c r="F669" s="15"/>
      <c r="G669" s="15"/>
    </row>
    <row r="670" spans="3:7">
      <c r="C670" s="15"/>
      <c r="D670" s="15"/>
      <c r="E670" s="15"/>
      <c r="F670" s="15"/>
      <c r="G670" s="15"/>
    </row>
    <row r="671" spans="3:7">
      <c r="C671" s="15"/>
      <c r="D671" s="15"/>
      <c r="E671" s="15"/>
      <c r="F671" s="15"/>
      <c r="G671" s="15"/>
    </row>
    <row r="672" spans="3:7">
      <c r="C672" s="15"/>
      <c r="D672" s="15"/>
      <c r="E672" s="15"/>
      <c r="F672" s="15"/>
      <c r="G672" s="15"/>
    </row>
    <row r="673" spans="2:7">
      <c r="C673" s="15"/>
      <c r="D673" s="15"/>
      <c r="E673" s="15"/>
      <c r="F673" s="15"/>
      <c r="G673" s="15"/>
    </row>
    <row r="674" spans="2:7">
      <c r="C674" s="15"/>
      <c r="D674" s="15"/>
      <c r="E674" s="15"/>
      <c r="F674" s="15"/>
      <c r="G674" s="15"/>
    </row>
    <row r="675" spans="2:7">
      <c r="C675" s="15"/>
      <c r="D675" s="15"/>
      <c r="E675" s="15"/>
      <c r="F675" s="15"/>
      <c r="G675" s="15"/>
    </row>
    <row r="676" spans="2:7">
      <c r="B676" s="15"/>
      <c r="C676" s="15"/>
      <c r="D676" s="15"/>
      <c r="E676" s="15"/>
      <c r="F676" s="15"/>
      <c r="G676" s="15"/>
    </row>
    <row r="677" spans="2:7">
      <c r="B677" s="15"/>
      <c r="C677" s="15"/>
      <c r="D677" s="15"/>
      <c r="E677" s="15"/>
      <c r="F677" s="15"/>
      <c r="G677" s="15"/>
    </row>
    <row r="678" spans="2:7">
      <c r="B678" s="18"/>
      <c r="C678" s="15"/>
      <c r="D678" s="15"/>
      <c r="E678" s="15"/>
      <c r="F678" s="15"/>
      <c r="G678" s="15"/>
    </row>
    <row r="679" spans="2:7">
      <c r="C679" s="15"/>
      <c r="D679" s="15"/>
      <c r="E679" s="15"/>
      <c r="F679" s="15"/>
      <c r="G679" s="15"/>
    </row>
    <row r="680" spans="2:7">
      <c r="C680" s="15"/>
      <c r="D680" s="15"/>
      <c r="E680" s="15"/>
      <c r="F680" s="15"/>
      <c r="G680" s="15"/>
    </row>
    <row r="681" spans="2:7">
      <c r="C681" s="15"/>
      <c r="D681" s="15"/>
      <c r="E681" s="15"/>
      <c r="F681" s="15"/>
      <c r="G681" s="15"/>
    </row>
    <row r="682" spans="2:7">
      <c r="C682" s="15"/>
      <c r="D682" s="15"/>
      <c r="E682" s="15"/>
      <c r="F682" s="15"/>
      <c r="G682" s="15"/>
    </row>
    <row r="683" spans="2:7">
      <c r="C683" s="15"/>
      <c r="D683" s="15"/>
      <c r="E683" s="15"/>
      <c r="F683" s="15"/>
      <c r="G683" s="15"/>
    </row>
    <row r="684" spans="2:7">
      <c r="C684" s="15"/>
      <c r="D684" s="15"/>
      <c r="E684" s="15"/>
      <c r="F684" s="15"/>
      <c r="G684" s="15"/>
    </row>
    <row r="685" spans="2:7">
      <c r="C685" s="15"/>
      <c r="D685" s="15"/>
      <c r="E685" s="15"/>
      <c r="F685" s="15"/>
      <c r="G685" s="15"/>
    </row>
    <row r="686" spans="2:7">
      <c r="C686" s="15"/>
      <c r="D686" s="15"/>
      <c r="E686" s="15"/>
      <c r="F686" s="15"/>
      <c r="G686" s="15"/>
    </row>
    <row r="687" spans="2:7">
      <c r="C687" s="15"/>
      <c r="D687" s="15"/>
      <c r="E687" s="15"/>
      <c r="F687" s="15"/>
      <c r="G687" s="15"/>
    </row>
    <row r="688" spans="2:7">
      <c r="C688" s="15"/>
      <c r="D688" s="15"/>
      <c r="E688" s="15"/>
      <c r="F688" s="15"/>
      <c r="G688" s="15"/>
    </row>
    <row r="689" spans="3:7">
      <c r="C689" s="15"/>
      <c r="D689" s="15"/>
      <c r="E689" s="15"/>
      <c r="F689" s="15"/>
      <c r="G689" s="15"/>
    </row>
    <row r="690" spans="3:7">
      <c r="C690" s="15"/>
      <c r="D690" s="15"/>
      <c r="E690" s="15"/>
      <c r="F690" s="15"/>
      <c r="G690" s="15"/>
    </row>
    <row r="691" spans="3:7">
      <c r="C691" s="15"/>
      <c r="D691" s="15"/>
      <c r="E691" s="15"/>
      <c r="F691" s="15"/>
      <c r="G691" s="15"/>
    </row>
    <row r="692" spans="3:7">
      <c r="E692" s="15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4"/>
  <sheetViews>
    <sheetView rightToLeft="1" zoomScale="75" zoomScaleNormal="75" workbookViewId="0">
      <pane xSplit="3" ySplit="13" topLeftCell="D14" activePane="bottomRight" state="frozen"/>
      <selection activeCell="C2" sqref="C2"/>
      <selection pane="topRight" activeCell="C2" sqref="C2"/>
      <selection pane="bottomLeft" activeCell="C2" sqref="C2"/>
      <selection pane="bottomRight" activeCell="B6" sqref="B6:U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6" width="10.7109375" style="14" customWidth="1"/>
    <col min="7" max="14" width="10.7109375" style="15" customWidth="1"/>
    <col min="15" max="15" width="16.7109375" style="15" bestFit="1" customWidth="1"/>
    <col min="16" max="17" width="11.7109375" style="15" customWidth="1"/>
    <col min="18" max="18" width="14.7109375" style="15" customWidth="1"/>
    <col min="19" max="21" width="10.7109375" style="15" customWidth="1"/>
    <col min="22" max="22" width="7.5703125" style="15" customWidth="1"/>
    <col min="23" max="23" width="6.7109375" style="15" customWidth="1"/>
    <col min="24" max="24" width="7.7109375" style="15" customWidth="1"/>
    <col min="25" max="25" width="7.140625" style="15" customWidth="1"/>
    <col min="26" max="26" width="6" style="15" customWidth="1"/>
    <col min="27" max="27" width="7.85546875" style="15" customWidth="1"/>
    <col min="28" max="28" width="8.140625" style="15" customWidth="1"/>
    <col min="29" max="29" width="6.28515625" style="15" customWidth="1"/>
    <col min="30" max="30" width="8" style="15" customWidth="1"/>
    <col min="31" max="31" width="8.7109375" style="15" customWidth="1"/>
    <col min="32" max="32" width="10" style="15" customWidth="1"/>
    <col min="33" max="33" width="9.5703125" style="15" customWidth="1"/>
    <col min="34" max="34" width="6.140625" style="15" customWidth="1"/>
    <col min="35" max="36" width="5.7109375" style="15" customWidth="1"/>
    <col min="37" max="37" width="6.85546875" style="15" customWidth="1"/>
    <col min="38" max="38" width="6.42578125" style="15" customWidth="1"/>
    <col min="39" max="39" width="6.7109375" style="15" customWidth="1"/>
    <col min="40" max="40" width="7.28515625" style="15" customWidth="1"/>
    <col min="41" max="52" width="5.7109375" style="15" customWidth="1"/>
    <col min="53" max="16384" width="9.140625" style="15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82" t="s">
        <v>3664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4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8"/>
    </row>
    <row r="8" spans="2:66" s="18" customFormat="1" ht="63">
      <c r="B8" s="4" t="s">
        <v>49</v>
      </c>
      <c r="C8" s="27" t="s">
        <v>50</v>
      </c>
      <c r="D8" s="27" t="s">
        <v>71</v>
      </c>
      <c r="E8" s="27" t="s">
        <v>84</v>
      </c>
      <c r="F8" s="27" t="s">
        <v>51</v>
      </c>
      <c r="G8" s="27" t="s">
        <v>85</v>
      </c>
      <c r="H8" s="27" t="s">
        <v>52</v>
      </c>
      <c r="I8" s="27" t="s">
        <v>53</v>
      </c>
      <c r="J8" s="27" t="s">
        <v>72</v>
      </c>
      <c r="K8" s="27" t="s">
        <v>73</v>
      </c>
      <c r="L8" s="27" t="s">
        <v>54</v>
      </c>
      <c r="M8" s="27" t="s">
        <v>55</v>
      </c>
      <c r="N8" s="27" t="s">
        <v>56</v>
      </c>
      <c r="O8" s="17" t="s">
        <v>190</v>
      </c>
      <c r="P8" s="27" t="s">
        <v>191</v>
      </c>
      <c r="Q8" s="37" t="s">
        <v>193</v>
      </c>
      <c r="R8" s="27" t="s">
        <v>57</v>
      </c>
      <c r="S8" s="17" t="s">
        <v>74</v>
      </c>
      <c r="T8" s="27" t="s">
        <v>58</v>
      </c>
      <c r="U8" s="27" t="s">
        <v>186</v>
      </c>
      <c r="W8" s="15"/>
      <c r="BJ8" s="15"/>
      <c r="BK8" s="15"/>
    </row>
    <row r="9" spans="2:66" s="18" customFormat="1" ht="20.25">
      <c r="B9" s="19"/>
      <c r="C9" s="20"/>
      <c r="D9" s="20"/>
      <c r="E9" s="20"/>
      <c r="F9" s="20"/>
      <c r="G9" s="20"/>
      <c r="H9" s="30"/>
      <c r="I9" s="30"/>
      <c r="J9" s="30" t="s">
        <v>75</v>
      </c>
      <c r="K9" s="30" t="s">
        <v>76</v>
      </c>
      <c r="L9" s="30"/>
      <c r="M9" s="30" t="s">
        <v>7</v>
      </c>
      <c r="N9" s="30" t="s">
        <v>7</v>
      </c>
      <c r="O9" s="30" t="s">
        <v>187</v>
      </c>
      <c r="P9" s="30"/>
      <c r="Q9" s="20" t="s">
        <v>188</v>
      </c>
      <c r="R9" s="30" t="s">
        <v>6</v>
      </c>
      <c r="S9" s="20" t="s">
        <v>7</v>
      </c>
      <c r="T9" s="44" t="s">
        <v>7</v>
      </c>
      <c r="U9" s="44" t="s">
        <v>7</v>
      </c>
      <c r="BI9" s="15"/>
      <c r="BJ9" s="15"/>
      <c r="BK9" s="15"/>
      <c r="BN9" s="22"/>
    </row>
    <row r="10" spans="2:66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2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3" t="s">
        <v>189</v>
      </c>
      <c r="V10" s="34"/>
      <c r="BI10" s="15"/>
      <c r="BJ10" s="18"/>
      <c r="BK10" s="15"/>
    </row>
    <row r="11" spans="2:66" s="22" customFormat="1" ht="18" customHeight="1">
      <c r="B11" s="23" t="s">
        <v>91</v>
      </c>
      <c r="C11" s="7"/>
      <c r="D11" s="7"/>
      <c r="E11" s="7"/>
      <c r="F11" s="7"/>
      <c r="G11" s="7"/>
      <c r="H11" s="7"/>
      <c r="I11" s="7"/>
      <c r="J11" s="7"/>
      <c r="K11" s="75">
        <v>4.12</v>
      </c>
      <c r="L11" s="7"/>
      <c r="M11" s="7"/>
      <c r="N11" s="75">
        <v>3.54</v>
      </c>
      <c r="O11" s="75">
        <f>+O12+O368</f>
        <v>418908999.14000005</v>
      </c>
      <c r="P11" s="32"/>
      <c r="Q11" s="75">
        <f>+Q12+Q368</f>
        <v>1165.7197000000001</v>
      </c>
      <c r="R11" s="75">
        <f>+R12+R368</f>
        <v>601731.6676132651</v>
      </c>
      <c r="S11" s="7"/>
      <c r="T11" s="75">
        <f>+T12+T368</f>
        <v>99.998000865583563</v>
      </c>
      <c r="U11" s="75">
        <f>+U12+U368</f>
        <v>11.159730959304083</v>
      </c>
      <c r="V11" s="34"/>
      <c r="BI11" s="15"/>
      <c r="BJ11" s="18"/>
      <c r="BK11" s="15"/>
      <c r="BN11" s="15"/>
    </row>
    <row r="12" spans="2:66">
      <c r="B12" s="77" t="s">
        <v>210</v>
      </c>
      <c r="C12" s="15"/>
      <c r="D12" s="15"/>
      <c r="E12" s="15"/>
      <c r="F12" s="15"/>
      <c r="K12" s="78">
        <v>3.83</v>
      </c>
      <c r="N12" s="78">
        <v>3.16</v>
      </c>
      <c r="O12" s="78">
        <f>+O13+O212+O357</f>
        <v>347166038.09000003</v>
      </c>
      <c r="Q12" s="78">
        <f>+Q13+Q212+Q357</f>
        <v>1165.7197000000001</v>
      </c>
      <c r="R12" s="78">
        <f>+R13+R212+R357</f>
        <v>377897.80936947506</v>
      </c>
      <c r="T12" s="78">
        <f>+T13+T212+T357</f>
        <v>62.808000865583566</v>
      </c>
      <c r="U12" s="78">
        <f>+U13+U212+U357</f>
        <v>7.0097309593040826</v>
      </c>
    </row>
    <row r="13" spans="2:66">
      <c r="B13" s="77" t="s">
        <v>418</v>
      </c>
      <c r="C13" s="15"/>
      <c r="D13" s="15"/>
      <c r="E13" s="15"/>
      <c r="F13" s="15"/>
      <c r="K13" s="78">
        <v>3.64</v>
      </c>
      <c r="N13" s="78">
        <v>3.36</v>
      </c>
      <c r="O13" s="78">
        <f>SUM(O14:O211)</f>
        <v>211930725.03000003</v>
      </c>
      <c r="Q13" s="78">
        <f>SUM(Q14:Q211)</f>
        <v>534.29394000000002</v>
      </c>
      <c r="R13" s="78">
        <f>SUM(R14:R211)</f>
        <v>234061.58927669807</v>
      </c>
      <c r="T13" s="78">
        <f>SUM(T14:T211)</f>
        <v>38.898000865583569</v>
      </c>
      <c r="U13" s="78">
        <f>SUM(U14:U211)</f>
        <v>4.3397309593040827</v>
      </c>
    </row>
    <row r="14" spans="2:66">
      <c r="B14" t="s">
        <v>422</v>
      </c>
      <c r="C14" t="s">
        <v>423</v>
      </c>
      <c r="D14" t="s">
        <v>103</v>
      </c>
      <c r="E14" s="15"/>
      <c r="F14" t="s">
        <v>424</v>
      </c>
      <c r="G14" t="s">
        <v>425</v>
      </c>
      <c r="H14" t="s">
        <v>401</v>
      </c>
      <c r="I14" t="s">
        <v>152</v>
      </c>
      <c r="J14" t="s">
        <v>317</v>
      </c>
      <c r="K14" s="76">
        <v>2.73</v>
      </c>
      <c r="L14" t="s">
        <v>105</v>
      </c>
      <c r="M14" s="76">
        <v>0.59</v>
      </c>
      <c r="N14" s="76">
        <v>0.27</v>
      </c>
      <c r="O14" s="76">
        <v>3113733.63</v>
      </c>
      <c r="P14" s="76">
        <v>100.22</v>
      </c>
      <c r="Q14" s="76">
        <v>0</v>
      </c>
      <c r="R14" s="76">
        <v>3120.5838439859999</v>
      </c>
      <c r="S14" s="76">
        <v>0.06</v>
      </c>
      <c r="T14" s="76">
        <f>+R14/$R$11*100</f>
        <v>0.51860056765229268</v>
      </c>
      <c r="U14" s="76">
        <f>+R14/'סכום נכסי הקרן'!$C$42*100</f>
        <v>5.7858678823379257E-2</v>
      </c>
    </row>
    <row r="15" spans="2:66">
      <c r="B15" t="s">
        <v>426</v>
      </c>
      <c r="C15" t="s">
        <v>427</v>
      </c>
      <c r="D15" t="s">
        <v>103</v>
      </c>
      <c r="E15" s="15"/>
      <c r="F15" t="s">
        <v>428</v>
      </c>
      <c r="G15" t="s">
        <v>425</v>
      </c>
      <c r="H15" t="s">
        <v>401</v>
      </c>
      <c r="I15" t="s">
        <v>152</v>
      </c>
      <c r="J15" t="s">
        <v>317</v>
      </c>
      <c r="K15" s="76">
        <v>1.28</v>
      </c>
      <c r="L15" t="s">
        <v>105</v>
      </c>
      <c r="M15" s="76">
        <v>2.58</v>
      </c>
      <c r="N15" s="76">
        <v>0.75</v>
      </c>
      <c r="O15" s="76">
        <v>5131075.41</v>
      </c>
      <c r="P15" s="76">
        <v>106.49</v>
      </c>
      <c r="Q15" s="76">
        <v>0</v>
      </c>
      <c r="R15" s="76">
        <v>5464.0822041089996</v>
      </c>
      <c r="S15" s="76">
        <v>0.19</v>
      </c>
      <c r="T15" s="76">
        <f t="shared" ref="T15:T78" si="0">+R15/$R$11*100</f>
        <v>0.9080596050033356</v>
      </c>
      <c r="U15" s="76">
        <f>+R15/'סכום נכסי הקרן'!$C$42*100</f>
        <v>0.10130943218249361</v>
      </c>
    </row>
    <row r="16" spans="2:66">
      <c r="B16" t="s">
        <v>429</v>
      </c>
      <c r="C16" t="s">
        <v>430</v>
      </c>
      <c r="D16" t="s">
        <v>103</v>
      </c>
      <c r="E16" s="15"/>
      <c r="F16" t="s">
        <v>428</v>
      </c>
      <c r="G16" t="s">
        <v>425</v>
      </c>
      <c r="H16" t="s">
        <v>401</v>
      </c>
      <c r="I16" t="s">
        <v>152</v>
      </c>
      <c r="J16" t="s">
        <v>317</v>
      </c>
      <c r="K16" s="76">
        <v>2.3199999999999998</v>
      </c>
      <c r="L16" t="s">
        <v>105</v>
      </c>
      <c r="M16" s="76">
        <v>0.64</v>
      </c>
      <c r="N16" s="76">
        <v>0.36</v>
      </c>
      <c r="O16" s="76">
        <v>6394394.4199999999</v>
      </c>
      <c r="P16" s="76">
        <v>100.07</v>
      </c>
      <c r="Q16" s="76">
        <v>0</v>
      </c>
      <c r="R16" s="76">
        <v>6398.8704960940004</v>
      </c>
      <c r="S16" s="76">
        <v>0.2</v>
      </c>
      <c r="T16" s="76">
        <f t="shared" si="0"/>
        <v>1.0634092969503768</v>
      </c>
      <c r="U16" s="76">
        <f>+R16/'סכום נכסי הקרן'!$C$42*100</f>
        <v>0.11864132206523123</v>
      </c>
    </row>
    <row r="17" spans="2:21">
      <c r="B17" t="s">
        <v>431</v>
      </c>
      <c r="C17" t="s">
        <v>432</v>
      </c>
      <c r="D17" t="s">
        <v>103</v>
      </c>
      <c r="E17" s="15"/>
      <c r="F17" t="s">
        <v>428</v>
      </c>
      <c r="G17" t="s">
        <v>425</v>
      </c>
      <c r="H17" t="s">
        <v>401</v>
      </c>
      <c r="I17" t="s">
        <v>152</v>
      </c>
      <c r="J17" t="s">
        <v>317</v>
      </c>
      <c r="K17" s="76">
        <v>3.63</v>
      </c>
      <c r="L17" t="s">
        <v>105</v>
      </c>
      <c r="M17" s="76">
        <v>4</v>
      </c>
      <c r="N17" s="76">
        <v>0.37</v>
      </c>
      <c r="O17" s="76">
        <v>7178236.5300000003</v>
      </c>
      <c r="P17" s="76">
        <v>115.02</v>
      </c>
      <c r="Q17" s="76">
        <v>0</v>
      </c>
      <c r="R17" s="76">
        <v>8256.4076568060009</v>
      </c>
      <c r="S17" s="76">
        <v>0.35</v>
      </c>
      <c r="T17" s="76">
        <f t="shared" si="0"/>
        <v>1.3721078848242405</v>
      </c>
      <c r="U17" s="76">
        <f>+R17/'סכום נכסי הקרן'!$C$42*100</f>
        <v>0.15308187913959184</v>
      </c>
    </row>
    <row r="18" spans="2:21">
      <c r="B18" t="s">
        <v>433</v>
      </c>
      <c r="C18" t="s">
        <v>434</v>
      </c>
      <c r="D18" t="s">
        <v>103</v>
      </c>
      <c r="E18" s="15"/>
      <c r="F18" t="s">
        <v>428</v>
      </c>
      <c r="G18" t="s">
        <v>425</v>
      </c>
      <c r="H18" t="s">
        <v>401</v>
      </c>
      <c r="I18" t="s">
        <v>152</v>
      </c>
      <c r="J18" t="s">
        <v>317</v>
      </c>
      <c r="K18" s="76">
        <v>12.09</v>
      </c>
      <c r="L18" t="s">
        <v>105</v>
      </c>
      <c r="M18" s="76">
        <v>0.47</v>
      </c>
      <c r="N18" s="76">
        <v>0.95</v>
      </c>
      <c r="O18" s="76">
        <v>844543.74</v>
      </c>
      <c r="P18" s="76">
        <v>99.45</v>
      </c>
      <c r="Q18" s="76">
        <v>0</v>
      </c>
      <c r="R18" s="76">
        <v>839.89874942999995</v>
      </c>
      <c r="S18" s="76">
        <v>0.18</v>
      </c>
      <c r="T18" s="76">
        <f t="shared" si="0"/>
        <v>0.13958028048638543</v>
      </c>
      <c r="U18" s="76">
        <f>+R18/'סכום נכסי הקרן'!$C$42*100</f>
        <v>1.5572544888060464E-2</v>
      </c>
    </row>
    <row r="19" spans="2:21">
      <c r="B19" t="s">
        <v>435</v>
      </c>
      <c r="C19" t="s">
        <v>436</v>
      </c>
      <c r="D19" t="s">
        <v>103</v>
      </c>
      <c r="E19" s="15"/>
      <c r="F19" t="s">
        <v>428</v>
      </c>
      <c r="G19" t="s">
        <v>425</v>
      </c>
      <c r="H19" t="s">
        <v>401</v>
      </c>
      <c r="I19" t="s">
        <v>152</v>
      </c>
      <c r="J19" t="s">
        <v>317</v>
      </c>
      <c r="K19" s="76">
        <v>2.44</v>
      </c>
      <c r="L19" t="s">
        <v>105</v>
      </c>
      <c r="M19" s="76">
        <v>0.41</v>
      </c>
      <c r="N19" s="76">
        <v>0.04</v>
      </c>
      <c r="O19" s="76">
        <v>0.04</v>
      </c>
      <c r="P19" s="76">
        <v>99.62</v>
      </c>
      <c r="Q19" s="76">
        <v>0</v>
      </c>
      <c r="R19" s="76">
        <v>3.9848000000000002E-5</v>
      </c>
      <c r="S19" s="76">
        <v>0</v>
      </c>
      <c r="T19" s="76">
        <f t="shared" si="0"/>
        <v>6.6222208576880893E-9</v>
      </c>
      <c r="U19" s="76">
        <f>+R19/'סכום נכסי הקרן'!$C$42*100</f>
        <v>7.3882092230826797E-10</v>
      </c>
    </row>
    <row r="20" spans="2:21">
      <c r="B20" t="s">
        <v>437</v>
      </c>
      <c r="C20" t="s">
        <v>438</v>
      </c>
      <c r="D20" t="s">
        <v>103</v>
      </c>
      <c r="E20" s="15"/>
      <c r="F20" t="s">
        <v>428</v>
      </c>
      <c r="G20" t="s">
        <v>425</v>
      </c>
      <c r="H20" t="s">
        <v>401</v>
      </c>
      <c r="I20" t="s">
        <v>152</v>
      </c>
      <c r="J20" t="s">
        <v>439</v>
      </c>
      <c r="L20" t="s">
        <v>105</v>
      </c>
      <c r="M20" s="76">
        <v>0.86</v>
      </c>
      <c r="N20" s="76">
        <v>0</v>
      </c>
      <c r="O20" s="76">
        <v>6714969.1500000004</v>
      </c>
      <c r="P20" s="76">
        <v>100</v>
      </c>
      <c r="Q20" s="76">
        <v>0</v>
      </c>
      <c r="R20" s="76">
        <v>6714.9691499999999</v>
      </c>
      <c r="S20" s="76">
        <v>0</v>
      </c>
      <c r="T20" s="76">
        <f t="shared" si="0"/>
        <v>1.1159407941141852</v>
      </c>
      <c r="U20" s="76">
        <f>+R20/'סכום נכסי הקרן'!$C$42*100</f>
        <v>0.12450210049875943</v>
      </c>
    </row>
    <row r="21" spans="2:21">
      <c r="B21" t="s">
        <v>440</v>
      </c>
      <c r="C21" t="s">
        <v>441</v>
      </c>
      <c r="D21" t="s">
        <v>103</v>
      </c>
      <c r="E21" s="15"/>
      <c r="F21" t="s">
        <v>428</v>
      </c>
      <c r="G21" t="s">
        <v>425</v>
      </c>
      <c r="H21" t="s">
        <v>401</v>
      </c>
      <c r="I21" t="s">
        <v>152</v>
      </c>
      <c r="J21" t="s">
        <v>439</v>
      </c>
      <c r="L21" t="s">
        <v>105</v>
      </c>
      <c r="M21" s="76">
        <v>1.22</v>
      </c>
      <c r="N21" s="76">
        <v>0</v>
      </c>
      <c r="O21" s="76">
        <v>6629087.6900000004</v>
      </c>
      <c r="P21" s="76">
        <v>99.6</v>
      </c>
      <c r="Q21" s="76">
        <v>0</v>
      </c>
      <c r="R21" s="76">
        <v>6602.5713392400003</v>
      </c>
      <c r="S21" s="76">
        <v>0</v>
      </c>
      <c r="T21" s="76">
        <f t="shared" si="0"/>
        <v>1.0972617355222019</v>
      </c>
      <c r="U21" s="76">
        <f>+R21/'סכום נכסי הקרן'!$C$42*100</f>
        <v>0.12241813507487033</v>
      </c>
    </row>
    <row r="22" spans="2:21">
      <c r="B22" t="s">
        <v>442</v>
      </c>
      <c r="C22" t="s">
        <v>443</v>
      </c>
      <c r="D22" t="s">
        <v>103</v>
      </c>
      <c r="E22" s="15"/>
      <c r="F22" t="s">
        <v>444</v>
      </c>
      <c r="G22" t="s">
        <v>425</v>
      </c>
      <c r="H22" t="s">
        <v>401</v>
      </c>
      <c r="I22" t="s">
        <v>152</v>
      </c>
      <c r="J22" t="s">
        <v>317</v>
      </c>
      <c r="K22" s="76">
        <v>2.96</v>
      </c>
      <c r="L22" t="s">
        <v>105</v>
      </c>
      <c r="M22" s="76">
        <v>0.7</v>
      </c>
      <c r="N22" s="76">
        <v>0.26</v>
      </c>
      <c r="O22" s="76">
        <v>8082357.3499999996</v>
      </c>
      <c r="P22" s="76">
        <v>102.29</v>
      </c>
      <c r="Q22" s="76">
        <v>0</v>
      </c>
      <c r="R22" s="76">
        <v>8267.4433333149991</v>
      </c>
      <c r="S22" s="76">
        <v>0.19</v>
      </c>
      <c r="T22" s="76">
        <f t="shared" si="0"/>
        <v>1.3739418711511975</v>
      </c>
      <c r="U22" s="76">
        <f>+R22/'סכום נכסי הקרן'!$C$42*100</f>
        <v>0.15328649138353567</v>
      </c>
    </row>
    <row r="23" spans="2:21">
      <c r="B23" t="s">
        <v>445</v>
      </c>
      <c r="C23" t="s">
        <v>446</v>
      </c>
      <c r="D23" t="s">
        <v>103</v>
      </c>
      <c r="E23" s="15"/>
      <c r="F23" t="s">
        <v>444</v>
      </c>
      <c r="G23" t="s">
        <v>425</v>
      </c>
      <c r="H23" t="s">
        <v>396</v>
      </c>
      <c r="I23" t="s">
        <v>153</v>
      </c>
      <c r="J23" t="s">
        <v>317</v>
      </c>
      <c r="K23" s="76">
        <v>0.84</v>
      </c>
      <c r="L23" t="s">
        <v>105</v>
      </c>
      <c r="M23" s="76">
        <v>4.5</v>
      </c>
      <c r="N23" s="76">
        <v>0.61</v>
      </c>
      <c r="O23" s="76">
        <v>831126.77</v>
      </c>
      <c r="P23" s="76">
        <v>106.3</v>
      </c>
      <c r="Q23" s="76">
        <v>0</v>
      </c>
      <c r="R23" s="76">
        <v>883.48775651000005</v>
      </c>
      <c r="S23" s="76">
        <v>0.52</v>
      </c>
      <c r="T23" s="76">
        <f t="shared" si="0"/>
        <v>0.14682420820800485</v>
      </c>
      <c r="U23" s="76">
        <f>+R23/'סכום נכסי הקרן'!$C$42*100</f>
        <v>1.6380727743243846E-2</v>
      </c>
    </row>
    <row r="24" spans="2:21">
      <c r="B24" t="s">
        <v>447</v>
      </c>
      <c r="C24" t="s">
        <v>448</v>
      </c>
      <c r="D24" t="s">
        <v>103</v>
      </c>
      <c r="E24" s="15"/>
      <c r="F24" t="s">
        <v>444</v>
      </c>
      <c r="G24" t="s">
        <v>425</v>
      </c>
      <c r="H24" t="s">
        <v>401</v>
      </c>
      <c r="I24" t="s">
        <v>152</v>
      </c>
      <c r="J24" t="s">
        <v>317</v>
      </c>
      <c r="K24" s="76">
        <v>4.41</v>
      </c>
      <c r="L24" t="s">
        <v>105</v>
      </c>
      <c r="M24" s="76">
        <v>5</v>
      </c>
      <c r="N24" s="76">
        <v>0.45</v>
      </c>
      <c r="O24" s="76">
        <v>5835995.2999999998</v>
      </c>
      <c r="P24" s="76">
        <v>125.31</v>
      </c>
      <c r="Q24" s="76">
        <v>0</v>
      </c>
      <c r="R24" s="76">
        <v>7313.0857104300003</v>
      </c>
      <c r="S24" s="76">
        <v>0.19</v>
      </c>
      <c r="T24" s="76">
        <f t="shared" si="0"/>
        <v>1.2153400101804421</v>
      </c>
      <c r="U24" s="76">
        <f>+R24/'סכום נכסי הקרן'!$C$42*100</f>
        <v>0.13559176695189992</v>
      </c>
    </row>
    <row r="25" spans="2:21">
      <c r="B25" t="s">
        <v>449</v>
      </c>
      <c r="C25" t="s">
        <v>450</v>
      </c>
      <c r="D25" t="s">
        <v>103</v>
      </c>
      <c r="E25" s="15"/>
      <c r="F25" t="s">
        <v>444</v>
      </c>
      <c r="G25" t="s">
        <v>425</v>
      </c>
      <c r="H25" t="s">
        <v>401</v>
      </c>
      <c r="I25" t="s">
        <v>152</v>
      </c>
      <c r="J25" t="s">
        <v>317</v>
      </c>
      <c r="K25" s="76">
        <v>1.95</v>
      </c>
      <c r="L25" t="s">
        <v>105</v>
      </c>
      <c r="M25" s="76">
        <v>1.6</v>
      </c>
      <c r="N25" s="76">
        <v>0.06</v>
      </c>
      <c r="O25" s="76">
        <v>1133526.08</v>
      </c>
      <c r="P25" s="76">
        <v>101.75</v>
      </c>
      <c r="Q25" s="76">
        <v>0</v>
      </c>
      <c r="R25" s="76">
        <v>1153.3627864</v>
      </c>
      <c r="S25" s="76">
        <v>0.04</v>
      </c>
      <c r="T25" s="76">
        <f t="shared" si="0"/>
        <v>0.19167393848070999</v>
      </c>
      <c r="U25" s="76">
        <f>+R25/'סכום נכסי הקרן'!$C$42*100</f>
        <v>2.138447494489264E-2</v>
      </c>
    </row>
    <row r="26" spans="2:21">
      <c r="B26" t="s">
        <v>451</v>
      </c>
      <c r="C26" t="s">
        <v>452</v>
      </c>
      <c r="D26" t="s">
        <v>103</v>
      </c>
      <c r="E26" s="15"/>
      <c r="F26" t="s">
        <v>453</v>
      </c>
      <c r="G26" t="s">
        <v>425</v>
      </c>
      <c r="H26" t="s">
        <v>224</v>
      </c>
      <c r="I26" t="s">
        <v>152</v>
      </c>
      <c r="J26" t="s">
        <v>317</v>
      </c>
      <c r="K26" s="76">
        <v>2.4700000000000002</v>
      </c>
      <c r="L26" t="s">
        <v>105</v>
      </c>
      <c r="M26" s="76">
        <v>0.8</v>
      </c>
      <c r="N26" s="76">
        <v>0.37</v>
      </c>
      <c r="O26" s="76">
        <v>2057249.88</v>
      </c>
      <c r="P26" s="76">
        <v>102.08</v>
      </c>
      <c r="Q26" s="76">
        <v>0</v>
      </c>
      <c r="R26" s="76">
        <v>2100.0406775040001</v>
      </c>
      <c r="S26" s="76">
        <v>0.32</v>
      </c>
      <c r="T26" s="76">
        <f t="shared" si="0"/>
        <v>0.34899952761896236</v>
      </c>
      <c r="U26" s="76">
        <f>+R26/'סכום נכסי הקרן'!$C$42*100</f>
        <v>3.8936809632563373E-2</v>
      </c>
    </row>
    <row r="27" spans="2:21">
      <c r="B27" t="s">
        <v>454</v>
      </c>
      <c r="C27" t="s">
        <v>455</v>
      </c>
      <c r="D27" t="s">
        <v>103</v>
      </c>
      <c r="E27" s="15"/>
      <c r="F27" t="s">
        <v>453</v>
      </c>
      <c r="G27" t="s">
        <v>425</v>
      </c>
      <c r="H27" t="s">
        <v>224</v>
      </c>
      <c r="I27" t="s">
        <v>152</v>
      </c>
      <c r="J27" t="s">
        <v>317</v>
      </c>
      <c r="K27" s="76">
        <v>0.83</v>
      </c>
      <c r="L27" t="s">
        <v>105</v>
      </c>
      <c r="M27" s="76">
        <v>4.2</v>
      </c>
      <c r="N27" s="76">
        <v>0.94</v>
      </c>
      <c r="O27" s="76">
        <v>53082.239999999998</v>
      </c>
      <c r="P27" s="76">
        <v>126</v>
      </c>
      <c r="Q27" s="76">
        <v>0</v>
      </c>
      <c r="R27" s="76">
        <v>66.883622399999993</v>
      </c>
      <c r="S27" s="76">
        <v>0.1</v>
      </c>
      <c r="T27" s="76">
        <f t="shared" si="0"/>
        <v>1.1115190707062191E-2</v>
      </c>
      <c r="U27" s="76">
        <f>+R27/'סכום נכסי הקרן'!$C$42*100</f>
        <v>1.2400878234512631E-3</v>
      </c>
    </row>
    <row r="28" spans="2:21">
      <c r="B28" t="s">
        <v>456</v>
      </c>
      <c r="C28" t="s">
        <v>457</v>
      </c>
      <c r="D28" t="s">
        <v>103</v>
      </c>
      <c r="E28" s="15"/>
      <c r="F28" t="s">
        <v>424</v>
      </c>
      <c r="G28" t="s">
        <v>425</v>
      </c>
      <c r="H28" t="s">
        <v>224</v>
      </c>
      <c r="I28" t="s">
        <v>152</v>
      </c>
      <c r="J28" t="s">
        <v>317</v>
      </c>
      <c r="K28" s="76">
        <v>0.1</v>
      </c>
      <c r="L28" t="s">
        <v>105</v>
      </c>
      <c r="M28" s="76">
        <v>4.4000000000000004</v>
      </c>
      <c r="N28" s="76">
        <v>4.05</v>
      </c>
      <c r="O28" s="76">
        <v>1902914.22</v>
      </c>
      <c r="P28" s="76">
        <v>121.61</v>
      </c>
      <c r="Q28" s="76">
        <v>0</v>
      </c>
      <c r="R28" s="76">
        <v>2314.1339829419999</v>
      </c>
      <c r="S28" s="76">
        <v>0.3</v>
      </c>
      <c r="T28" s="76">
        <f t="shared" si="0"/>
        <v>0.3845790586559758</v>
      </c>
      <c r="U28" s="76">
        <f>+R28/'סכום נכסי הקרן'!$C$42*100</f>
        <v>4.2906309064999849E-2</v>
      </c>
    </row>
    <row r="29" spans="2:21">
      <c r="B29" t="s">
        <v>458</v>
      </c>
      <c r="C29" t="s">
        <v>459</v>
      </c>
      <c r="D29" t="s">
        <v>103</v>
      </c>
      <c r="E29" s="15"/>
      <c r="F29" t="s">
        <v>424</v>
      </c>
      <c r="G29" t="s">
        <v>425</v>
      </c>
      <c r="H29" t="s">
        <v>224</v>
      </c>
      <c r="I29" t="s">
        <v>152</v>
      </c>
      <c r="J29" t="s">
        <v>317</v>
      </c>
      <c r="K29" s="76">
        <v>2.93</v>
      </c>
      <c r="L29" t="s">
        <v>105</v>
      </c>
      <c r="M29" s="76">
        <v>3.4</v>
      </c>
      <c r="N29" s="76">
        <v>0.33</v>
      </c>
      <c r="O29" s="76">
        <v>4237.57</v>
      </c>
      <c r="P29" s="76">
        <v>115.04</v>
      </c>
      <c r="Q29" s="76">
        <v>0</v>
      </c>
      <c r="R29" s="76">
        <v>4.8749005280000004</v>
      </c>
      <c r="S29" s="76">
        <v>0</v>
      </c>
      <c r="T29" s="76">
        <f t="shared" si="0"/>
        <v>8.1014525084511829E-4</v>
      </c>
      <c r="U29" s="76">
        <f>+R29/'סכום נכסי הקרן'!$C$42*100</f>
        <v>9.0385427229924286E-5</v>
      </c>
    </row>
    <row r="30" spans="2:21">
      <c r="B30" t="s">
        <v>460</v>
      </c>
      <c r="C30" t="s">
        <v>461</v>
      </c>
      <c r="D30" t="s">
        <v>103</v>
      </c>
      <c r="E30" s="15"/>
      <c r="F30" t="s">
        <v>428</v>
      </c>
      <c r="G30" t="s">
        <v>425</v>
      </c>
      <c r="H30" t="s">
        <v>224</v>
      </c>
      <c r="I30" t="s">
        <v>152</v>
      </c>
      <c r="J30" t="s">
        <v>317</v>
      </c>
      <c r="K30" s="76">
        <v>1.94</v>
      </c>
      <c r="L30" t="s">
        <v>105</v>
      </c>
      <c r="M30" s="76">
        <v>3</v>
      </c>
      <c r="N30" s="76">
        <v>0.53</v>
      </c>
      <c r="O30" s="76">
        <v>11300.19</v>
      </c>
      <c r="P30" s="76">
        <v>110.73</v>
      </c>
      <c r="Q30" s="76">
        <v>0</v>
      </c>
      <c r="R30" s="76">
        <v>12.512700387000001</v>
      </c>
      <c r="S30" s="76">
        <v>0</v>
      </c>
      <c r="T30" s="76">
        <f t="shared" si="0"/>
        <v>2.0794485416782073E-3</v>
      </c>
      <c r="U30" s="76">
        <f>+R30/'סכום נכסי הקרן'!$C$42*100</f>
        <v>2.3199771231907152E-4</v>
      </c>
    </row>
    <row r="31" spans="2:21">
      <c r="B31" t="s">
        <v>462</v>
      </c>
      <c r="C31" t="s">
        <v>463</v>
      </c>
      <c r="D31" t="s">
        <v>103</v>
      </c>
      <c r="E31" s="15"/>
      <c r="F31" t="s">
        <v>464</v>
      </c>
      <c r="G31" t="s">
        <v>465</v>
      </c>
      <c r="H31" t="s">
        <v>224</v>
      </c>
      <c r="I31" t="s">
        <v>152</v>
      </c>
      <c r="J31" t="s">
        <v>317</v>
      </c>
      <c r="K31" s="76">
        <v>3.95</v>
      </c>
      <c r="L31" t="s">
        <v>105</v>
      </c>
      <c r="M31" s="76">
        <v>0.65</v>
      </c>
      <c r="N31" s="76">
        <v>0.53</v>
      </c>
      <c r="O31" s="76">
        <v>1205587.68</v>
      </c>
      <c r="P31" s="76">
        <v>99.48</v>
      </c>
      <c r="Q31" s="76">
        <v>3.9181499999999998</v>
      </c>
      <c r="R31" s="76">
        <v>1203.236774064</v>
      </c>
      <c r="S31" s="76">
        <v>0.1</v>
      </c>
      <c r="T31" s="76">
        <f t="shared" si="0"/>
        <v>0.19996234847279537</v>
      </c>
      <c r="U31" s="76">
        <f>+R31/'סכום נכסי הקרן'!$C$42*100</f>
        <v>2.230918749169819E-2</v>
      </c>
    </row>
    <row r="32" spans="2:21">
      <c r="B32" t="s">
        <v>466</v>
      </c>
      <c r="C32" t="s">
        <v>467</v>
      </c>
      <c r="D32" t="s">
        <v>103</v>
      </c>
      <c r="E32" s="15"/>
      <c r="F32" t="s">
        <v>464</v>
      </c>
      <c r="G32" t="s">
        <v>465</v>
      </c>
      <c r="H32" t="s">
        <v>224</v>
      </c>
      <c r="I32" t="s">
        <v>152</v>
      </c>
      <c r="J32" t="s">
        <v>317</v>
      </c>
      <c r="K32" s="76">
        <v>5.05</v>
      </c>
      <c r="L32" t="s">
        <v>105</v>
      </c>
      <c r="M32" s="76">
        <v>1.64</v>
      </c>
      <c r="N32" s="76">
        <v>0.73</v>
      </c>
      <c r="O32" s="76">
        <v>1623401.07</v>
      </c>
      <c r="P32" s="76">
        <v>104</v>
      </c>
      <c r="Q32" s="76">
        <v>0</v>
      </c>
      <c r="R32" s="76">
        <v>1688.3371128000001</v>
      </c>
      <c r="S32" s="76">
        <v>0.14000000000000001</v>
      </c>
      <c r="T32" s="76">
        <f t="shared" si="0"/>
        <v>0.28057973406928949</v>
      </c>
      <c r="U32" s="76">
        <f>+R32/'סכום נכסי הקרן'!$C$42*100</f>
        <v>3.1303422576946759E-2</v>
      </c>
    </row>
    <row r="33" spans="2:21">
      <c r="B33" t="s">
        <v>468</v>
      </c>
      <c r="C33" t="s">
        <v>469</v>
      </c>
      <c r="D33" t="s">
        <v>103</v>
      </c>
      <c r="E33" s="15"/>
      <c r="F33" t="s">
        <v>464</v>
      </c>
      <c r="G33" t="s">
        <v>465</v>
      </c>
      <c r="H33" t="s">
        <v>224</v>
      </c>
      <c r="I33" t="s">
        <v>152</v>
      </c>
      <c r="J33" t="s">
        <v>317</v>
      </c>
      <c r="K33" s="76">
        <v>6.41</v>
      </c>
      <c r="L33" t="s">
        <v>105</v>
      </c>
      <c r="M33" s="76">
        <v>1.34</v>
      </c>
      <c r="N33" s="76">
        <v>1.18</v>
      </c>
      <c r="O33" s="76">
        <v>5159027.74</v>
      </c>
      <c r="P33" s="76">
        <v>101.65</v>
      </c>
      <c r="Q33" s="76">
        <v>0</v>
      </c>
      <c r="R33" s="76">
        <v>5244.15169771</v>
      </c>
      <c r="S33" s="76">
        <v>0.16</v>
      </c>
      <c r="T33" s="76">
        <f t="shared" si="0"/>
        <v>0.87151000686246627</v>
      </c>
      <c r="U33" s="76">
        <f>+R33/'סכום נכסי הקרן'!$C$42*100</f>
        <v>9.7231705330921792E-2</v>
      </c>
    </row>
    <row r="34" spans="2:21">
      <c r="B34" t="s">
        <v>470</v>
      </c>
      <c r="C34" t="s">
        <v>471</v>
      </c>
      <c r="D34" t="s">
        <v>103</v>
      </c>
      <c r="E34" s="15"/>
      <c r="F34" t="s">
        <v>444</v>
      </c>
      <c r="G34" t="s">
        <v>425</v>
      </c>
      <c r="H34" t="s">
        <v>472</v>
      </c>
      <c r="I34" t="s">
        <v>153</v>
      </c>
      <c r="J34" t="s">
        <v>317</v>
      </c>
      <c r="K34" s="76">
        <v>4.32</v>
      </c>
      <c r="L34" t="s">
        <v>105</v>
      </c>
      <c r="M34" s="76">
        <v>4.2</v>
      </c>
      <c r="N34" s="76">
        <v>0.56000000000000005</v>
      </c>
      <c r="O34" s="76">
        <v>104526.77</v>
      </c>
      <c r="P34" s="76">
        <v>119.26</v>
      </c>
      <c r="Q34" s="76">
        <v>0</v>
      </c>
      <c r="R34" s="76">
        <v>124.658625902</v>
      </c>
      <c r="S34" s="76">
        <v>0.01</v>
      </c>
      <c r="T34" s="76">
        <f t="shared" si="0"/>
        <v>2.0716647072348948E-2</v>
      </c>
      <c r="U34" s="76">
        <f>+R34/'סכום נכסי הקרן'!$C$42*100</f>
        <v>2.311292937226385E-3</v>
      </c>
    </row>
    <row r="35" spans="2:21">
      <c r="B35" t="s">
        <v>473</v>
      </c>
      <c r="C35" t="s">
        <v>474</v>
      </c>
      <c r="D35" t="s">
        <v>103</v>
      </c>
      <c r="E35" s="15"/>
      <c r="F35" t="s">
        <v>444</v>
      </c>
      <c r="G35" t="s">
        <v>425</v>
      </c>
      <c r="H35" t="s">
        <v>224</v>
      </c>
      <c r="I35" t="s">
        <v>152</v>
      </c>
      <c r="J35" t="s">
        <v>317</v>
      </c>
      <c r="K35" s="76">
        <v>1.94</v>
      </c>
      <c r="L35" t="s">
        <v>105</v>
      </c>
      <c r="M35" s="76">
        <v>4.0999999999999996</v>
      </c>
      <c r="N35" s="76">
        <v>0.63</v>
      </c>
      <c r="O35" s="76">
        <v>1738599.39</v>
      </c>
      <c r="P35" s="76">
        <v>130.86000000000001</v>
      </c>
      <c r="Q35" s="76">
        <v>0</v>
      </c>
      <c r="R35" s="76">
        <v>2275.131161754</v>
      </c>
      <c r="S35" s="76">
        <v>0.06</v>
      </c>
      <c r="T35" s="76">
        <f t="shared" si="0"/>
        <v>0.37809729555670224</v>
      </c>
      <c r="U35" s="76">
        <f>+R35/'סכום נכסי הקרן'!$C$42*100</f>
        <v>4.2183158585107697E-2</v>
      </c>
    </row>
    <row r="36" spans="2:21">
      <c r="B36" t="s">
        <v>475</v>
      </c>
      <c r="C36" t="s">
        <v>476</v>
      </c>
      <c r="D36" t="s">
        <v>103</v>
      </c>
      <c r="E36" s="15"/>
      <c r="F36" t="s">
        <v>444</v>
      </c>
      <c r="G36" t="s">
        <v>425</v>
      </c>
      <c r="H36" t="s">
        <v>224</v>
      </c>
      <c r="I36" t="s">
        <v>152</v>
      </c>
      <c r="J36" t="s">
        <v>317</v>
      </c>
      <c r="K36" s="76">
        <v>3.46</v>
      </c>
      <c r="L36" t="s">
        <v>105</v>
      </c>
      <c r="M36" s="76">
        <v>4</v>
      </c>
      <c r="N36" s="76">
        <v>0.47</v>
      </c>
      <c r="O36" s="76">
        <v>3996470.56</v>
      </c>
      <c r="P36" s="76">
        <v>119.78</v>
      </c>
      <c r="Q36" s="76">
        <v>0</v>
      </c>
      <c r="R36" s="76">
        <v>4786.9724367680001</v>
      </c>
      <c r="S36" s="76">
        <v>0.14000000000000001</v>
      </c>
      <c r="T36" s="76">
        <f t="shared" si="0"/>
        <v>0.79553274231938931</v>
      </c>
      <c r="U36" s="76">
        <f>+R36/'סכום נכסי הקרן'!$C$42*100</f>
        <v>8.8755154356484414E-2</v>
      </c>
    </row>
    <row r="37" spans="2:21">
      <c r="B37" t="s">
        <v>477</v>
      </c>
      <c r="C37" t="s">
        <v>478</v>
      </c>
      <c r="D37" t="s">
        <v>103</v>
      </c>
      <c r="E37" s="15"/>
      <c r="F37" t="s">
        <v>444</v>
      </c>
      <c r="G37" t="s">
        <v>425</v>
      </c>
      <c r="H37" t="s">
        <v>224</v>
      </c>
      <c r="I37" t="s">
        <v>152</v>
      </c>
      <c r="J37" t="s">
        <v>317</v>
      </c>
      <c r="K37" s="76">
        <v>0.22</v>
      </c>
      <c r="L37" t="s">
        <v>105</v>
      </c>
      <c r="M37" s="76">
        <v>4.7</v>
      </c>
      <c r="N37" s="76">
        <v>2.92</v>
      </c>
      <c r="O37" s="76">
        <v>118961.64</v>
      </c>
      <c r="P37" s="76">
        <v>124.09</v>
      </c>
      <c r="Q37" s="76">
        <v>0</v>
      </c>
      <c r="R37" s="76">
        <v>147.61949907600001</v>
      </c>
      <c r="S37" s="76">
        <v>0.08</v>
      </c>
      <c r="T37" s="76">
        <f t="shared" si="0"/>
        <v>2.4532446441039822E-2</v>
      </c>
      <c r="U37" s="76">
        <f>+R37/'סכום נכסי הקרן'!$C$42*100</f>
        <v>2.7370099994482745E-3</v>
      </c>
    </row>
    <row r="38" spans="2:21">
      <c r="B38" t="s">
        <v>479</v>
      </c>
      <c r="C38" t="s">
        <v>480</v>
      </c>
      <c r="D38" t="s">
        <v>103</v>
      </c>
      <c r="E38" s="15"/>
      <c r="F38" t="s">
        <v>481</v>
      </c>
      <c r="G38" t="s">
        <v>465</v>
      </c>
      <c r="H38" t="s">
        <v>220</v>
      </c>
      <c r="I38" t="s">
        <v>152</v>
      </c>
      <c r="J38" t="s">
        <v>317</v>
      </c>
      <c r="K38" s="76">
        <v>1.87</v>
      </c>
      <c r="L38" t="s">
        <v>105</v>
      </c>
      <c r="M38" s="76">
        <v>3.9</v>
      </c>
      <c r="N38" s="76">
        <v>0.83</v>
      </c>
      <c r="O38" s="76">
        <v>26549.08</v>
      </c>
      <c r="P38" s="76">
        <v>112.85</v>
      </c>
      <c r="Q38" s="76">
        <v>0</v>
      </c>
      <c r="R38" s="76">
        <v>29.960636780000002</v>
      </c>
      <c r="S38" s="76">
        <v>0.01</v>
      </c>
      <c r="T38" s="76">
        <f t="shared" si="0"/>
        <v>4.9790693082245761E-3</v>
      </c>
      <c r="U38" s="76">
        <f>+R38/'סכום נכסי הקרן'!$C$42*100</f>
        <v>5.5549953068516908E-4</v>
      </c>
    </row>
    <row r="39" spans="2:21">
      <c r="B39" t="s">
        <v>482</v>
      </c>
      <c r="C39" t="s">
        <v>483</v>
      </c>
      <c r="D39" t="s">
        <v>103</v>
      </c>
      <c r="E39" s="15"/>
      <c r="F39" t="s">
        <v>481</v>
      </c>
      <c r="G39" t="s">
        <v>465</v>
      </c>
      <c r="H39" t="s">
        <v>220</v>
      </c>
      <c r="I39" t="s">
        <v>152</v>
      </c>
      <c r="J39" t="s">
        <v>344</v>
      </c>
      <c r="K39" s="76">
        <v>7.57</v>
      </c>
      <c r="L39" t="s">
        <v>105</v>
      </c>
      <c r="M39" s="76">
        <v>4</v>
      </c>
      <c r="N39" s="76">
        <v>1.51</v>
      </c>
      <c r="O39" s="76">
        <v>977937.95</v>
      </c>
      <c r="P39" s="76">
        <v>119.86</v>
      </c>
      <c r="Q39" s="76">
        <v>0</v>
      </c>
      <c r="R39" s="76">
        <v>1172.1564268699999</v>
      </c>
      <c r="S39" s="76">
        <v>0.37</v>
      </c>
      <c r="T39" s="76">
        <f t="shared" si="0"/>
        <v>0.19479719781398452</v>
      </c>
      <c r="U39" s="76">
        <f>+R39/'סכום נכסי הקרן'!$C$42*100</f>
        <v>2.1732927433990596E-2</v>
      </c>
    </row>
    <row r="40" spans="2:21">
      <c r="B40" t="s">
        <v>484</v>
      </c>
      <c r="C40" t="s">
        <v>485</v>
      </c>
      <c r="D40" t="s">
        <v>103</v>
      </c>
      <c r="E40" s="15"/>
      <c r="F40" t="s">
        <v>486</v>
      </c>
      <c r="G40" t="s">
        <v>465</v>
      </c>
      <c r="H40" t="s">
        <v>220</v>
      </c>
      <c r="I40" t="s">
        <v>152</v>
      </c>
      <c r="J40" t="s">
        <v>317</v>
      </c>
      <c r="K40" s="76">
        <v>0.41</v>
      </c>
      <c r="L40" t="s">
        <v>105</v>
      </c>
      <c r="M40" s="76">
        <v>3.2</v>
      </c>
      <c r="N40" s="76">
        <v>2.93</v>
      </c>
      <c r="O40" s="76">
        <v>559017.77</v>
      </c>
      <c r="P40" s="76">
        <v>104.67</v>
      </c>
      <c r="Q40" s="76">
        <v>0</v>
      </c>
      <c r="R40" s="76">
        <v>585.12389985899995</v>
      </c>
      <c r="S40" s="76">
        <v>0.16</v>
      </c>
      <c r="T40" s="76">
        <f t="shared" si="0"/>
        <v>9.7240004366042604E-2</v>
      </c>
      <c r="U40" s="76">
        <f>+R40/'סכום נכסי הקרן'!$C$42*100</f>
        <v>1.0848769809236021E-2</v>
      </c>
    </row>
    <row r="41" spans="2:21">
      <c r="B41" t="s">
        <v>487</v>
      </c>
      <c r="C41" t="s">
        <v>488</v>
      </c>
      <c r="D41" t="s">
        <v>103</v>
      </c>
      <c r="E41" s="15"/>
      <c r="F41" t="s">
        <v>489</v>
      </c>
      <c r="G41" t="s">
        <v>465</v>
      </c>
      <c r="H41" t="s">
        <v>220</v>
      </c>
      <c r="I41" t="s">
        <v>152</v>
      </c>
      <c r="J41" t="s">
        <v>317</v>
      </c>
      <c r="K41" s="76">
        <v>1.68</v>
      </c>
      <c r="L41" t="s">
        <v>105</v>
      </c>
      <c r="M41" s="76">
        <v>4.9000000000000004</v>
      </c>
      <c r="N41" s="76">
        <v>0.98</v>
      </c>
      <c r="O41" s="76">
        <v>1.52</v>
      </c>
      <c r="P41" s="76">
        <v>118.42</v>
      </c>
      <c r="Q41" s="76">
        <v>0</v>
      </c>
      <c r="R41" s="76">
        <v>1.7999839999999999E-3</v>
      </c>
      <c r="S41" s="76">
        <v>0</v>
      </c>
      <c r="T41" s="76">
        <f t="shared" si="0"/>
        <v>2.9913399890345397E-7</v>
      </c>
      <c r="U41" s="76">
        <f>+R41/'סכום נכסי הקרן'!$C$42*100</f>
        <v>3.3373465143046715E-8</v>
      </c>
    </row>
    <row r="42" spans="2:21">
      <c r="B42" t="s">
        <v>490</v>
      </c>
      <c r="C42" t="s">
        <v>491</v>
      </c>
      <c r="D42" t="s">
        <v>103</v>
      </c>
      <c r="E42" s="15"/>
      <c r="F42" t="s">
        <v>489</v>
      </c>
      <c r="G42" t="s">
        <v>465</v>
      </c>
      <c r="H42" t="s">
        <v>492</v>
      </c>
      <c r="I42" t="s">
        <v>153</v>
      </c>
      <c r="J42" t="s">
        <v>317</v>
      </c>
      <c r="K42" s="76">
        <v>7.24</v>
      </c>
      <c r="L42" t="s">
        <v>105</v>
      </c>
      <c r="M42" s="76">
        <v>3.2</v>
      </c>
      <c r="N42" s="76">
        <v>1.56</v>
      </c>
      <c r="O42" s="76">
        <v>865481.99</v>
      </c>
      <c r="P42" s="76">
        <v>111.69</v>
      </c>
      <c r="Q42" s="76">
        <v>0</v>
      </c>
      <c r="R42" s="76">
        <v>966.65683463100004</v>
      </c>
      <c r="S42" s="76">
        <v>0.08</v>
      </c>
      <c r="T42" s="76">
        <f t="shared" si="0"/>
        <v>0.16064583046878522</v>
      </c>
      <c r="U42" s="76">
        <f>+R42/'סכום נכסי הקרן'!$C$42*100</f>
        <v>1.792276385559291E-2</v>
      </c>
    </row>
    <row r="43" spans="2:21">
      <c r="B43" t="s">
        <v>493</v>
      </c>
      <c r="C43" t="s">
        <v>494</v>
      </c>
      <c r="D43" t="s">
        <v>103</v>
      </c>
      <c r="E43" s="15"/>
      <c r="F43" t="s">
        <v>489</v>
      </c>
      <c r="G43" t="s">
        <v>465</v>
      </c>
      <c r="H43" t="s">
        <v>220</v>
      </c>
      <c r="I43" t="s">
        <v>152</v>
      </c>
      <c r="J43" t="s">
        <v>317</v>
      </c>
      <c r="K43" s="76">
        <v>1.25</v>
      </c>
      <c r="L43" t="s">
        <v>105</v>
      </c>
      <c r="M43" s="76">
        <v>4.95</v>
      </c>
      <c r="N43" s="76">
        <v>0.69</v>
      </c>
      <c r="O43" s="76">
        <v>1095120.21</v>
      </c>
      <c r="P43" s="76">
        <v>125.44</v>
      </c>
      <c r="Q43" s="76">
        <v>0</v>
      </c>
      <c r="R43" s="76">
        <v>1373.7187914240001</v>
      </c>
      <c r="S43" s="76">
        <v>0.42</v>
      </c>
      <c r="T43" s="76">
        <f t="shared" si="0"/>
        <v>0.22829424897525813</v>
      </c>
      <c r="U43" s="76">
        <f>+R43/'סכום נכסי הקרן'!$C$42*100</f>
        <v>2.5470090957440246E-2</v>
      </c>
    </row>
    <row r="44" spans="2:21">
      <c r="B44" t="s">
        <v>495</v>
      </c>
      <c r="C44" t="s">
        <v>496</v>
      </c>
      <c r="D44" t="s">
        <v>103</v>
      </c>
      <c r="E44" s="15"/>
      <c r="F44" t="s">
        <v>486</v>
      </c>
      <c r="G44" t="s">
        <v>465</v>
      </c>
      <c r="H44" t="s">
        <v>220</v>
      </c>
      <c r="I44" t="s">
        <v>152</v>
      </c>
      <c r="J44" t="s">
        <v>317</v>
      </c>
      <c r="K44" s="76">
        <v>2.14</v>
      </c>
      <c r="L44" t="s">
        <v>105</v>
      </c>
      <c r="M44" s="76">
        <v>1.64</v>
      </c>
      <c r="N44" s="76">
        <v>0.49</v>
      </c>
      <c r="O44" s="76">
        <v>33595.47</v>
      </c>
      <c r="P44" s="76">
        <v>101.4</v>
      </c>
      <c r="Q44" s="76">
        <v>0</v>
      </c>
      <c r="R44" s="76">
        <v>34.06580658</v>
      </c>
      <c r="S44" s="76">
        <v>0.01</v>
      </c>
      <c r="T44" s="76">
        <f t="shared" si="0"/>
        <v>5.6612952938176102E-3</v>
      </c>
      <c r="U44" s="76">
        <f>+R44/'סכום נכסי הקרן'!$C$42*100</f>
        <v>6.3161339682319469E-4</v>
      </c>
    </row>
    <row r="45" spans="2:21">
      <c r="B45" t="s">
        <v>497</v>
      </c>
      <c r="C45" t="s">
        <v>498</v>
      </c>
      <c r="D45" t="s">
        <v>103</v>
      </c>
      <c r="E45" s="15"/>
      <c r="F45" t="s">
        <v>499</v>
      </c>
      <c r="G45" t="s">
        <v>135</v>
      </c>
      <c r="H45" t="s">
        <v>492</v>
      </c>
      <c r="I45" t="s">
        <v>153</v>
      </c>
      <c r="J45" t="s">
        <v>328</v>
      </c>
      <c r="K45" s="76">
        <v>6.48</v>
      </c>
      <c r="L45" t="s">
        <v>105</v>
      </c>
      <c r="M45" s="76">
        <v>2.2000000000000002</v>
      </c>
      <c r="N45" s="76">
        <v>1.18</v>
      </c>
      <c r="O45" s="76">
        <v>6366609.4500000002</v>
      </c>
      <c r="P45" s="76">
        <v>106.71</v>
      </c>
      <c r="Q45" s="76">
        <v>0</v>
      </c>
      <c r="R45" s="76">
        <v>6793.8089440949998</v>
      </c>
      <c r="S45" s="76">
        <v>0.72</v>
      </c>
      <c r="T45" s="76">
        <f t="shared" si="0"/>
        <v>1.1290429455112878</v>
      </c>
      <c r="U45" s="76">
        <f>+R45/'סכום נכסי הקרן'!$C$42*100</f>
        <v>0.12596386744786256</v>
      </c>
    </row>
    <row r="46" spans="2:21">
      <c r="B46" t="s">
        <v>500</v>
      </c>
      <c r="C46" t="s">
        <v>501</v>
      </c>
      <c r="D46" t="s">
        <v>103</v>
      </c>
      <c r="E46" s="15"/>
      <c r="F46" t="s">
        <v>499</v>
      </c>
      <c r="G46" t="s">
        <v>135</v>
      </c>
      <c r="H46" t="s">
        <v>492</v>
      </c>
      <c r="I46" t="s">
        <v>153</v>
      </c>
      <c r="J46" t="s">
        <v>317</v>
      </c>
      <c r="K46" s="76">
        <v>3.02</v>
      </c>
      <c r="L46" t="s">
        <v>105</v>
      </c>
      <c r="M46" s="76">
        <v>3.7</v>
      </c>
      <c r="N46" s="76">
        <v>0.61</v>
      </c>
      <c r="O46" s="76">
        <v>1273748.07</v>
      </c>
      <c r="P46" s="76">
        <v>113.82</v>
      </c>
      <c r="Q46" s="76">
        <v>0</v>
      </c>
      <c r="R46" s="76">
        <v>1449.780053274</v>
      </c>
      <c r="S46" s="76">
        <v>0.04</v>
      </c>
      <c r="T46" s="76">
        <f t="shared" si="0"/>
        <v>0.24093464434479095</v>
      </c>
      <c r="U46" s="76">
        <f>+R46/'סכום נכסי הקרן'!$C$42*100</f>
        <v>2.688034119915746E-2</v>
      </c>
    </row>
    <row r="47" spans="2:21">
      <c r="B47" t="s">
        <v>502</v>
      </c>
      <c r="C47" t="s">
        <v>503</v>
      </c>
      <c r="D47" t="s">
        <v>103</v>
      </c>
      <c r="E47" s="15"/>
      <c r="F47" t="s">
        <v>453</v>
      </c>
      <c r="G47" t="s">
        <v>425</v>
      </c>
      <c r="H47" t="s">
        <v>220</v>
      </c>
      <c r="I47" t="s">
        <v>152</v>
      </c>
      <c r="J47" t="s">
        <v>317</v>
      </c>
      <c r="K47" s="76">
        <v>0.92</v>
      </c>
      <c r="L47" t="s">
        <v>105</v>
      </c>
      <c r="M47" s="76">
        <v>5.25</v>
      </c>
      <c r="N47" s="76">
        <v>0.81</v>
      </c>
      <c r="O47" s="76">
        <v>53963.1</v>
      </c>
      <c r="P47" s="76">
        <v>127.82</v>
      </c>
      <c r="Q47" s="76">
        <v>0</v>
      </c>
      <c r="R47" s="76">
        <v>68.975634420000006</v>
      </c>
      <c r="S47" s="76">
        <v>0.14000000000000001</v>
      </c>
      <c r="T47" s="76">
        <f t="shared" si="0"/>
        <v>1.14628559759183E-2</v>
      </c>
      <c r="U47" s="76">
        <f>+R47/'סכום נכסי הקרן'!$C$42*100</f>
        <v>1.2788757739154366E-3</v>
      </c>
    </row>
    <row r="48" spans="2:21">
      <c r="B48" t="s">
        <v>504</v>
      </c>
      <c r="C48" t="s">
        <v>505</v>
      </c>
      <c r="D48" t="s">
        <v>103</v>
      </c>
      <c r="E48" s="15"/>
      <c r="F48" t="s">
        <v>453</v>
      </c>
      <c r="G48" t="s">
        <v>425</v>
      </c>
      <c r="H48" t="s">
        <v>220</v>
      </c>
      <c r="I48" t="s">
        <v>152</v>
      </c>
      <c r="J48" t="s">
        <v>317</v>
      </c>
      <c r="K48" s="76">
        <v>1.78</v>
      </c>
      <c r="L48" t="s">
        <v>105</v>
      </c>
      <c r="M48" s="76">
        <v>3.1</v>
      </c>
      <c r="N48" s="76">
        <v>0.56000000000000005</v>
      </c>
      <c r="O48" s="76">
        <v>15502.51</v>
      </c>
      <c r="P48" s="76">
        <v>111.86</v>
      </c>
      <c r="Q48" s="76">
        <v>0</v>
      </c>
      <c r="R48" s="76">
        <v>17.341107686000001</v>
      </c>
      <c r="S48" s="76">
        <v>0</v>
      </c>
      <c r="T48" s="76">
        <f t="shared" si="0"/>
        <v>2.881867220780075E-3</v>
      </c>
      <c r="U48" s="76">
        <f>+R48/'סכום נכסי הקרן'!$C$42*100</f>
        <v>3.2152110957682983E-4</v>
      </c>
    </row>
    <row r="49" spans="2:21">
      <c r="B49" t="s">
        <v>506</v>
      </c>
      <c r="C49" t="s">
        <v>507</v>
      </c>
      <c r="D49" t="s">
        <v>103</v>
      </c>
      <c r="E49" s="15"/>
      <c r="F49" t="s">
        <v>453</v>
      </c>
      <c r="G49" t="s">
        <v>425</v>
      </c>
      <c r="H49" t="s">
        <v>220</v>
      </c>
      <c r="I49" t="s">
        <v>152</v>
      </c>
      <c r="J49" t="s">
        <v>508</v>
      </c>
      <c r="K49" s="76">
        <v>1.75</v>
      </c>
      <c r="L49" t="s">
        <v>105</v>
      </c>
      <c r="M49" s="76">
        <v>2.8</v>
      </c>
      <c r="N49" s="76">
        <v>0.5</v>
      </c>
      <c r="O49" s="76">
        <v>1964384.68</v>
      </c>
      <c r="P49" s="76">
        <v>105.72</v>
      </c>
      <c r="Q49" s="76">
        <v>0</v>
      </c>
      <c r="R49" s="76">
        <v>2076.747483696</v>
      </c>
      <c r="S49" s="76">
        <v>0.2</v>
      </c>
      <c r="T49" s="76">
        <f t="shared" si="0"/>
        <v>0.34512850087038005</v>
      </c>
      <c r="U49" s="76">
        <f>+R49/'סכום נכסי הקרן'!$C$42*100</f>
        <v>3.8504931020519315E-2</v>
      </c>
    </row>
    <row r="50" spans="2:21">
      <c r="B50" t="s">
        <v>509</v>
      </c>
      <c r="C50" t="s">
        <v>510</v>
      </c>
      <c r="D50" t="s">
        <v>103</v>
      </c>
      <c r="E50" s="15"/>
      <c r="F50" t="s">
        <v>424</v>
      </c>
      <c r="G50" t="s">
        <v>425</v>
      </c>
      <c r="H50" t="s">
        <v>220</v>
      </c>
      <c r="I50" t="s">
        <v>152</v>
      </c>
      <c r="J50" t="s">
        <v>317</v>
      </c>
      <c r="K50" s="76">
        <v>3.15</v>
      </c>
      <c r="L50" t="s">
        <v>105</v>
      </c>
      <c r="M50" s="76">
        <v>4</v>
      </c>
      <c r="N50" s="76">
        <v>0.51</v>
      </c>
      <c r="O50" s="76">
        <v>634282.96</v>
      </c>
      <c r="P50" s="76">
        <v>120.32</v>
      </c>
      <c r="Q50" s="76">
        <v>0</v>
      </c>
      <c r="R50" s="76">
        <v>763.16925747200003</v>
      </c>
      <c r="S50" s="76">
        <v>0.05</v>
      </c>
      <c r="T50" s="76">
        <f t="shared" si="0"/>
        <v>0.12682883393840116</v>
      </c>
      <c r="U50" s="76">
        <f>+R50/'סכום נכסי הקרן'!$C$42*100</f>
        <v>1.4149905006092631E-2</v>
      </c>
    </row>
    <row r="51" spans="2:21">
      <c r="B51" t="s">
        <v>511</v>
      </c>
      <c r="C51" t="s">
        <v>512</v>
      </c>
      <c r="D51" t="s">
        <v>103</v>
      </c>
      <c r="E51" s="15"/>
      <c r="F51" t="s">
        <v>513</v>
      </c>
      <c r="G51" t="s">
        <v>425</v>
      </c>
      <c r="H51" t="s">
        <v>220</v>
      </c>
      <c r="I51" t="s">
        <v>152</v>
      </c>
      <c r="J51" t="s">
        <v>317</v>
      </c>
      <c r="K51" s="76">
        <v>2.44</v>
      </c>
      <c r="L51" t="s">
        <v>105</v>
      </c>
      <c r="M51" s="76">
        <v>4.75</v>
      </c>
      <c r="N51" s="76">
        <v>0.62</v>
      </c>
      <c r="O51" s="76">
        <v>58977.31</v>
      </c>
      <c r="P51" s="76">
        <v>134.34</v>
      </c>
      <c r="Q51" s="76">
        <v>0</v>
      </c>
      <c r="R51" s="76">
        <v>79.230118254000004</v>
      </c>
      <c r="S51" s="76">
        <v>0.01</v>
      </c>
      <c r="T51" s="76">
        <f t="shared" si="0"/>
        <v>1.3167018210668855E-2</v>
      </c>
      <c r="U51" s="76">
        <f>+R51/'סכום נכסי הקרן'!$C$42*100</f>
        <v>1.4690039410513306E-3</v>
      </c>
    </row>
    <row r="52" spans="2:21">
      <c r="B52" t="s">
        <v>514</v>
      </c>
      <c r="C52" t="s">
        <v>515</v>
      </c>
      <c r="D52" t="s">
        <v>103</v>
      </c>
      <c r="E52" s="15"/>
      <c r="F52" t="s">
        <v>513</v>
      </c>
      <c r="G52" t="s">
        <v>425</v>
      </c>
      <c r="H52" t="s">
        <v>220</v>
      </c>
      <c r="I52" t="s">
        <v>152</v>
      </c>
      <c r="J52" t="s">
        <v>317</v>
      </c>
      <c r="K52" s="76">
        <v>0.5</v>
      </c>
      <c r="L52" t="s">
        <v>105</v>
      </c>
      <c r="M52" s="76">
        <v>5.5</v>
      </c>
      <c r="N52" s="76">
        <v>2.4500000000000002</v>
      </c>
      <c r="O52" s="76">
        <v>96296.46</v>
      </c>
      <c r="P52" s="76">
        <v>129.07</v>
      </c>
      <c r="Q52" s="76">
        <v>0</v>
      </c>
      <c r="R52" s="76">
        <v>124.289840922</v>
      </c>
      <c r="S52" s="76">
        <v>0.12</v>
      </c>
      <c r="T52" s="76">
        <f t="shared" si="0"/>
        <v>2.0655359791015931E-2</v>
      </c>
      <c r="U52" s="76">
        <f>+R52/'סכום נכסי הקרן'!$C$42*100</f>
        <v>2.3044553027389064E-3</v>
      </c>
    </row>
    <row r="53" spans="2:21">
      <c r="B53" t="s">
        <v>516</v>
      </c>
      <c r="C53" t="s">
        <v>517</v>
      </c>
      <c r="D53" t="s">
        <v>103</v>
      </c>
      <c r="E53" s="15"/>
      <c r="F53" t="s">
        <v>513</v>
      </c>
      <c r="G53" t="s">
        <v>425</v>
      </c>
      <c r="H53" t="s">
        <v>220</v>
      </c>
      <c r="I53" t="s">
        <v>152</v>
      </c>
      <c r="J53" t="s">
        <v>317</v>
      </c>
      <c r="K53" s="76">
        <v>3.03</v>
      </c>
      <c r="L53" t="s">
        <v>105</v>
      </c>
      <c r="M53" s="76">
        <v>3.85</v>
      </c>
      <c r="N53" s="76">
        <v>0.6</v>
      </c>
      <c r="O53" s="76">
        <v>192562.04</v>
      </c>
      <c r="P53" s="76">
        <v>119.06</v>
      </c>
      <c r="Q53" s="76">
        <v>0</v>
      </c>
      <c r="R53" s="76">
        <v>229.26436482400001</v>
      </c>
      <c r="S53" s="76">
        <v>0.05</v>
      </c>
      <c r="T53" s="76">
        <f t="shared" si="0"/>
        <v>3.8100764371163019E-2</v>
      </c>
      <c r="U53" s="76">
        <f>+R53/'סכום נכסי הקרן'!$C$42*100</f>
        <v>4.2507857225378169E-3</v>
      </c>
    </row>
    <row r="54" spans="2:21">
      <c r="B54" t="s">
        <v>518</v>
      </c>
      <c r="C54" t="s">
        <v>519</v>
      </c>
      <c r="D54" t="s">
        <v>103</v>
      </c>
      <c r="E54" s="15"/>
      <c r="F54" t="s">
        <v>520</v>
      </c>
      <c r="G54" t="s">
        <v>425</v>
      </c>
      <c r="H54" t="s">
        <v>220</v>
      </c>
      <c r="I54" t="s">
        <v>152</v>
      </c>
      <c r="J54" t="s">
        <v>317</v>
      </c>
      <c r="K54" s="76">
        <v>6.02</v>
      </c>
      <c r="L54" t="s">
        <v>105</v>
      </c>
      <c r="M54" s="76">
        <v>1.5</v>
      </c>
      <c r="N54" s="76">
        <v>0.91</v>
      </c>
      <c r="O54" s="76">
        <v>558860.31999999995</v>
      </c>
      <c r="P54" s="76">
        <v>103.52</v>
      </c>
      <c r="Q54" s="76">
        <v>0</v>
      </c>
      <c r="R54" s="76">
        <v>578.53220326400003</v>
      </c>
      <c r="S54" s="76">
        <v>0.09</v>
      </c>
      <c r="T54" s="76">
        <f t="shared" si="0"/>
        <v>9.6144549871991211E-2</v>
      </c>
      <c r="U54" s="76">
        <f>+R54/'סכום נכסי הקרן'!$C$42*100</f>
        <v>1.0726553302563313E-2</v>
      </c>
    </row>
    <row r="55" spans="2:21">
      <c r="B55" t="s">
        <v>521</v>
      </c>
      <c r="C55" t="s">
        <v>522</v>
      </c>
      <c r="D55" t="s">
        <v>103</v>
      </c>
      <c r="E55" s="15"/>
      <c r="F55" t="s">
        <v>520</v>
      </c>
      <c r="G55" t="s">
        <v>425</v>
      </c>
      <c r="H55" t="s">
        <v>220</v>
      </c>
      <c r="I55" t="s">
        <v>152</v>
      </c>
      <c r="J55" t="s">
        <v>317</v>
      </c>
      <c r="K55" s="76">
        <v>3.23</v>
      </c>
      <c r="L55" t="s">
        <v>105</v>
      </c>
      <c r="M55" s="76">
        <v>3.55</v>
      </c>
      <c r="N55" s="76">
        <v>0.62</v>
      </c>
      <c r="O55" s="76">
        <v>759324.31</v>
      </c>
      <c r="P55" s="76">
        <v>117.74</v>
      </c>
      <c r="Q55" s="76">
        <v>0</v>
      </c>
      <c r="R55" s="76">
        <v>894.02844259400001</v>
      </c>
      <c r="S55" s="76">
        <v>0.18</v>
      </c>
      <c r="T55" s="76">
        <f t="shared" si="0"/>
        <v>0.1485759335452817</v>
      </c>
      <c r="U55" s="76">
        <f>+R55/'סכום נכסי הקרן'!$C$42*100</f>
        <v>1.6576162380222935E-2</v>
      </c>
    </row>
    <row r="56" spans="2:21">
      <c r="B56" t="s">
        <v>523</v>
      </c>
      <c r="C56" t="s">
        <v>524</v>
      </c>
      <c r="D56" t="s">
        <v>103</v>
      </c>
      <c r="E56" s="15"/>
      <c r="F56" t="s">
        <v>525</v>
      </c>
      <c r="G56" t="s">
        <v>465</v>
      </c>
      <c r="H56" t="s">
        <v>220</v>
      </c>
      <c r="I56" t="s">
        <v>152</v>
      </c>
      <c r="J56" t="s">
        <v>317</v>
      </c>
      <c r="K56" s="76">
        <v>2.82</v>
      </c>
      <c r="L56" t="s">
        <v>105</v>
      </c>
      <c r="M56" s="76">
        <v>3.64</v>
      </c>
      <c r="N56" s="76">
        <v>0.88</v>
      </c>
      <c r="O56" s="76">
        <v>143376.22</v>
      </c>
      <c r="P56" s="76">
        <v>116.81</v>
      </c>
      <c r="Q56" s="76">
        <v>0</v>
      </c>
      <c r="R56" s="76">
        <v>167.477762582</v>
      </c>
      <c r="S56" s="76">
        <v>0.16</v>
      </c>
      <c r="T56" s="76">
        <f t="shared" si="0"/>
        <v>2.7832632317041108E-2</v>
      </c>
      <c r="U56" s="76">
        <f>+R56/'סכום נכסי הקרן'!$C$42*100</f>
        <v>3.105201641662276E-3</v>
      </c>
    </row>
    <row r="57" spans="2:21">
      <c r="B57" t="s">
        <v>526</v>
      </c>
      <c r="C57" t="s">
        <v>527</v>
      </c>
      <c r="D57" t="s">
        <v>103</v>
      </c>
      <c r="E57" s="15"/>
      <c r="F57" t="s">
        <v>525</v>
      </c>
      <c r="G57" t="s">
        <v>465</v>
      </c>
      <c r="H57" t="s">
        <v>220</v>
      </c>
      <c r="I57" t="s">
        <v>152</v>
      </c>
      <c r="J57" t="s">
        <v>317</v>
      </c>
      <c r="K57" s="76">
        <v>0.25</v>
      </c>
      <c r="L57" t="s">
        <v>105</v>
      </c>
      <c r="M57" s="76">
        <v>4</v>
      </c>
      <c r="N57" s="76">
        <v>1.98</v>
      </c>
      <c r="O57" s="76">
        <v>110940.94</v>
      </c>
      <c r="P57" s="76">
        <v>123.46</v>
      </c>
      <c r="Q57" s="76">
        <v>0</v>
      </c>
      <c r="R57" s="76">
        <v>136.96768452399999</v>
      </c>
      <c r="S57" s="76">
        <v>0.44</v>
      </c>
      <c r="T57" s="76">
        <f t="shared" si="0"/>
        <v>2.2762252993477082E-2</v>
      </c>
      <c r="U57" s="76">
        <f>+R57/'סכום נכסי הקרן'!$C$42*100</f>
        <v>2.5395149319024685E-3</v>
      </c>
    </row>
    <row r="58" spans="2:21">
      <c r="B58" t="s">
        <v>528</v>
      </c>
      <c r="C58" t="s">
        <v>529</v>
      </c>
      <c r="D58" t="s">
        <v>103</v>
      </c>
      <c r="E58" s="15"/>
      <c r="F58" t="s">
        <v>530</v>
      </c>
      <c r="G58" t="s">
        <v>130</v>
      </c>
      <c r="H58" t="s">
        <v>492</v>
      </c>
      <c r="I58" t="s">
        <v>153</v>
      </c>
      <c r="J58" t="s">
        <v>317</v>
      </c>
      <c r="K58" s="76">
        <v>8.68</v>
      </c>
      <c r="L58" t="s">
        <v>105</v>
      </c>
      <c r="M58" s="76">
        <v>3.85</v>
      </c>
      <c r="N58" s="76">
        <v>1.68</v>
      </c>
      <c r="O58" s="76">
        <v>24817.93</v>
      </c>
      <c r="P58" s="76">
        <v>119.69</v>
      </c>
      <c r="Q58" s="76">
        <v>0.47774</v>
      </c>
      <c r="R58" s="76">
        <v>30.182320417</v>
      </c>
      <c r="S58" s="76">
        <v>0</v>
      </c>
      <c r="T58" s="76">
        <f t="shared" si="0"/>
        <v>5.0159102539370217E-3</v>
      </c>
      <c r="U58" s="76">
        <f>+R58/'סכום נכסי הקרן'!$C$42*100</f>
        <v>5.5960976229400741E-4</v>
      </c>
    </row>
    <row r="59" spans="2:21">
      <c r="B59" t="s">
        <v>531</v>
      </c>
      <c r="C59" t="s">
        <v>532</v>
      </c>
      <c r="D59" t="s">
        <v>103</v>
      </c>
      <c r="E59" s="15"/>
      <c r="F59" t="s">
        <v>533</v>
      </c>
      <c r="G59" t="s">
        <v>534</v>
      </c>
      <c r="H59" t="s">
        <v>220</v>
      </c>
      <c r="I59" t="s">
        <v>152</v>
      </c>
      <c r="J59" t="s">
        <v>317</v>
      </c>
      <c r="K59" s="76">
        <v>2.1</v>
      </c>
      <c r="L59" t="s">
        <v>105</v>
      </c>
      <c r="M59" s="76">
        <v>4.8899999999999997</v>
      </c>
      <c r="N59" s="76">
        <v>0.8</v>
      </c>
      <c r="O59" s="76">
        <v>1711.42</v>
      </c>
      <c r="P59" s="76">
        <v>129.99</v>
      </c>
      <c r="Q59" s="76">
        <v>0</v>
      </c>
      <c r="R59" s="76">
        <v>2.2246748580000002</v>
      </c>
      <c r="S59" s="76">
        <v>0</v>
      </c>
      <c r="T59" s="76">
        <f t="shared" si="0"/>
        <v>3.6971211218183816E-4</v>
      </c>
      <c r="U59" s="76">
        <f>+R59/'סכום נכסי הקרן'!$C$42*100</f>
        <v>4.124764932803592E-5</v>
      </c>
    </row>
    <row r="60" spans="2:21">
      <c r="B60" t="s">
        <v>535</v>
      </c>
      <c r="C60" t="s">
        <v>536</v>
      </c>
      <c r="D60" t="s">
        <v>103</v>
      </c>
      <c r="E60" s="15"/>
      <c r="F60" t="s">
        <v>424</v>
      </c>
      <c r="G60" t="s">
        <v>425</v>
      </c>
      <c r="H60" t="s">
        <v>492</v>
      </c>
      <c r="I60" t="s">
        <v>153</v>
      </c>
      <c r="J60" t="s">
        <v>317</v>
      </c>
      <c r="K60" s="76">
        <v>2.68</v>
      </c>
      <c r="L60" t="s">
        <v>105</v>
      </c>
      <c r="M60" s="76">
        <v>5</v>
      </c>
      <c r="N60" s="76">
        <v>0.53</v>
      </c>
      <c r="O60" s="76">
        <v>239456.14</v>
      </c>
      <c r="P60" s="76">
        <v>123.73</v>
      </c>
      <c r="Q60" s="76">
        <v>0</v>
      </c>
      <c r="R60" s="76">
        <v>296.27908202200001</v>
      </c>
      <c r="S60" s="76">
        <v>0.02</v>
      </c>
      <c r="T60" s="76">
        <f t="shared" si="0"/>
        <v>4.9237741333637022E-2</v>
      </c>
      <c r="U60" s="76">
        <f>+R60/'סכום נכסי הקרן'!$C$42*100</f>
        <v>5.4933041718565811E-3</v>
      </c>
    </row>
    <row r="61" spans="2:21">
      <c r="B61" t="s">
        <v>537</v>
      </c>
      <c r="C61" t="s">
        <v>538</v>
      </c>
      <c r="D61" t="s">
        <v>103</v>
      </c>
      <c r="E61" s="15"/>
      <c r="F61" t="s">
        <v>513</v>
      </c>
      <c r="G61" t="s">
        <v>425</v>
      </c>
      <c r="H61" t="s">
        <v>220</v>
      </c>
      <c r="I61" t="s">
        <v>152</v>
      </c>
      <c r="J61" t="s">
        <v>317</v>
      </c>
      <c r="K61" s="76">
        <v>1.1299999999999999</v>
      </c>
      <c r="L61" t="s">
        <v>105</v>
      </c>
      <c r="M61" s="76">
        <v>5.25</v>
      </c>
      <c r="N61" s="76">
        <v>1.1200000000000001</v>
      </c>
      <c r="O61" s="76">
        <v>221510.96</v>
      </c>
      <c r="P61" s="76">
        <v>133.5</v>
      </c>
      <c r="Q61" s="76">
        <v>0</v>
      </c>
      <c r="R61" s="76">
        <v>295.71713160000002</v>
      </c>
      <c r="S61" s="76">
        <v>0.06</v>
      </c>
      <c r="T61" s="76">
        <f t="shared" si="0"/>
        <v>4.9144352460781304E-2</v>
      </c>
      <c r="U61" s="76">
        <f>+R61/'סכום נכסי הקרן'!$C$42*100</f>
        <v>5.4828850610085193E-3</v>
      </c>
    </row>
    <row r="62" spans="2:21">
      <c r="B62" t="s">
        <v>539</v>
      </c>
      <c r="C62" t="s">
        <v>540</v>
      </c>
      <c r="D62" t="s">
        <v>103</v>
      </c>
      <c r="E62" s="15"/>
      <c r="F62" t="s">
        <v>444</v>
      </c>
      <c r="G62" t="s">
        <v>425</v>
      </c>
      <c r="H62" t="s">
        <v>220</v>
      </c>
      <c r="I62" t="s">
        <v>152</v>
      </c>
      <c r="J62" t="s">
        <v>317</v>
      </c>
      <c r="K62" s="76">
        <v>2.56</v>
      </c>
      <c r="L62" t="s">
        <v>105</v>
      </c>
      <c r="M62" s="76">
        <v>6.5</v>
      </c>
      <c r="N62" s="76">
        <v>0.59</v>
      </c>
      <c r="O62" s="76">
        <v>1857798.45</v>
      </c>
      <c r="P62" s="76">
        <v>127.79</v>
      </c>
      <c r="Q62" s="76">
        <v>33.229469999999999</v>
      </c>
      <c r="R62" s="76">
        <v>2407.310109255</v>
      </c>
      <c r="S62" s="76">
        <v>0.12</v>
      </c>
      <c r="T62" s="76">
        <f t="shared" si="0"/>
        <v>0.40006372255651107</v>
      </c>
      <c r="U62" s="76">
        <f>+R62/'סכום נכסי הקרן'!$C$42*100</f>
        <v>4.4633885645497799E-2</v>
      </c>
    </row>
    <row r="63" spans="2:21">
      <c r="B63" t="s">
        <v>541</v>
      </c>
      <c r="C63" t="s">
        <v>542</v>
      </c>
      <c r="D63" t="s">
        <v>103</v>
      </c>
      <c r="E63" s="15"/>
      <c r="F63" t="s">
        <v>543</v>
      </c>
      <c r="G63" t="s">
        <v>544</v>
      </c>
      <c r="H63" t="s">
        <v>492</v>
      </c>
      <c r="I63" t="s">
        <v>153</v>
      </c>
      <c r="J63" t="s">
        <v>317</v>
      </c>
      <c r="K63" s="76">
        <v>0.34</v>
      </c>
      <c r="L63" t="s">
        <v>105</v>
      </c>
      <c r="M63" s="76">
        <v>4.0999999999999996</v>
      </c>
      <c r="N63" s="76">
        <v>2.12</v>
      </c>
      <c r="O63" s="76">
        <v>19199.25</v>
      </c>
      <c r="P63" s="76">
        <v>121.37</v>
      </c>
      <c r="Q63" s="76">
        <v>0</v>
      </c>
      <c r="R63" s="76">
        <v>23.302129725</v>
      </c>
      <c r="S63" s="76">
        <v>0.01</v>
      </c>
      <c r="T63" s="76">
        <f t="shared" si="0"/>
        <v>3.8725117821082262E-3</v>
      </c>
      <c r="U63" s="76">
        <f>+R63/'סכום נכסי הקרן'!$C$42*100</f>
        <v>4.3204429269151298E-4</v>
      </c>
    </row>
    <row r="64" spans="2:21">
      <c r="B64" t="s">
        <v>545</v>
      </c>
      <c r="C64" t="s">
        <v>546</v>
      </c>
      <c r="D64" t="s">
        <v>103</v>
      </c>
      <c r="E64" s="15"/>
      <c r="F64" t="s">
        <v>547</v>
      </c>
      <c r="G64" t="s">
        <v>534</v>
      </c>
      <c r="H64" t="s">
        <v>548</v>
      </c>
      <c r="I64" t="s">
        <v>152</v>
      </c>
      <c r="J64" t="s">
        <v>317</v>
      </c>
      <c r="K64" s="76">
        <v>5.13</v>
      </c>
      <c r="L64" t="s">
        <v>105</v>
      </c>
      <c r="M64" s="76">
        <v>3.85</v>
      </c>
      <c r="N64" s="76">
        <v>0.99</v>
      </c>
      <c r="O64" s="76">
        <v>123355.94</v>
      </c>
      <c r="P64" s="76">
        <v>119.65</v>
      </c>
      <c r="Q64" s="76">
        <v>0</v>
      </c>
      <c r="R64" s="76">
        <v>147.59538221</v>
      </c>
      <c r="S64" s="76">
        <v>0.05</v>
      </c>
      <c r="T64" s="76">
        <f t="shared" si="0"/>
        <v>2.452843853065417E-2</v>
      </c>
      <c r="U64" s="76">
        <f>+R64/'סכום נכסי הקרן'!$C$42*100</f>
        <v>2.7365628491475991E-3</v>
      </c>
    </row>
    <row r="65" spans="2:21">
      <c r="B65" t="s">
        <v>549</v>
      </c>
      <c r="C65" t="s">
        <v>550</v>
      </c>
      <c r="D65" t="s">
        <v>103</v>
      </c>
      <c r="E65" s="15"/>
      <c r="F65" t="s">
        <v>551</v>
      </c>
      <c r="G65" t="s">
        <v>425</v>
      </c>
      <c r="H65" t="s">
        <v>552</v>
      </c>
      <c r="I65" t="s">
        <v>153</v>
      </c>
      <c r="J65" t="s">
        <v>317</v>
      </c>
      <c r="K65" s="76">
        <v>0.84</v>
      </c>
      <c r="L65" t="s">
        <v>105</v>
      </c>
      <c r="M65" s="76">
        <v>1.6</v>
      </c>
      <c r="N65" s="76">
        <v>0.88</v>
      </c>
      <c r="O65" s="76">
        <v>1603934.48</v>
      </c>
      <c r="P65" s="76">
        <v>102.14</v>
      </c>
      <c r="Q65" s="76">
        <v>0</v>
      </c>
      <c r="R65" s="76">
        <v>1638.2586778719999</v>
      </c>
      <c r="S65" s="76">
        <v>0.63</v>
      </c>
      <c r="T65" s="76">
        <f t="shared" si="0"/>
        <v>0.27225734759316578</v>
      </c>
      <c r="U65" s="76">
        <f>+R65/'סכום נכסי הקרן'!$C$42*100</f>
        <v>3.0374919377758346E-2</v>
      </c>
    </row>
    <row r="66" spans="2:21">
      <c r="B66" t="s">
        <v>553</v>
      </c>
      <c r="C66" t="s">
        <v>554</v>
      </c>
      <c r="D66" t="s">
        <v>103</v>
      </c>
      <c r="E66" s="15"/>
      <c r="F66" t="s">
        <v>551</v>
      </c>
      <c r="G66" t="s">
        <v>425</v>
      </c>
      <c r="H66" t="s">
        <v>552</v>
      </c>
      <c r="I66" t="s">
        <v>153</v>
      </c>
      <c r="J66" t="s">
        <v>317</v>
      </c>
      <c r="K66" s="76">
        <v>3.84</v>
      </c>
      <c r="L66" t="s">
        <v>105</v>
      </c>
      <c r="M66" s="76">
        <v>0.95</v>
      </c>
      <c r="N66" s="76">
        <v>0.57999999999999996</v>
      </c>
      <c r="O66" s="76">
        <v>1655759.56</v>
      </c>
      <c r="P66" s="76">
        <v>101.78</v>
      </c>
      <c r="Q66" s="76">
        <v>0</v>
      </c>
      <c r="R66" s="76">
        <v>1685.232080168</v>
      </c>
      <c r="S66" s="76">
        <v>0.2</v>
      </c>
      <c r="T66" s="76">
        <f t="shared" si="0"/>
        <v>0.28006371791140366</v>
      </c>
      <c r="U66" s="76">
        <f>+R66/'סכום נכסי הקרן'!$C$42*100</f>
        <v>3.1245852232814769E-2</v>
      </c>
    </row>
    <row r="67" spans="2:21">
      <c r="B67" t="s">
        <v>555</v>
      </c>
      <c r="C67" t="s">
        <v>556</v>
      </c>
      <c r="D67" t="s">
        <v>103</v>
      </c>
      <c r="E67" s="15"/>
      <c r="F67" t="s">
        <v>557</v>
      </c>
      <c r="G67" t="s">
        <v>558</v>
      </c>
      <c r="H67" t="s">
        <v>548</v>
      </c>
      <c r="I67" t="s">
        <v>152</v>
      </c>
      <c r="J67" t="s">
        <v>317</v>
      </c>
      <c r="K67" s="76">
        <v>8.81</v>
      </c>
      <c r="L67" t="s">
        <v>105</v>
      </c>
      <c r="M67" s="76">
        <v>5.15</v>
      </c>
      <c r="N67" s="76">
        <v>2.58</v>
      </c>
      <c r="O67" s="76">
        <v>5508519.7699999996</v>
      </c>
      <c r="P67" s="76">
        <v>150.5</v>
      </c>
      <c r="Q67" s="76">
        <v>0</v>
      </c>
      <c r="R67" s="76">
        <v>8290.3222538499995</v>
      </c>
      <c r="S67" s="76">
        <v>0.16</v>
      </c>
      <c r="T67" s="76">
        <f t="shared" si="0"/>
        <v>1.3777440510540351</v>
      </c>
      <c r="U67" s="76">
        <f>+R67/'סכום נכסי הקרן'!$C$42*100</f>
        <v>0.15371068896361711</v>
      </c>
    </row>
    <row r="68" spans="2:21">
      <c r="B68" t="s">
        <v>559</v>
      </c>
      <c r="C68" t="s">
        <v>560</v>
      </c>
      <c r="D68" t="s">
        <v>103</v>
      </c>
      <c r="E68" s="15"/>
      <c r="F68" t="s">
        <v>561</v>
      </c>
      <c r="G68" t="s">
        <v>465</v>
      </c>
      <c r="H68" t="s">
        <v>552</v>
      </c>
      <c r="I68" t="s">
        <v>153</v>
      </c>
      <c r="J68" t="s">
        <v>317</v>
      </c>
      <c r="K68" s="76">
        <v>0.92</v>
      </c>
      <c r="L68" t="s">
        <v>105</v>
      </c>
      <c r="M68" s="76">
        <v>4.25</v>
      </c>
      <c r="N68" s="76">
        <v>1.45</v>
      </c>
      <c r="O68" s="76">
        <v>950836.63</v>
      </c>
      <c r="P68" s="76">
        <v>125.85</v>
      </c>
      <c r="Q68" s="76">
        <v>0</v>
      </c>
      <c r="R68" s="76">
        <v>1196.627898855</v>
      </c>
      <c r="S68" s="76">
        <v>0.23</v>
      </c>
      <c r="T68" s="76">
        <f t="shared" si="0"/>
        <v>0.19886403911586661</v>
      </c>
      <c r="U68" s="76">
        <f>+R68/'סכום נכסי הקרן'!$C$42*100</f>
        <v>2.218665247670789E-2</v>
      </c>
    </row>
    <row r="69" spans="2:21">
      <c r="B69" t="s">
        <v>562</v>
      </c>
      <c r="C69" t="s">
        <v>563</v>
      </c>
      <c r="D69" t="s">
        <v>103</v>
      </c>
      <c r="E69" s="15"/>
      <c r="F69" t="s">
        <v>561</v>
      </c>
      <c r="G69" t="s">
        <v>465</v>
      </c>
      <c r="H69" t="s">
        <v>548</v>
      </c>
      <c r="I69" t="s">
        <v>152</v>
      </c>
      <c r="J69" t="s">
        <v>317</v>
      </c>
      <c r="K69" s="76">
        <v>2.77</v>
      </c>
      <c r="L69" t="s">
        <v>105</v>
      </c>
      <c r="M69" s="76">
        <v>4.45</v>
      </c>
      <c r="N69" s="76">
        <v>0.72</v>
      </c>
      <c r="O69" s="76">
        <v>135095.57999999999</v>
      </c>
      <c r="P69" s="76">
        <v>115.83</v>
      </c>
      <c r="Q69" s="76">
        <v>0</v>
      </c>
      <c r="R69" s="76">
        <v>156.48121031400001</v>
      </c>
      <c r="S69" s="76">
        <v>0.02</v>
      </c>
      <c r="T69" s="76">
        <f t="shared" si="0"/>
        <v>2.600514793158119E-2</v>
      </c>
      <c r="U69" s="76">
        <f>+R69/'סכום נכסי הקרן'!$C$42*100</f>
        <v>2.9013147994404621E-3</v>
      </c>
    </row>
    <row r="70" spans="2:21">
      <c r="B70" t="s">
        <v>564</v>
      </c>
      <c r="C70" t="s">
        <v>565</v>
      </c>
      <c r="D70" t="s">
        <v>103</v>
      </c>
      <c r="E70" s="15"/>
      <c r="F70" t="s">
        <v>566</v>
      </c>
      <c r="G70" t="s">
        <v>465</v>
      </c>
      <c r="H70" t="s">
        <v>552</v>
      </c>
      <c r="I70" t="s">
        <v>153</v>
      </c>
      <c r="J70" t="s">
        <v>317</v>
      </c>
      <c r="K70" s="76">
        <v>0.5</v>
      </c>
      <c r="L70" t="s">
        <v>105</v>
      </c>
      <c r="M70" s="76">
        <v>4.55</v>
      </c>
      <c r="N70" s="76">
        <v>2.5499999999999998</v>
      </c>
      <c r="O70" s="76">
        <v>438223.93</v>
      </c>
      <c r="P70" s="76">
        <v>121.34</v>
      </c>
      <c r="Q70" s="76">
        <v>11.97728</v>
      </c>
      <c r="R70" s="76">
        <v>543.71819666199997</v>
      </c>
      <c r="S70" s="76">
        <v>0.31</v>
      </c>
      <c r="T70" s="76">
        <f t="shared" si="0"/>
        <v>9.0358913437052046E-2</v>
      </c>
      <c r="U70" s="76">
        <f>+R70/'סכום נכסי הקרן'!$C$42*100</f>
        <v>1.0081067545011219E-2</v>
      </c>
    </row>
    <row r="71" spans="2:21">
      <c r="B71" t="s">
        <v>567</v>
      </c>
      <c r="C71" t="s">
        <v>568</v>
      </c>
      <c r="D71" t="s">
        <v>103</v>
      </c>
      <c r="E71" s="15"/>
      <c r="F71" t="s">
        <v>566</v>
      </c>
      <c r="G71" t="s">
        <v>465</v>
      </c>
      <c r="H71" t="s">
        <v>552</v>
      </c>
      <c r="I71" t="s">
        <v>153</v>
      </c>
      <c r="J71" t="s">
        <v>317</v>
      </c>
      <c r="K71" s="76">
        <v>5.4</v>
      </c>
      <c r="L71" t="s">
        <v>105</v>
      </c>
      <c r="M71" s="76">
        <v>4.75</v>
      </c>
      <c r="N71" s="76">
        <v>1.1299999999999999</v>
      </c>
      <c r="O71" s="76">
        <v>465873.04</v>
      </c>
      <c r="P71" s="76">
        <v>145.27000000000001</v>
      </c>
      <c r="Q71" s="76">
        <v>13.29266</v>
      </c>
      <c r="R71" s="76">
        <v>690.06642520800006</v>
      </c>
      <c r="S71" s="76">
        <v>0.02</v>
      </c>
      <c r="T71" s="76">
        <f t="shared" si="0"/>
        <v>0.11468009120163308</v>
      </c>
      <c r="U71" s="76">
        <f>+R71/'סכום נכסי הקרן'!$C$42*100</f>
        <v>1.2794506944542863E-2</v>
      </c>
    </row>
    <row r="72" spans="2:21">
      <c r="B72" t="s">
        <v>569</v>
      </c>
      <c r="C72" t="s">
        <v>570</v>
      </c>
      <c r="D72" t="s">
        <v>103</v>
      </c>
      <c r="E72" s="15"/>
      <c r="F72" t="s">
        <v>571</v>
      </c>
      <c r="G72" t="s">
        <v>465</v>
      </c>
      <c r="H72" t="s">
        <v>548</v>
      </c>
      <c r="I72" t="s">
        <v>152</v>
      </c>
      <c r="J72" t="s">
        <v>317</v>
      </c>
      <c r="K72" s="76">
        <v>1.88</v>
      </c>
      <c r="L72" t="s">
        <v>105</v>
      </c>
      <c r="M72" s="76">
        <v>6.5</v>
      </c>
      <c r="N72" s="76">
        <v>0.71</v>
      </c>
      <c r="O72" s="76">
        <v>394051.24</v>
      </c>
      <c r="P72" s="76">
        <v>124.69</v>
      </c>
      <c r="Q72" s="76">
        <v>19.24981</v>
      </c>
      <c r="R72" s="76">
        <v>510.59230115600002</v>
      </c>
      <c r="S72" s="76">
        <v>0.06</v>
      </c>
      <c r="T72" s="76">
        <f t="shared" si="0"/>
        <v>8.4853819175120984E-2</v>
      </c>
      <c r="U72" s="76">
        <f>+R72/'סכום נכסי הקרן'!$C$42*100</f>
        <v>9.4668810194633822E-3</v>
      </c>
    </row>
    <row r="73" spans="2:21">
      <c r="B73" t="s">
        <v>572</v>
      </c>
      <c r="C73" t="s">
        <v>573</v>
      </c>
      <c r="D73" t="s">
        <v>103</v>
      </c>
      <c r="E73" s="15"/>
      <c r="F73" t="s">
        <v>571</v>
      </c>
      <c r="G73" t="s">
        <v>465</v>
      </c>
      <c r="H73" t="s">
        <v>548</v>
      </c>
      <c r="I73" t="s">
        <v>152</v>
      </c>
      <c r="J73" t="s">
        <v>317</v>
      </c>
      <c r="K73" s="76">
        <v>4.57</v>
      </c>
      <c r="L73" t="s">
        <v>105</v>
      </c>
      <c r="M73" s="76">
        <v>5.35</v>
      </c>
      <c r="N73" s="76">
        <v>1.81</v>
      </c>
      <c r="O73" s="76">
        <v>2909543.92</v>
      </c>
      <c r="P73" s="76">
        <v>119.91</v>
      </c>
      <c r="Q73" s="76">
        <v>79.808620000000005</v>
      </c>
      <c r="R73" s="76">
        <v>3568.642734472</v>
      </c>
      <c r="S73" s="76">
        <v>0.11</v>
      </c>
      <c r="T73" s="76">
        <f t="shared" si="0"/>
        <v>0.59306214489704712</v>
      </c>
      <c r="U73" s="76">
        <f>+R73/'סכום נכסי הקרן'!$C$42*100</f>
        <v>6.6166129202753027E-2</v>
      </c>
    </row>
    <row r="74" spans="2:21">
      <c r="B74" t="s">
        <v>574</v>
      </c>
      <c r="C74" t="s">
        <v>575</v>
      </c>
      <c r="D74" t="s">
        <v>103</v>
      </c>
      <c r="E74" s="15"/>
      <c r="F74" t="s">
        <v>571</v>
      </c>
      <c r="G74" t="s">
        <v>465</v>
      </c>
      <c r="H74" t="s">
        <v>548</v>
      </c>
      <c r="I74" t="s">
        <v>152</v>
      </c>
      <c r="J74" t="s">
        <v>317</v>
      </c>
      <c r="K74" s="76">
        <v>7.14</v>
      </c>
      <c r="L74" t="s">
        <v>105</v>
      </c>
      <c r="M74" s="76">
        <v>4</v>
      </c>
      <c r="N74" s="76">
        <v>2.63</v>
      </c>
      <c r="O74" s="76">
        <v>4497325.71</v>
      </c>
      <c r="P74" s="76">
        <v>109.9</v>
      </c>
      <c r="Q74" s="76">
        <v>0</v>
      </c>
      <c r="R74" s="76">
        <v>4942.5609552899996</v>
      </c>
      <c r="S74" s="76">
        <v>0.15</v>
      </c>
      <c r="T74" s="76">
        <f t="shared" si="0"/>
        <v>0.82138953645142043</v>
      </c>
      <c r="U74" s="76">
        <f>+R74/'סכום נכסי הקרן'!$C$42*100</f>
        <v>9.163991777635494E-2</v>
      </c>
    </row>
    <row r="75" spans="2:21">
      <c r="B75" t="s">
        <v>576</v>
      </c>
      <c r="C75" t="s">
        <v>577</v>
      </c>
      <c r="D75" t="s">
        <v>103</v>
      </c>
      <c r="E75" s="15"/>
      <c r="F75" t="s">
        <v>571</v>
      </c>
      <c r="G75" t="s">
        <v>465</v>
      </c>
      <c r="H75" t="s">
        <v>548</v>
      </c>
      <c r="I75" t="s">
        <v>152</v>
      </c>
      <c r="J75" t="s">
        <v>317</v>
      </c>
      <c r="K75" s="76">
        <v>2.46</v>
      </c>
      <c r="L75" t="s">
        <v>105</v>
      </c>
      <c r="M75" s="76">
        <v>5.0999999999999996</v>
      </c>
      <c r="N75" s="76">
        <v>1.35</v>
      </c>
      <c r="O75" s="76">
        <v>3643414.95</v>
      </c>
      <c r="P75" s="76">
        <v>131.72</v>
      </c>
      <c r="Q75" s="76">
        <v>0</v>
      </c>
      <c r="R75" s="76">
        <v>4799.1061721400001</v>
      </c>
      <c r="S75" s="76">
        <v>0.18</v>
      </c>
      <c r="T75" s="76">
        <f t="shared" si="0"/>
        <v>0.79754921178993043</v>
      </c>
      <c r="U75" s="76">
        <f>+R75/'סכום נכסי הקרן'!$C$42*100</f>
        <v>8.8980125686503125E-2</v>
      </c>
    </row>
    <row r="76" spans="2:21">
      <c r="B76" t="s">
        <v>578</v>
      </c>
      <c r="C76" t="s">
        <v>579</v>
      </c>
      <c r="D76" t="s">
        <v>103</v>
      </c>
      <c r="E76" s="15"/>
      <c r="F76" t="s">
        <v>571</v>
      </c>
      <c r="G76" t="s">
        <v>465</v>
      </c>
      <c r="H76" t="s">
        <v>548</v>
      </c>
      <c r="I76" t="s">
        <v>152</v>
      </c>
      <c r="J76" t="s">
        <v>317</v>
      </c>
      <c r="K76" s="76">
        <v>0.73</v>
      </c>
      <c r="L76" t="s">
        <v>105</v>
      </c>
      <c r="M76" s="76">
        <v>5.3</v>
      </c>
      <c r="N76" s="76">
        <v>1.1499999999999999</v>
      </c>
      <c r="O76" s="76">
        <v>130847.83</v>
      </c>
      <c r="P76" s="76">
        <v>121.51</v>
      </c>
      <c r="Q76" s="76">
        <v>0</v>
      </c>
      <c r="R76" s="76">
        <v>158.99319823299999</v>
      </c>
      <c r="S76" s="76">
        <v>0.03</v>
      </c>
      <c r="T76" s="76">
        <f t="shared" si="0"/>
        <v>2.6422607748672687E-2</v>
      </c>
      <c r="U76" s="76">
        <f>+R76/'סכום נכסי הקרן'!$C$42*100</f>
        <v>2.9478895141348709E-3</v>
      </c>
    </row>
    <row r="77" spans="2:21">
      <c r="B77" t="s">
        <v>580</v>
      </c>
      <c r="C77" t="s">
        <v>581</v>
      </c>
      <c r="D77" t="s">
        <v>103</v>
      </c>
      <c r="E77" s="15"/>
      <c r="F77" t="s">
        <v>571</v>
      </c>
      <c r="G77" t="s">
        <v>465</v>
      </c>
      <c r="H77" t="s">
        <v>548</v>
      </c>
      <c r="I77" t="s">
        <v>152</v>
      </c>
      <c r="J77" t="s">
        <v>317</v>
      </c>
      <c r="K77" s="76">
        <v>0.74</v>
      </c>
      <c r="L77" t="s">
        <v>105</v>
      </c>
      <c r="M77" s="76">
        <v>4.95</v>
      </c>
      <c r="N77" s="76">
        <v>1.06</v>
      </c>
      <c r="O77" s="76">
        <v>233066.47</v>
      </c>
      <c r="P77" s="76">
        <v>128.18</v>
      </c>
      <c r="Q77" s="76">
        <v>0</v>
      </c>
      <c r="R77" s="76">
        <v>298.744601246</v>
      </c>
      <c r="S77" s="76">
        <v>0.06</v>
      </c>
      <c r="T77" s="76">
        <f t="shared" si="0"/>
        <v>4.9647478656217936E-2</v>
      </c>
      <c r="U77" s="76">
        <f>+R77/'סכום נכסי הקרן'!$C$42*100</f>
        <v>5.5390173114631966E-3</v>
      </c>
    </row>
    <row r="78" spans="2:21">
      <c r="B78" t="s">
        <v>582</v>
      </c>
      <c r="C78" t="s">
        <v>583</v>
      </c>
      <c r="D78" t="s">
        <v>103</v>
      </c>
      <c r="E78" s="15"/>
      <c r="F78" t="s">
        <v>584</v>
      </c>
      <c r="G78" t="s">
        <v>465</v>
      </c>
      <c r="H78" t="s">
        <v>548</v>
      </c>
      <c r="I78" t="s">
        <v>152</v>
      </c>
      <c r="J78" t="s">
        <v>317</v>
      </c>
      <c r="K78" s="76">
        <v>2.3199999999999998</v>
      </c>
      <c r="L78" t="s">
        <v>105</v>
      </c>
      <c r="M78" s="76">
        <v>4.95</v>
      </c>
      <c r="N78" s="76">
        <v>1.39</v>
      </c>
      <c r="O78" s="76">
        <v>63790.45</v>
      </c>
      <c r="P78" s="76">
        <v>109.66</v>
      </c>
      <c r="Q78" s="76">
        <v>0</v>
      </c>
      <c r="R78" s="76">
        <v>69.952607470000004</v>
      </c>
      <c r="S78" s="76">
        <v>0.02</v>
      </c>
      <c r="T78" s="76">
        <f t="shared" si="0"/>
        <v>1.1625216227602429E-2</v>
      </c>
      <c r="U78" s="76">
        <f>+R78/'סכום נכסי הקרן'!$C$42*100</f>
        <v>1.2969898105012457E-3</v>
      </c>
    </row>
    <row r="79" spans="2:21">
      <c r="B79" t="s">
        <v>585</v>
      </c>
      <c r="C79" t="s">
        <v>586</v>
      </c>
      <c r="D79" t="s">
        <v>103</v>
      </c>
      <c r="E79" s="15"/>
      <c r="F79" t="s">
        <v>587</v>
      </c>
      <c r="G79" t="s">
        <v>425</v>
      </c>
      <c r="H79" t="s">
        <v>548</v>
      </c>
      <c r="I79" t="s">
        <v>152</v>
      </c>
      <c r="J79" t="s">
        <v>439</v>
      </c>
      <c r="K79" s="76">
        <v>2.93</v>
      </c>
      <c r="L79" t="s">
        <v>105</v>
      </c>
      <c r="M79" s="76">
        <v>2.4500000000000002</v>
      </c>
      <c r="N79" s="76">
        <v>0.52</v>
      </c>
      <c r="O79" s="76">
        <v>282504.78000000003</v>
      </c>
      <c r="P79" s="76">
        <v>104.66</v>
      </c>
      <c r="Q79" s="76">
        <v>6.9213699999999996</v>
      </c>
      <c r="R79" s="76">
        <v>302.59087274799998</v>
      </c>
      <c r="S79" s="76">
        <v>0.26</v>
      </c>
      <c r="T79" s="76">
        <f t="shared" ref="T79:T142" si="1">+R79/$R$11*100</f>
        <v>5.0286679102033924E-2</v>
      </c>
      <c r="U79" s="76">
        <f>+R79/'סכום נכסי הקרן'!$C$42*100</f>
        <v>5.6103309497525875E-3</v>
      </c>
    </row>
    <row r="80" spans="2:21">
      <c r="B80" t="s">
        <v>588</v>
      </c>
      <c r="C80" t="s">
        <v>589</v>
      </c>
      <c r="D80" t="s">
        <v>103</v>
      </c>
      <c r="E80" s="15"/>
      <c r="F80" t="s">
        <v>547</v>
      </c>
      <c r="G80" t="s">
        <v>534</v>
      </c>
      <c r="H80" t="s">
        <v>548</v>
      </c>
      <c r="I80" t="s">
        <v>152</v>
      </c>
      <c r="J80" t="s">
        <v>317</v>
      </c>
      <c r="K80" s="76">
        <v>8.35</v>
      </c>
      <c r="L80" t="s">
        <v>105</v>
      </c>
      <c r="M80" s="76">
        <v>2.4</v>
      </c>
      <c r="N80" s="76">
        <v>1.39</v>
      </c>
      <c r="O80" s="76">
        <v>706261.95</v>
      </c>
      <c r="P80" s="76">
        <v>108.29</v>
      </c>
      <c r="Q80" s="76">
        <v>0</v>
      </c>
      <c r="R80" s="76">
        <v>764.81106565499999</v>
      </c>
      <c r="S80" s="76">
        <v>0.24</v>
      </c>
      <c r="T80" s="76">
        <f t="shared" si="1"/>
        <v>0.1271016811677172</v>
      </c>
      <c r="U80" s="76">
        <f>+R80/'סכום נכסי הקרן'!$C$42*100</f>
        <v>1.4180345736769634E-2</v>
      </c>
    </row>
    <row r="81" spans="2:21">
      <c r="B81" t="s">
        <v>590</v>
      </c>
      <c r="C81" t="s">
        <v>591</v>
      </c>
      <c r="D81" t="s">
        <v>103</v>
      </c>
      <c r="E81" s="15"/>
      <c r="F81" t="s">
        <v>547</v>
      </c>
      <c r="G81" t="s">
        <v>534</v>
      </c>
      <c r="H81" t="s">
        <v>548</v>
      </c>
      <c r="I81" t="s">
        <v>152</v>
      </c>
      <c r="J81" t="s">
        <v>317</v>
      </c>
      <c r="K81" s="76">
        <v>4.38</v>
      </c>
      <c r="L81" t="s">
        <v>105</v>
      </c>
      <c r="M81" s="76">
        <v>2.8</v>
      </c>
      <c r="N81" s="76">
        <v>0.89</v>
      </c>
      <c r="O81" s="76">
        <v>981412.57</v>
      </c>
      <c r="P81" s="76">
        <v>109.76</v>
      </c>
      <c r="Q81" s="76">
        <v>0</v>
      </c>
      <c r="R81" s="76">
        <v>1077.198436832</v>
      </c>
      <c r="S81" s="76">
        <v>0.44</v>
      </c>
      <c r="T81" s="76">
        <f t="shared" si="1"/>
        <v>0.17901641126927009</v>
      </c>
      <c r="U81" s="76">
        <f>+R81/'סכום נכסי הקרן'!$C$42*100</f>
        <v>1.997231335598381E-2</v>
      </c>
    </row>
    <row r="82" spans="2:21">
      <c r="B82" t="s">
        <v>592</v>
      </c>
      <c r="C82" t="s">
        <v>593</v>
      </c>
      <c r="D82" t="s">
        <v>103</v>
      </c>
      <c r="E82" s="15"/>
      <c r="F82" t="s">
        <v>547</v>
      </c>
      <c r="G82" t="s">
        <v>534</v>
      </c>
      <c r="H82" t="s">
        <v>548</v>
      </c>
      <c r="I82" t="s">
        <v>152</v>
      </c>
      <c r="J82" t="s">
        <v>317</v>
      </c>
      <c r="K82" s="76">
        <v>2.5299999999999998</v>
      </c>
      <c r="L82" t="s">
        <v>105</v>
      </c>
      <c r="M82" s="76">
        <v>3.9</v>
      </c>
      <c r="N82" s="76">
        <v>0.81</v>
      </c>
      <c r="O82" s="76">
        <v>390175.83</v>
      </c>
      <c r="P82" s="76">
        <v>117.38</v>
      </c>
      <c r="Q82" s="76">
        <v>0</v>
      </c>
      <c r="R82" s="76">
        <v>457.98838925400003</v>
      </c>
      <c r="S82" s="76">
        <v>0.2</v>
      </c>
      <c r="T82" s="76">
        <f t="shared" si="1"/>
        <v>7.6111731175888625E-2</v>
      </c>
      <c r="U82" s="76">
        <f>+R82/'סכום נכסי הקרן'!$C$42*100</f>
        <v>8.4915530052980907E-3</v>
      </c>
    </row>
    <row r="83" spans="2:21">
      <c r="B83" t="s">
        <v>594</v>
      </c>
      <c r="C83" t="s">
        <v>595</v>
      </c>
      <c r="D83" t="s">
        <v>103</v>
      </c>
      <c r="E83" s="15"/>
      <c r="F83" t="s">
        <v>547</v>
      </c>
      <c r="G83" t="s">
        <v>534</v>
      </c>
      <c r="H83" t="s">
        <v>548</v>
      </c>
      <c r="I83" t="s">
        <v>152</v>
      </c>
      <c r="J83" t="s">
        <v>317</v>
      </c>
      <c r="K83" s="76">
        <v>3.43</v>
      </c>
      <c r="L83" t="s">
        <v>105</v>
      </c>
      <c r="M83" s="76">
        <v>3.9</v>
      </c>
      <c r="N83" s="76">
        <v>0.7</v>
      </c>
      <c r="O83" s="76">
        <v>318871</v>
      </c>
      <c r="P83" s="76">
        <v>121.04</v>
      </c>
      <c r="Q83" s="76">
        <v>0</v>
      </c>
      <c r="R83" s="76">
        <v>385.96145840000003</v>
      </c>
      <c r="S83" s="76">
        <v>0.08</v>
      </c>
      <c r="T83" s="76">
        <f t="shared" si="1"/>
        <v>6.4141789301349963E-2</v>
      </c>
      <c r="U83" s="76">
        <f>+R83/'סכום נכסי הקרן'!$C$42*100</f>
        <v>7.1561032089573432E-3</v>
      </c>
    </row>
    <row r="84" spans="2:21">
      <c r="B84" t="s">
        <v>596</v>
      </c>
      <c r="C84" t="s">
        <v>597</v>
      </c>
      <c r="D84" t="s">
        <v>103</v>
      </c>
      <c r="E84" s="15"/>
      <c r="F84" t="s">
        <v>533</v>
      </c>
      <c r="G84" t="s">
        <v>534</v>
      </c>
      <c r="H84" t="s">
        <v>548</v>
      </c>
      <c r="I84" t="s">
        <v>152</v>
      </c>
      <c r="J84" t="s">
        <v>317</v>
      </c>
      <c r="K84" s="76">
        <v>3.6</v>
      </c>
      <c r="L84" t="s">
        <v>105</v>
      </c>
      <c r="M84" s="76">
        <v>3.75</v>
      </c>
      <c r="N84" s="76">
        <v>0.82</v>
      </c>
      <c r="O84" s="76">
        <v>706261.95</v>
      </c>
      <c r="P84" s="76">
        <v>118.95</v>
      </c>
      <c r="Q84" s="76">
        <v>0</v>
      </c>
      <c r="R84" s="76">
        <v>840.09858952499997</v>
      </c>
      <c r="S84" s="76">
        <v>0.09</v>
      </c>
      <c r="T84" s="76">
        <f t="shared" si="1"/>
        <v>0.13961349131868095</v>
      </c>
      <c r="U84" s="76">
        <f>+R84/'סכום נכסי הקרן'!$C$42*100</f>
        <v>1.5576250119020668E-2</v>
      </c>
    </row>
    <row r="85" spans="2:21">
      <c r="B85" t="s">
        <v>598</v>
      </c>
      <c r="C85" t="s">
        <v>599</v>
      </c>
      <c r="D85" t="s">
        <v>103</v>
      </c>
      <c r="E85" s="15"/>
      <c r="F85" t="s">
        <v>533</v>
      </c>
      <c r="G85" t="s">
        <v>534</v>
      </c>
      <c r="H85" t="s">
        <v>548</v>
      </c>
      <c r="I85" t="s">
        <v>152</v>
      </c>
      <c r="J85" t="s">
        <v>317</v>
      </c>
      <c r="K85" s="76">
        <v>5.84</v>
      </c>
      <c r="L85" t="s">
        <v>105</v>
      </c>
      <c r="M85" s="76">
        <v>2.3199999999999998</v>
      </c>
      <c r="N85" s="76">
        <v>0.98</v>
      </c>
      <c r="O85" s="76">
        <v>1373481.75</v>
      </c>
      <c r="P85" s="76">
        <v>107.7</v>
      </c>
      <c r="Q85" s="76">
        <v>0</v>
      </c>
      <c r="R85" s="76">
        <v>1479.23984475</v>
      </c>
      <c r="S85" s="76">
        <v>0.38</v>
      </c>
      <c r="T85" s="76">
        <f t="shared" si="1"/>
        <v>0.24583047965837027</v>
      </c>
      <c r="U85" s="76">
        <f>+R85/'סכום נכסי הקרן'!$C$42*100</f>
        <v>2.7426554567690577E-2</v>
      </c>
    </row>
    <row r="86" spans="2:21">
      <c r="B86" t="s">
        <v>600</v>
      </c>
      <c r="C86" t="s">
        <v>601</v>
      </c>
      <c r="D86" t="s">
        <v>103</v>
      </c>
      <c r="E86" s="15"/>
      <c r="F86" t="s">
        <v>533</v>
      </c>
      <c r="G86" t="s">
        <v>534</v>
      </c>
      <c r="H86" t="s">
        <v>552</v>
      </c>
      <c r="I86" t="s">
        <v>153</v>
      </c>
      <c r="J86" t="s">
        <v>317</v>
      </c>
      <c r="K86" s="76">
        <v>7.18</v>
      </c>
      <c r="L86" t="s">
        <v>105</v>
      </c>
      <c r="M86" s="76">
        <v>2.48</v>
      </c>
      <c r="N86" s="76">
        <v>1.1599999999999999</v>
      </c>
      <c r="O86" s="76">
        <v>581055.82999999996</v>
      </c>
      <c r="P86" s="76">
        <v>109.42</v>
      </c>
      <c r="Q86" s="76">
        <v>0</v>
      </c>
      <c r="R86" s="76">
        <v>635.79128918599997</v>
      </c>
      <c r="S86" s="76">
        <v>0.14000000000000001</v>
      </c>
      <c r="T86" s="76">
        <f t="shared" si="1"/>
        <v>0.1056602674258163</v>
      </c>
      <c r="U86" s="76">
        <f>+R86/'סכום נכסי הקרן'!$C$42*100</f>
        <v>1.1788192799436941E-2</v>
      </c>
    </row>
    <row r="87" spans="2:21">
      <c r="B87" t="s">
        <v>602</v>
      </c>
      <c r="C87" t="s">
        <v>603</v>
      </c>
      <c r="D87" t="s">
        <v>103</v>
      </c>
      <c r="E87" s="15"/>
      <c r="F87" t="s">
        <v>604</v>
      </c>
      <c r="G87" t="s">
        <v>465</v>
      </c>
      <c r="H87" t="s">
        <v>548</v>
      </c>
      <c r="I87" t="s">
        <v>152</v>
      </c>
      <c r="J87" t="s">
        <v>317</v>
      </c>
      <c r="K87" s="76">
        <v>3.34</v>
      </c>
      <c r="L87" t="s">
        <v>105</v>
      </c>
      <c r="M87" s="76">
        <v>4.9000000000000004</v>
      </c>
      <c r="N87" s="76">
        <v>1.04</v>
      </c>
      <c r="O87" s="76">
        <v>582445.68000000005</v>
      </c>
      <c r="P87" s="76">
        <v>115.49</v>
      </c>
      <c r="Q87" s="76">
        <v>121.12966</v>
      </c>
      <c r="R87" s="76">
        <v>793.79617583200002</v>
      </c>
      <c r="S87" s="76">
        <v>7.0000000000000007E-2</v>
      </c>
      <c r="T87" s="76">
        <f t="shared" si="1"/>
        <v>0.13191863060499176</v>
      </c>
      <c r="U87" s="76">
        <f>+R87/'סכום נכסי הקרן'!$C$42*100</f>
        <v>1.4717758049412125E-2</v>
      </c>
    </row>
    <row r="88" spans="2:21">
      <c r="B88" t="s">
        <v>605</v>
      </c>
      <c r="C88" t="s">
        <v>606</v>
      </c>
      <c r="D88" t="s">
        <v>103</v>
      </c>
      <c r="E88" s="15"/>
      <c r="F88" t="s">
        <v>604</v>
      </c>
      <c r="G88" t="s">
        <v>465</v>
      </c>
      <c r="H88" t="s">
        <v>548</v>
      </c>
      <c r="I88" t="s">
        <v>152</v>
      </c>
      <c r="J88" t="s">
        <v>317</v>
      </c>
      <c r="K88" s="76">
        <v>6.72</v>
      </c>
      <c r="L88" t="s">
        <v>105</v>
      </c>
      <c r="M88" s="76">
        <v>1.76</v>
      </c>
      <c r="N88" s="76">
        <v>1.43</v>
      </c>
      <c r="O88" s="76">
        <v>506295.17</v>
      </c>
      <c r="P88" s="76">
        <v>103.29</v>
      </c>
      <c r="Q88" s="76">
        <v>0</v>
      </c>
      <c r="R88" s="76">
        <v>522.95228109300001</v>
      </c>
      <c r="S88" s="76">
        <v>0.06</v>
      </c>
      <c r="T88" s="76">
        <f t="shared" si="1"/>
        <v>8.6907887558462876E-2</v>
      </c>
      <c r="U88" s="76">
        <f>+R88/'סכום נכסי הקרן'!$C$42*100</f>
        <v>9.6960471451601801E-3</v>
      </c>
    </row>
    <row r="89" spans="2:21">
      <c r="B89" t="s">
        <v>607</v>
      </c>
      <c r="C89" t="s">
        <v>608</v>
      </c>
      <c r="D89" t="s">
        <v>103</v>
      </c>
      <c r="E89" s="15"/>
      <c r="F89" t="s">
        <v>604</v>
      </c>
      <c r="G89" t="s">
        <v>465</v>
      </c>
      <c r="H89" t="s">
        <v>548</v>
      </c>
      <c r="I89" t="s">
        <v>152</v>
      </c>
      <c r="J89" t="s">
        <v>317</v>
      </c>
      <c r="K89" s="76">
        <v>7.86</v>
      </c>
      <c r="L89" t="s">
        <v>105</v>
      </c>
      <c r="M89" s="76">
        <v>2.35</v>
      </c>
      <c r="N89" s="76">
        <v>1.78</v>
      </c>
      <c r="O89" s="76">
        <v>1370585.98</v>
      </c>
      <c r="P89" s="76">
        <v>104.77</v>
      </c>
      <c r="Q89" s="76">
        <v>30.314789999999999</v>
      </c>
      <c r="R89" s="76">
        <v>1466.2777212460001</v>
      </c>
      <c r="S89" s="76">
        <v>0.55000000000000004</v>
      </c>
      <c r="T89" s="76">
        <f t="shared" si="1"/>
        <v>0.24367634282269177</v>
      </c>
      <c r="U89" s="76">
        <f>+R89/'סכום נכסי הקרן'!$C$42*100</f>
        <v>2.718622411089729E-2</v>
      </c>
    </row>
    <row r="90" spans="2:21">
      <c r="B90" t="s">
        <v>609</v>
      </c>
      <c r="C90" t="s">
        <v>610</v>
      </c>
      <c r="D90" t="s">
        <v>103</v>
      </c>
      <c r="E90" s="15"/>
      <c r="F90" t="s">
        <v>604</v>
      </c>
      <c r="G90" t="s">
        <v>465</v>
      </c>
      <c r="H90" t="s">
        <v>548</v>
      </c>
      <c r="I90" t="s">
        <v>152</v>
      </c>
      <c r="J90" t="s">
        <v>317</v>
      </c>
      <c r="K90" s="76">
        <v>7.15</v>
      </c>
      <c r="L90" t="s">
        <v>105</v>
      </c>
      <c r="M90" s="76">
        <v>2.15</v>
      </c>
      <c r="N90" s="76">
        <v>1.7</v>
      </c>
      <c r="O90" s="76">
        <v>2884659.48</v>
      </c>
      <c r="P90" s="76">
        <v>105.07</v>
      </c>
      <c r="Q90" s="76">
        <v>0</v>
      </c>
      <c r="R90" s="76">
        <v>3030.9117156359998</v>
      </c>
      <c r="S90" s="76">
        <v>0.54</v>
      </c>
      <c r="T90" s="76">
        <f t="shared" si="1"/>
        <v>0.50369822277393861</v>
      </c>
      <c r="U90" s="76">
        <f>+R90/'סכום נכסי הקרן'!$C$42*100</f>
        <v>5.6196069794748151E-2</v>
      </c>
    </row>
    <row r="91" spans="2:21">
      <c r="B91" t="s">
        <v>611</v>
      </c>
      <c r="C91" t="s">
        <v>612</v>
      </c>
      <c r="D91" t="s">
        <v>103</v>
      </c>
      <c r="E91" s="15"/>
      <c r="F91" t="s">
        <v>604</v>
      </c>
      <c r="G91" t="s">
        <v>465</v>
      </c>
      <c r="H91" t="s">
        <v>548</v>
      </c>
      <c r="I91" t="s">
        <v>152</v>
      </c>
      <c r="J91" t="s">
        <v>317</v>
      </c>
      <c r="K91" s="76">
        <v>2.5299999999999998</v>
      </c>
      <c r="L91" t="s">
        <v>105</v>
      </c>
      <c r="M91" s="76">
        <v>5.0999999999999996</v>
      </c>
      <c r="N91" s="76">
        <v>0.62</v>
      </c>
      <c r="O91" s="76">
        <v>679434.34</v>
      </c>
      <c r="P91" s="76">
        <v>124.44</v>
      </c>
      <c r="Q91" s="76">
        <v>0</v>
      </c>
      <c r="R91" s="76">
        <v>845.48809269599997</v>
      </c>
      <c r="S91" s="76">
        <v>0.1</v>
      </c>
      <c r="T91" s="76">
        <f t="shared" si="1"/>
        <v>0.14050915685551021</v>
      </c>
      <c r="U91" s="76">
        <f>+R91/'סכום נכסי הקרן'!$C$42*100</f>
        <v>1.5676176782933073E-2</v>
      </c>
    </row>
    <row r="92" spans="2:21">
      <c r="B92" t="s">
        <v>613</v>
      </c>
      <c r="C92" t="s">
        <v>614</v>
      </c>
      <c r="D92" t="s">
        <v>103</v>
      </c>
      <c r="E92" s="15"/>
      <c r="F92" t="s">
        <v>604</v>
      </c>
      <c r="G92" t="s">
        <v>465</v>
      </c>
      <c r="H92" t="s">
        <v>548</v>
      </c>
      <c r="I92" t="s">
        <v>152</v>
      </c>
      <c r="J92" t="s">
        <v>317</v>
      </c>
      <c r="K92" s="76">
        <v>2.57</v>
      </c>
      <c r="L92" t="s">
        <v>105</v>
      </c>
      <c r="M92" s="76">
        <v>2.29</v>
      </c>
      <c r="N92" s="76">
        <v>0.87</v>
      </c>
      <c r="O92" s="76">
        <v>1203715.02</v>
      </c>
      <c r="P92" s="76">
        <v>102.67</v>
      </c>
      <c r="Q92" s="76">
        <v>17.208939999999998</v>
      </c>
      <c r="R92" s="76">
        <v>1253.0631510339999</v>
      </c>
      <c r="S92" s="76">
        <v>0.21</v>
      </c>
      <c r="T92" s="76">
        <f t="shared" si="1"/>
        <v>0.20824284618494562</v>
      </c>
      <c r="U92" s="76">
        <f>+R92/'סכום נכסי הקרן'!$C$42*100</f>
        <v>2.3233017289636726E-2</v>
      </c>
    </row>
    <row r="93" spans="2:21">
      <c r="B93" t="s">
        <v>615</v>
      </c>
      <c r="C93" t="s">
        <v>616</v>
      </c>
      <c r="D93" t="s">
        <v>103</v>
      </c>
      <c r="E93" s="15"/>
      <c r="F93" t="s">
        <v>604</v>
      </c>
      <c r="G93" t="s">
        <v>465</v>
      </c>
      <c r="H93" t="s">
        <v>548</v>
      </c>
      <c r="I93" t="s">
        <v>152</v>
      </c>
      <c r="J93" t="s">
        <v>317</v>
      </c>
      <c r="K93" s="76">
        <v>3.87</v>
      </c>
      <c r="L93" t="s">
        <v>105</v>
      </c>
      <c r="M93" s="76">
        <v>2.5499999999999998</v>
      </c>
      <c r="N93" s="76">
        <v>1.01</v>
      </c>
      <c r="O93" s="76">
        <v>3524108.67</v>
      </c>
      <c r="P93" s="76">
        <v>106.93</v>
      </c>
      <c r="Q93" s="76">
        <v>0</v>
      </c>
      <c r="R93" s="76">
        <v>3768.3294008309999</v>
      </c>
      <c r="S93" s="76">
        <v>0.39</v>
      </c>
      <c r="T93" s="76">
        <f t="shared" si="1"/>
        <v>0.62624747934205738</v>
      </c>
      <c r="U93" s="76">
        <f>+R93/'סכום נכסי הקרן'!$C$42*100</f>
        <v>6.9868515445777019E-2</v>
      </c>
    </row>
    <row r="94" spans="2:21">
      <c r="B94" t="s">
        <v>617</v>
      </c>
      <c r="C94" t="s">
        <v>618</v>
      </c>
      <c r="D94" t="s">
        <v>103</v>
      </c>
      <c r="E94" s="15"/>
      <c r="F94" t="s">
        <v>604</v>
      </c>
      <c r="G94" t="s">
        <v>465</v>
      </c>
      <c r="H94" t="s">
        <v>548</v>
      </c>
      <c r="I94" t="s">
        <v>152</v>
      </c>
      <c r="J94" t="s">
        <v>317</v>
      </c>
      <c r="K94" s="76">
        <v>6.6</v>
      </c>
      <c r="L94" t="s">
        <v>105</v>
      </c>
      <c r="M94" s="76">
        <v>2.2999999999999998</v>
      </c>
      <c r="N94" s="76">
        <v>1.82</v>
      </c>
      <c r="O94" s="76">
        <v>298131.46999999997</v>
      </c>
      <c r="P94" s="76">
        <v>104.36</v>
      </c>
      <c r="Q94" s="76">
        <v>0</v>
      </c>
      <c r="R94" s="76">
        <v>311.13000209199998</v>
      </c>
      <c r="S94" s="76">
        <v>0.02</v>
      </c>
      <c r="T94" s="76">
        <f t="shared" si="1"/>
        <v>5.1705771664981449E-2</v>
      </c>
      <c r="U94" s="76">
        <f>+R94/'סכום נכסי הקרן'!$C$42*100</f>
        <v>5.7686547656942578E-3</v>
      </c>
    </row>
    <row r="95" spans="2:21">
      <c r="B95" t="s">
        <v>619</v>
      </c>
      <c r="C95" t="s">
        <v>620</v>
      </c>
      <c r="D95" t="s">
        <v>103</v>
      </c>
      <c r="E95" s="15"/>
      <c r="F95" t="s">
        <v>604</v>
      </c>
      <c r="G95" t="s">
        <v>465</v>
      </c>
      <c r="H95" t="s">
        <v>548</v>
      </c>
      <c r="I95" t="s">
        <v>152</v>
      </c>
      <c r="J95" t="s">
        <v>317</v>
      </c>
      <c r="K95" s="76">
        <v>2.74</v>
      </c>
      <c r="L95" t="s">
        <v>105</v>
      </c>
      <c r="M95" s="76">
        <v>5.85</v>
      </c>
      <c r="N95" s="76">
        <v>1.05</v>
      </c>
      <c r="O95" s="76">
        <v>1483038.37</v>
      </c>
      <c r="P95" s="76">
        <v>124.05</v>
      </c>
      <c r="Q95" s="76">
        <v>0</v>
      </c>
      <c r="R95" s="76">
        <v>1839.709097985</v>
      </c>
      <c r="S95" s="76">
        <v>0.1</v>
      </c>
      <c r="T95" s="76">
        <f t="shared" si="1"/>
        <v>0.30573579504002224</v>
      </c>
      <c r="U95" s="76">
        <f>+R95/'סכום נכסי הקרן'!$C$42*100</f>
        <v>3.4110007341703212E-2</v>
      </c>
    </row>
    <row r="96" spans="2:21">
      <c r="B96" t="s">
        <v>621</v>
      </c>
      <c r="C96" t="s">
        <v>622</v>
      </c>
      <c r="D96" t="s">
        <v>103</v>
      </c>
      <c r="E96" s="15"/>
      <c r="F96" t="s">
        <v>604</v>
      </c>
      <c r="G96" t="s">
        <v>465</v>
      </c>
      <c r="H96" t="s">
        <v>548</v>
      </c>
      <c r="I96" t="s">
        <v>152</v>
      </c>
      <c r="J96" t="s">
        <v>317</v>
      </c>
      <c r="K96" s="76">
        <v>2.81</v>
      </c>
      <c r="L96" t="s">
        <v>105</v>
      </c>
      <c r="M96" s="76">
        <v>3.4</v>
      </c>
      <c r="N96" s="76">
        <v>0.97</v>
      </c>
      <c r="O96" s="76">
        <v>1272000.42</v>
      </c>
      <c r="P96" s="76">
        <v>109.81</v>
      </c>
      <c r="Q96" s="76">
        <v>0</v>
      </c>
      <c r="R96" s="76">
        <v>1396.7836612020001</v>
      </c>
      <c r="S96" s="76">
        <v>0.38</v>
      </c>
      <c r="T96" s="76">
        <f t="shared" si="1"/>
        <v>0.23212733123092294</v>
      </c>
      <c r="U96" s="76">
        <f>+R96/'סכום נכסי הקרן'!$C$42*100</f>
        <v>2.5897736218489786E-2</v>
      </c>
    </row>
    <row r="97" spans="2:21">
      <c r="B97" t="s">
        <v>623</v>
      </c>
      <c r="C97" t="s">
        <v>624</v>
      </c>
      <c r="D97" t="s">
        <v>103</v>
      </c>
      <c r="E97" s="15"/>
      <c r="F97" t="s">
        <v>625</v>
      </c>
      <c r="G97" t="s">
        <v>534</v>
      </c>
      <c r="H97" t="s">
        <v>552</v>
      </c>
      <c r="I97" t="s">
        <v>153</v>
      </c>
      <c r="J97" t="s">
        <v>317</v>
      </c>
      <c r="K97" s="76">
        <v>1.27</v>
      </c>
      <c r="L97" t="s">
        <v>105</v>
      </c>
      <c r="M97" s="76">
        <v>4.28</v>
      </c>
      <c r="N97" s="76">
        <v>1.03</v>
      </c>
      <c r="O97" s="76">
        <v>164748.26</v>
      </c>
      <c r="P97" s="76">
        <v>125.31</v>
      </c>
      <c r="Q97" s="76">
        <v>0</v>
      </c>
      <c r="R97" s="76">
        <v>206.44604460599999</v>
      </c>
      <c r="S97" s="76">
        <v>0.12</v>
      </c>
      <c r="T97" s="76">
        <f t="shared" si="1"/>
        <v>3.4308655455156059E-2</v>
      </c>
      <c r="U97" s="76">
        <f>+R97/'סכום נכסי הקרן'!$C$42*100</f>
        <v>3.8277117316477299E-3</v>
      </c>
    </row>
    <row r="98" spans="2:21">
      <c r="B98" t="s">
        <v>626</v>
      </c>
      <c r="C98" t="s">
        <v>627</v>
      </c>
      <c r="D98" t="s">
        <v>103</v>
      </c>
      <c r="E98" s="15"/>
      <c r="F98" t="s">
        <v>628</v>
      </c>
      <c r="G98" t="s">
        <v>465</v>
      </c>
      <c r="H98" t="s">
        <v>552</v>
      </c>
      <c r="I98" t="s">
        <v>153</v>
      </c>
      <c r="J98" t="s">
        <v>317</v>
      </c>
      <c r="K98" s="76">
        <v>2.92</v>
      </c>
      <c r="L98" t="s">
        <v>105</v>
      </c>
      <c r="M98" s="76">
        <v>2.75</v>
      </c>
      <c r="N98" s="76">
        <v>1</v>
      </c>
      <c r="O98" s="76">
        <v>94921.61</v>
      </c>
      <c r="P98" s="76">
        <v>106</v>
      </c>
      <c r="Q98" s="76">
        <v>0</v>
      </c>
      <c r="R98" s="76">
        <v>100.61690659999999</v>
      </c>
      <c r="S98" s="76">
        <v>0.05</v>
      </c>
      <c r="T98" s="76">
        <f t="shared" si="1"/>
        <v>1.6721225093419348E-2</v>
      </c>
      <c r="U98" s="76">
        <f>+R98/'סכום נכסי הקרן'!$C$42*100</f>
        <v>1.8655359298839806E-3</v>
      </c>
    </row>
    <row r="99" spans="2:21">
      <c r="B99" t="s">
        <v>629</v>
      </c>
      <c r="C99" t="s">
        <v>630</v>
      </c>
      <c r="D99" t="s">
        <v>103</v>
      </c>
      <c r="E99" s="15"/>
      <c r="F99" t="s">
        <v>628</v>
      </c>
      <c r="G99" t="s">
        <v>465</v>
      </c>
      <c r="H99" t="s">
        <v>552</v>
      </c>
      <c r="I99" t="s">
        <v>153</v>
      </c>
      <c r="J99" t="s">
        <v>317</v>
      </c>
      <c r="K99" s="76">
        <v>4.79</v>
      </c>
      <c r="L99" t="s">
        <v>105</v>
      </c>
      <c r="M99" s="76">
        <v>2.75</v>
      </c>
      <c r="N99" s="76">
        <v>1.23</v>
      </c>
      <c r="O99" s="76">
        <v>262999.31</v>
      </c>
      <c r="P99" s="76">
        <v>106.76</v>
      </c>
      <c r="Q99" s="76">
        <v>0</v>
      </c>
      <c r="R99" s="76">
        <v>280.77806335600002</v>
      </c>
      <c r="S99" s="76">
        <v>0.05</v>
      </c>
      <c r="T99" s="76">
        <f t="shared" si="1"/>
        <v>4.6661673046009107E-2</v>
      </c>
      <c r="U99" s="76">
        <f>+R99/'סכום נכסי הקרן'!$C$42*100</f>
        <v>5.2059001137474718E-3</v>
      </c>
    </row>
    <row r="100" spans="2:21">
      <c r="B100" t="s">
        <v>631</v>
      </c>
      <c r="C100" t="s">
        <v>632</v>
      </c>
      <c r="D100" t="s">
        <v>103</v>
      </c>
      <c r="E100" s="15"/>
      <c r="F100" t="s">
        <v>628</v>
      </c>
      <c r="G100" t="s">
        <v>465</v>
      </c>
      <c r="H100" t="s">
        <v>552</v>
      </c>
      <c r="I100" t="s">
        <v>153</v>
      </c>
      <c r="J100" t="s">
        <v>317</v>
      </c>
      <c r="K100" s="76">
        <v>6.7</v>
      </c>
      <c r="L100" t="s">
        <v>105</v>
      </c>
      <c r="M100" s="76">
        <v>1.96</v>
      </c>
      <c r="N100" s="76">
        <v>1.73</v>
      </c>
      <c r="O100" s="76">
        <v>1621853.85</v>
      </c>
      <c r="P100" s="76">
        <v>102.1</v>
      </c>
      <c r="Q100" s="76">
        <v>0</v>
      </c>
      <c r="R100" s="76">
        <v>1655.91278085</v>
      </c>
      <c r="S100" s="76">
        <v>0.32</v>
      </c>
      <c r="T100" s="76">
        <f t="shared" si="1"/>
        <v>0.27519123057260475</v>
      </c>
      <c r="U100" s="76">
        <f>+R100/'סכום נכסי הקרן'!$C$42*100</f>
        <v>3.0702243726401471E-2</v>
      </c>
    </row>
    <row r="101" spans="2:21">
      <c r="B101" t="s">
        <v>633</v>
      </c>
      <c r="C101" t="s">
        <v>634</v>
      </c>
      <c r="D101" t="s">
        <v>103</v>
      </c>
      <c r="E101" s="15"/>
      <c r="F101" t="s">
        <v>551</v>
      </c>
      <c r="G101" t="s">
        <v>425</v>
      </c>
      <c r="H101" t="s">
        <v>635</v>
      </c>
      <c r="I101" t="s">
        <v>153</v>
      </c>
      <c r="J101" t="s">
        <v>317</v>
      </c>
      <c r="K101" s="76">
        <v>2.66</v>
      </c>
      <c r="L101" t="s">
        <v>105</v>
      </c>
      <c r="M101" s="76">
        <v>4.1500000000000004</v>
      </c>
      <c r="N101" s="76">
        <v>0.54</v>
      </c>
      <c r="O101" s="76">
        <v>895710.22</v>
      </c>
      <c r="P101" s="76">
        <v>113.78</v>
      </c>
      <c r="Q101" s="76">
        <v>0</v>
      </c>
      <c r="R101" s="76">
        <v>1019.139088316</v>
      </c>
      <c r="S101" s="76">
        <v>0.3</v>
      </c>
      <c r="T101" s="76">
        <f t="shared" si="1"/>
        <v>0.16936770044999591</v>
      </c>
      <c r="U101" s="76">
        <f>+R101/'סכום נכסי הקרן'!$C$42*100</f>
        <v>1.889583620733875E-2</v>
      </c>
    </row>
    <row r="102" spans="2:21">
      <c r="B102" t="s">
        <v>636</v>
      </c>
      <c r="C102" t="s">
        <v>637</v>
      </c>
      <c r="D102" t="s">
        <v>103</v>
      </c>
      <c r="E102" s="15"/>
      <c r="F102" t="s">
        <v>638</v>
      </c>
      <c r="G102" t="s">
        <v>126</v>
      </c>
      <c r="H102" t="s">
        <v>635</v>
      </c>
      <c r="I102" t="s">
        <v>153</v>
      </c>
      <c r="J102" t="s">
        <v>317</v>
      </c>
      <c r="K102" s="76">
        <v>1.97</v>
      </c>
      <c r="L102" t="s">
        <v>105</v>
      </c>
      <c r="M102" s="76">
        <v>4.7</v>
      </c>
      <c r="N102" s="76">
        <v>0.93</v>
      </c>
      <c r="O102" s="76">
        <v>19751.189999999999</v>
      </c>
      <c r="P102" s="76">
        <v>131.57</v>
      </c>
      <c r="Q102" s="76">
        <v>0</v>
      </c>
      <c r="R102" s="76">
        <v>25.986640683000001</v>
      </c>
      <c r="S102" s="76">
        <v>0.01</v>
      </c>
      <c r="T102" s="76">
        <f t="shared" si="1"/>
        <v>4.3186426910311292E-3</v>
      </c>
      <c r="U102" s="76">
        <f>+R102/'סכום נכסי הקרן'!$C$42*100</f>
        <v>4.818177533905747E-4</v>
      </c>
    </row>
    <row r="103" spans="2:21">
      <c r="B103" t="s">
        <v>639</v>
      </c>
      <c r="C103" t="s">
        <v>640</v>
      </c>
      <c r="D103" t="s">
        <v>103</v>
      </c>
      <c r="E103" s="15"/>
      <c r="F103" t="s">
        <v>641</v>
      </c>
      <c r="G103" t="s">
        <v>465</v>
      </c>
      <c r="H103" t="s">
        <v>635</v>
      </c>
      <c r="I103" t="s">
        <v>153</v>
      </c>
      <c r="J103" t="s">
        <v>317</v>
      </c>
      <c r="K103" s="76">
        <v>6.28</v>
      </c>
      <c r="L103" t="s">
        <v>105</v>
      </c>
      <c r="M103" s="76">
        <v>1.34</v>
      </c>
      <c r="N103" s="76">
        <v>1.41</v>
      </c>
      <c r="O103" s="76">
        <v>154456.14000000001</v>
      </c>
      <c r="P103" s="76">
        <v>100.21</v>
      </c>
      <c r="Q103" s="76">
        <v>0</v>
      </c>
      <c r="R103" s="76">
        <v>154.78049789400001</v>
      </c>
      <c r="S103" s="76">
        <v>0.04</v>
      </c>
      <c r="T103" s="76">
        <f t="shared" si="1"/>
        <v>2.5722511581936211E-2</v>
      </c>
      <c r="U103" s="76">
        <f>+R103/'סכום נכסי הקרן'!$C$42*100</f>
        <v>2.8697819265553607E-3</v>
      </c>
    </row>
    <row r="104" spans="2:21">
      <c r="B104" t="s">
        <v>642</v>
      </c>
      <c r="C104" t="s">
        <v>643</v>
      </c>
      <c r="D104" t="s">
        <v>103</v>
      </c>
      <c r="E104" s="15"/>
      <c r="F104" t="s">
        <v>641</v>
      </c>
      <c r="G104" t="s">
        <v>465</v>
      </c>
      <c r="H104" t="s">
        <v>635</v>
      </c>
      <c r="I104" t="s">
        <v>153</v>
      </c>
      <c r="J104" t="s">
        <v>317</v>
      </c>
      <c r="K104" s="76">
        <v>2.04</v>
      </c>
      <c r="L104" t="s">
        <v>105</v>
      </c>
      <c r="M104" s="76">
        <v>3.77</v>
      </c>
      <c r="N104" s="76">
        <v>0.78</v>
      </c>
      <c r="O104" s="76">
        <v>1299761.3700000001</v>
      </c>
      <c r="P104" s="76">
        <v>115.61</v>
      </c>
      <c r="Q104" s="76">
        <v>0</v>
      </c>
      <c r="R104" s="76">
        <v>1502.6541198570001</v>
      </c>
      <c r="S104" s="76">
        <v>0.34</v>
      </c>
      <c r="T104" s="76">
        <f t="shared" si="1"/>
        <v>0.24972162854868404</v>
      </c>
      <c r="U104" s="76">
        <f>+R104/'סכום נכסי הקרן'!$C$42*100</f>
        <v>2.7860678145529699E-2</v>
      </c>
    </row>
    <row r="105" spans="2:21">
      <c r="B105" t="s">
        <v>644</v>
      </c>
      <c r="C105" t="s">
        <v>645</v>
      </c>
      <c r="D105" t="s">
        <v>103</v>
      </c>
      <c r="E105" s="15"/>
      <c r="F105" t="s">
        <v>641</v>
      </c>
      <c r="G105" t="s">
        <v>465</v>
      </c>
      <c r="H105" t="s">
        <v>635</v>
      </c>
      <c r="I105" t="s">
        <v>153</v>
      </c>
      <c r="J105" t="s">
        <v>317</v>
      </c>
      <c r="K105" s="76">
        <v>5.55</v>
      </c>
      <c r="L105" t="s">
        <v>105</v>
      </c>
      <c r="M105" s="76">
        <v>2.5</v>
      </c>
      <c r="N105" s="76">
        <v>1.33</v>
      </c>
      <c r="O105" s="76">
        <v>744564.05</v>
      </c>
      <c r="P105" s="76">
        <v>106.81</v>
      </c>
      <c r="Q105" s="76">
        <v>0</v>
      </c>
      <c r="R105" s="76">
        <v>795.26886180500003</v>
      </c>
      <c r="S105" s="76">
        <v>0.15</v>
      </c>
      <c r="T105" s="76">
        <f t="shared" si="1"/>
        <v>0.13216337191615479</v>
      </c>
      <c r="U105" s="76">
        <f>+R105/'סכום נכסי הקרן'!$C$42*100</f>
        <v>1.4745063088782791E-2</v>
      </c>
    </row>
    <row r="106" spans="2:21">
      <c r="B106" t="s">
        <v>646</v>
      </c>
      <c r="C106" t="s">
        <v>647</v>
      </c>
      <c r="D106" t="s">
        <v>103</v>
      </c>
      <c r="E106" s="15"/>
      <c r="F106" t="s">
        <v>641</v>
      </c>
      <c r="G106" t="s">
        <v>465</v>
      </c>
      <c r="H106" t="s">
        <v>635</v>
      </c>
      <c r="I106" t="s">
        <v>153</v>
      </c>
      <c r="J106" t="s">
        <v>317</v>
      </c>
      <c r="K106" s="76">
        <v>3.71</v>
      </c>
      <c r="L106" t="s">
        <v>105</v>
      </c>
      <c r="M106" s="76">
        <v>2.85</v>
      </c>
      <c r="N106" s="76">
        <v>1.07</v>
      </c>
      <c r="O106" s="76">
        <v>0.03</v>
      </c>
      <c r="P106" s="76">
        <v>107.25</v>
      </c>
      <c r="Q106" s="76">
        <v>0</v>
      </c>
      <c r="R106" s="76">
        <v>3.2175000000000003E-5</v>
      </c>
      <c r="S106" s="76">
        <v>0</v>
      </c>
      <c r="T106" s="76">
        <f t="shared" si="1"/>
        <v>5.3470677598904397E-9</v>
      </c>
      <c r="U106" s="76">
        <f>+R106/'סכום נכסי הקרן'!$C$42*100</f>
        <v>5.9655599215189028E-10</v>
      </c>
    </row>
    <row r="107" spans="2:21">
      <c r="B107" t="s">
        <v>648</v>
      </c>
      <c r="C107" t="s">
        <v>649</v>
      </c>
      <c r="D107" t="s">
        <v>103</v>
      </c>
      <c r="E107" s="15"/>
      <c r="F107" t="s">
        <v>641</v>
      </c>
      <c r="G107" t="s">
        <v>465</v>
      </c>
      <c r="H107" t="s">
        <v>650</v>
      </c>
      <c r="I107" t="s">
        <v>152</v>
      </c>
      <c r="J107" t="s">
        <v>317</v>
      </c>
      <c r="K107" s="76">
        <v>0.99</v>
      </c>
      <c r="L107" t="s">
        <v>105</v>
      </c>
      <c r="M107" s="76">
        <v>4.8499999999999996</v>
      </c>
      <c r="N107" s="76">
        <v>1.36</v>
      </c>
      <c r="O107" s="76">
        <v>88517.29</v>
      </c>
      <c r="P107" s="76">
        <v>124.3</v>
      </c>
      <c r="Q107" s="76">
        <v>2.5788199999999999</v>
      </c>
      <c r="R107" s="76">
        <v>112.60581147000001</v>
      </c>
      <c r="S107" s="76">
        <v>0.04</v>
      </c>
      <c r="T107" s="76">
        <f t="shared" si="1"/>
        <v>1.8713625612666297E-2</v>
      </c>
      <c r="U107" s="76">
        <f>+R107/'סכום נכסי הקרן'!$C$42*100</f>
        <v>2.0878219606388364E-3</v>
      </c>
    </row>
    <row r="108" spans="2:21">
      <c r="B108" t="s">
        <v>651</v>
      </c>
      <c r="C108" t="s">
        <v>652</v>
      </c>
      <c r="D108" t="s">
        <v>103</v>
      </c>
      <c r="E108" s="15"/>
      <c r="F108" t="s">
        <v>513</v>
      </c>
      <c r="G108" t="s">
        <v>425</v>
      </c>
      <c r="H108" t="s">
        <v>650</v>
      </c>
      <c r="I108" t="s">
        <v>152</v>
      </c>
      <c r="J108" t="s">
        <v>317</v>
      </c>
      <c r="K108" s="76">
        <v>2.36</v>
      </c>
      <c r="L108" t="s">
        <v>105</v>
      </c>
      <c r="M108" s="76">
        <v>6.4</v>
      </c>
      <c r="N108" s="76">
        <v>0.48</v>
      </c>
      <c r="O108" s="76">
        <v>842587.24</v>
      </c>
      <c r="P108" s="76">
        <v>130.4</v>
      </c>
      <c r="Q108" s="76">
        <v>0</v>
      </c>
      <c r="R108" s="76">
        <v>1098.7337609599999</v>
      </c>
      <c r="S108" s="76">
        <v>7.0000000000000007E-2</v>
      </c>
      <c r="T108" s="76">
        <f t="shared" si="1"/>
        <v>0.18259530287280137</v>
      </c>
      <c r="U108" s="76">
        <f>+R108/'סכום נכסי הקרן'!$C$42*100</f>
        <v>2.0371599343598151E-2</v>
      </c>
    </row>
    <row r="109" spans="2:21">
      <c r="B109" t="s">
        <v>653</v>
      </c>
      <c r="C109" t="s">
        <v>654</v>
      </c>
      <c r="D109" t="s">
        <v>103</v>
      </c>
      <c r="E109" s="15"/>
      <c r="F109" t="s">
        <v>655</v>
      </c>
      <c r="G109" t="s">
        <v>135</v>
      </c>
      <c r="H109" t="s">
        <v>635</v>
      </c>
      <c r="I109" t="s">
        <v>153</v>
      </c>
      <c r="J109" t="s">
        <v>317</v>
      </c>
      <c r="K109" s="76">
        <v>0.95</v>
      </c>
      <c r="L109" t="s">
        <v>105</v>
      </c>
      <c r="M109" s="76">
        <v>3.9</v>
      </c>
      <c r="N109" s="76">
        <v>1.43</v>
      </c>
      <c r="O109" s="76">
        <v>32505.46</v>
      </c>
      <c r="P109" s="76">
        <v>106.4</v>
      </c>
      <c r="Q109" s="76">
        <v>3.3007900000000001</v>
      </c>
      <c r="R109" s="76">
        <v>37.886599439999998</v>
      </c>
      <c r="S109" s="76">
        <v>0.01</v>
      </c>
      <c r="T109" s="76">
        <f t="shared" si="1"/>
        <v>6.2962615197360433E-3</v>
      </c>
      <c r="U109" s="76">
        <f>+R109/'סכום נכסי הקרן'!$C$42*100</f>
        <v>7.0245463615199526E-4</v>
      </c>
    </row>
    <row r="110" spans="2:21">
      <c r="B110" t="s">
        <v>656</v>
      </c>
      <c r="C110" t="s">
        <v>657</v>
      </c>
      <c r="D110" t="s">
        <v>103</v>
      </c>
      <c r="E110" s="15"/>
      <c r="F110" t="s">
        <v>658</v>
      </c>
      <c r="G110" t="s">
        <v>126</v>
      </c>
      <c r="H110" t="s">
        <v>650</v>
      </c>
      <c r="I110" t="s">
        <v>152</v>
      </c>
      <c r="J110" t="s">
        <v>317</v>
      </c>
      <c r="K110" s="76">
        <v>0.77</v>
      </c>
      <c r="L110" t="s">
        <v>105</v>
      </c>
      <c r="M110" s="76">
        <v>4.6500000000000004</v>
      </c>
      <c r="N110" s="76">
        <v>1.23</v>
      </c>
      <c r="O110" s="76">
        <v>152270.5</v>
      </c>
      <c r="P110" s="76">
        <v>117.3</v>
      </c>
      <c r="Q110" s="76">
        <v>0</v>
      </c>
      <c r="R110" s="76">
        <v>178.61329649999999</v>
      </c>
      <c r="S110" s="76">
        <v>0.73</v>
      </c>
      <c r="T110" s="76">
        <f t="shared" si="1"/>
        <v>2.9683213650439841E-2</v>
      </c>
      <c r="U110" s="76">
        <f>+R110/'סכום נכסי הקרן'!$C$42*100</f>
        <v>3.3116653397071406E-3</v>
      </c>
    </row>
    <row r="111" spans="2:21">
      <c r="B111" t="s">
        <v>659</v>
      </c>
      <c r="C111" t="s">
        <v>660</v>
      </c>
      <c r="D111" t="s">
        <v>103</v>
      </c>
      <c r="E111" s="15"/>
      <c r="F111" t="s">
        <v>661</v>
      </c>
      <c r="G111" t="s">
        <v>425</v>
      </c>
      <c r="H111" t="s">
        <v>650</v>
      </c>
      <c r="I111" t="s">
        <v>152</v>
      </c>
      <c r="J111" t="s">
        <v>317</v>
      </c>
      <c r="K111" s="76">
        <v>2.2000000000000002</v>
      </c>
      <c r="L111" t="s">
        <v>105</v>
      </c>
      <c r="M111" s="76">
        <v>2</v>
      </c>
      <c r="N111" s="76">
        <v>0.69</v>
      </c>
      <c r="O111" s="76">
        <v>1326391.19</v>
      </c>
      <c r="P111" s="76">
        <v>105.24</v>
      </c>
      <c r="Q111" s="76">
        <v>0</v>
      </c>
      <c r="R111" s="76">
        <v>1395.8940883560001</v>
      </c>
      <c r="S111" s="76">
        <v>0.19</v>
      </c>
      <c r="T111" s="76">
        <f t="shared" si="1"/>
        <v>0.23197949575975213</v>
      </c>
      <c r="U111" s="76">
        <f>+R111/'סכום נכסי הקרן'!$C$42*100</f>
        <v>2.5881242667231453E-2</v>
      </c>
    </row>
    <row r="112" spans="2:21">
      <c r="B112" t="s">
        <v>662</v>
      </c>
      <c r="C112" t="s">
        <v>663</v>
      </c>
      <c r="D112" t="s">
        <v>103</v>
      </c>
      <c r="E112" s="15"/>
      <c r="F112" t="s">
        <v>664</v>
      </c>
      <c r="G112" t="s">
        <v>465</v>
      </c>
      <c r="H112" t="s">
        <v>635</v>
      </c>
      <c r="I112" t="s">
        <v>153</v>
      </c>
      <c r="J112" t="s">
        <v>317</v>
      </c>
      <c r="K112" s="76">
        <v>6.79</v>
      </c>
      <c r="L112" t="s">
        <v>105</v>
      </c>
      <c r="M112" s="76">
        <v>1.58</v>
      </c>
      <c r="N112" s="76">
        <v>1.48</v>
      </c>
      <c r="O112" s="76">
        <v>545239.88</v>
      </c>
      <c r="P112" s="76">
        <v>101.28</v>
      </c>
      <c r="Q112" s="76">
        <v>0</v>
      </c>
      <c r="R112" s="76">
        <v>552.21895046400005</v>
      </c>
      <c r="S112" s="76">
        <v>0.13</v>
      </c>
      <c r="T112" s="76">
        <f t="shared" si="1"/>
        <v>9.1771628482566911E-2</v>
      </c>
      <c r="U112" s="76">
        <f>+R112/'סכום נכסי הקרן'!$C$42*100</f>
        <v>1.0238679840843111E-2</v>
      </c>
    </row>
    <row r="113" spans="2:21">
      <c r="B113" t="s">
        <v>665</v>
      </c>
      <c r="C113" t="s">
        <v>666</v>
      </c>
      <c r="D113" t="s">
        <v>103</v>
      </c>
      <c r="E113" s="15"/>
      <c r="F113" t="s">
        <v>664</v>
      </c>
      <c r="G113" t="s">
        <v>465</v>
      </c>
      <c r="H113" t="s">
        <v>635</v>
      </c>
      <c r="I113" t="s">
        <v>153</v>
      </c>
      <c r="J113" t="s">
        <v>317</v>
      </c>
      <c r="K113" s="76">
        <v>3.71</v>
      </c>
      <c r="L113" t="s">
        <v>105</v>
      </c>
      <c r="M113" s="76">
        <v>3.48</v>
      </c>
      <c r="N113" s="76">
        <v>1.1000000000000001</v>
      </c>
      <c r="O113" s="76">
        <v>53011.06</v>
      </c>
      <c r="P113" s="76">
        <v>108.31</v>
      </c>
      <c r="Q113" s="76">
        <v>0</v>
      </c>
      <c r="R113" s="76">
        <v>57.416279086000003</v>
      </c>
      <c r="S113" s="76">
        <v>0.01</v>
      </c>
      <c r="T113" s="76">
        <f t="shared" si="1"/>
        <v>9.5418410192268013E-3</v>
      </c>
      <c r="U113" s="76">
        <f>+R113/'סכום נכסי הקרן'!$C$42*100</f>
        <v>1.0645540119912527E-3</v>
      </c>
    </row>
    <row r="114" spans="2:21">
      <c r="B114" t="s">
        <v>667</v>
      </c>
      <c r="C114" t="s">
        <v>668</v>
      </c>
      <c r="D114" t="s">
        <v>103</v>
      </c>
      <c r="E114" s="15"/>
      <c r="F114" t="s">
        <v>669</v>
      </c>
      <c r="G114" t="s">
        <v>131</v>
      </c>
      <c r="H114" t="s">
        <v>635</v>
      </c>
      <c r="I114" t="s">
        <v>153</v>
      </c>
      <c r="J114" t="s">
        <v>317</v>
      </c>
      <c r="K114" s="76">
        <v>3.92</v>
      </c>
      <c r="L114" t="s">
        <v>105</v>
      </c>
      <c r="M114" s="76">
        <v>3.95</v>
      </c>
      <c r="N114" s="76">
        <v>1.24</v>
      </c>
      <c r="O114" s="76">
        <v>906.15</v>
      </c>
      <c r="P114" s="76">
        <v>117.6</v>
      </c>
      <c r="Q114" s="76">
        <v>0</v>
      </c>
      <c r="R114" s="76">
        <v>1.0656323999999999</v>
      </c>
      <c r="S114" s="76">
        <v>0</v>
      </c>
      <c r="T114" s="76">
        <f t="shared" si="1"/>
        <v>1.7709428593425556E-4</v>
      </c>
      <c r="U114" s="76">
        <f>+R114/'סכום נכסי הקרן'!$C$42*100</f>
        <v>1.9757867712547005E-5</v>
      </c>
    </row>
    <row r="115" spans="2:21">
      <c r="B115" t="s">
        <v>670</v>
      </c>
      <c r="C115" t="s">
        <v>671</v>
      </c>
      <c r="D115" t="s">
        <v>103</v>
      </c>
      <c r="E115" s="15"/>
      <c r="F115" t="s">
        <v>672</v>
      </c>
      <c r="G115" t="s">
        <v>465</v>
      </c>
      <c r="H115" t="s">
        <v>650</v>
      </c>
      <c r="I115" t="s">
        <v>152</v>
      </c>
      <c r="J115" t="s">
        <v>317</v>
      </c>
      <c r="K115" s="76">
        <v>0.01</v>
      </c>
      <c r="L115" t="s">
        <v>105</v>
      </c>
      <c r="M115" s="76">
        <v>4.95</v>
      </c>
      <c r="N115" s="76">
        <v>24.65</v>
      </c>
      <c r="O115" s="76">
        <v>-0.05</v>
      </c>
      <c r="P115" s="76">
        <v>124.8</v>
      </c>
      <c r="Q115" s="76">
        <v>0</v>
      </c>
      <c r="R115" s="76">
        <v>-6.2399999999999999E-5</v>
      </c>
      <c r="S115" s="76">
        <v>0</v>
      </c>
      <c r="T115" s="76">
        <f t="shared" si="1"/>
        <v>-1.0370070807060245E-8</v>
      </c>
      <c r="U115" s="76">
        <f>+R115/'סכום נכסי הקרן'!$C$42*100</f>
        <v>-1.1569570756885143E-9</v>
      </c>
    </row>
    <row r="116" spans="2:21">
      <c r="B116" t="s">
        <v>673</v>
      </c>
      <c r="C116" t="s">
        <v>674</v>
      </c>
      <c r="D116" t="s">
        <v>103</v>
      </c>
      <c r="E116" s="15"/>
      <c r="F116" t="s">
        <v>675</v>
      </c>
      <c r="G116" t="s">
        <v>465</v>
      </c>
      <c r="H116" t="s">
        <v>635</v>
      </c>
      <c r="I116" t="s">
        <v>153</v>
      </c>
      <c r="J116" t="s">
        <v>317</v>
      </c>
      <c r="K116" s="76">
        <v>3.07</v>
      </c>
      <c r="L116" t="s">
        <v>105</v>
      </c>
      <c r="M116" s="76">
        <v>4.95</v>
      </c>
      <c r="N116" s="76">
        <v>1.07</v>
      </c>
      <c r="O116" s="76">
        <v>8687.7800000000007</v>
      </c>
      <c r="P116" s="76">
        <v>114.43</v>
      </c>
      <c r="Q116" s="76">
        <v>0</v>
      </c>
      <c r="R116" s="76">
        <v>9.9414266540000007</v>
      </c>
      <c r="S116" s="76">
        <v>0</v>
      </c>
      <c r="T116" s="76">
        <f t="shared" si="1"/>
        <v>1.6521361911085901E-3</v>
      </c>
      <c r="U116" s="76">
        <f>+R116/'סכום נכסי הקרן'!$C$42*100</f>
        <v>1.843237806055079E-4</v>
      </c>
    </row>
    <row r="117" spans="2:21">
      <c r="B117" t="s">
        <v>676</v>
      </c>
      <c r="C117" t="s">
        <v>677</v>
      </c>
      <c r="D117" t="s">
        <v>103</v>
      </c>
      <c r="E117" s="15"/>
      <c r="F117" t="s">
        <v>678</v>
      </c>
      <c r="G117" t="s">
        <v>135</v>
      </c>
      <c r="H117" t="s">
        <v>650</v>
      </c>
      <c r="I117" t="s">
        <v>152</v>
      </c>
      <c r="J117" t="s">
        <v>679</v>
      </c>
      <c r="K117" s="76">
        <v>0.01</v>
      </c>
      <c r="L117" t="s">
        <v>105</v>
      </c>
      <c r="M117" s="76">
        <v>5.19</v>
      </c>
      <c r="N117" s="76">
        <v>4.24</v>
      </c>
      <c r="O117" s="76">
        <v>-0.02</v>
      </c>
      <c r="P117" s="76">
        <v>122.99</v>
      </c>
      <c r="Q117" s="76">
        <v>0</v>
      </c>
      <c r="R117" s="76">
        <v>-2.4598000000000001E-5</v>
      </c>
      <c r="S117" s="76">
        <v>0</v>
      </c>
      <c r="T117" s="76">
        <f t="shared" si="1"/>
        <v>-4.0878686171805755E-9</v>
      </c>
      <c r="U117" s="76">
        <f>+R117/'סכום נכסי הקרן'!$C$42*100</f>
        <v>-4.5607099595811022E-10</v>
      </c>
    </row>
    <row r="118" spans="2:21">
      <c r="B118" t="s">
        <v>680</v>
      </c>
      <c r="C118" t="s">
        <v>681</v>
      </c>
      <c r="D118" t="s">
        <v>103</v>
      </c>
      <c r="E118" s="15"/>
      <c r="F118" t="s">
        <v>678</v>
      </c>
      <c r="G118" t="s">
        <v>135</v>
      </c>
      <c r="H118" t="s">
        <v>650</v>
      </c>
      <c r="I118" t="s">
        <v>152</v>
      </c>
      <c r="J118" t="s">
        <v>317</v>
      </c>
      <c r="K118" s="76">
        <v>1.24</v>
      </c>
      <c r="L118" t="s">
        <v>105</v>
      </c>
      <c r="M118" s="76">
        <v>4.5999999999999996</v>
      </c>
      <c r="N118" s="76">
        <v>0.97</v>
      </c>
      <c r="O118" s="76">
        <v>185702.82</v>
      </c>
      <c r="P118" s="76">
        <v>108</v>
      </c>
      <c r="Q118" s="76">
        <v>0</v>
      </c>
      <c r="R118" s="76">
        <v>200.55904559999999</v>
      </c>
      <c r="S118" s="76">
        <v>0.03</v>
      </c>
      <c r="T118" s="76">
        <f t="shared" si="1"/>
        <v>3.3330312561993987E-2</v>
      </c>
      <c r="U118" s="76">
        <f>+R118/'סכום נכסי הקרן'!$C$42*100</f>
        <v>3.7185610080169135E-3</v>
      </c>
    </row>
    <row r="119" spans="2:21">
      <c r="B119" t="s">
        <v>682</v>
      </c>
      <c r="C119" t="s">
        <v>683</v>
      </c>
      <c r="D119" t="s">
        <v>103</v>
      </c>
      <c r="E119" s="15"/>
      <c r="F119" t="s">
        <v>678</v>
      </c>
      <c r="G119" t="s">
        <v>135</v>
      </c>
      <c r="H119" t="s">
        <v>650</v>
      </c>
      <c r="I119" t="s">
        <v>152</v>
      </c>
      <c r="J119" t="s">
        <v>317</v>
      </c>
      <c r="K119" s="76">
        <v>3.85</v>
      </c>
      <c r="L119" t="s">
        <v>105</v>
      </c>
      <c r="M119" s="76">
        <v>1.98</v>
      </c>
      <c r="N119" s="76">
        <v>0.98</v>
      </c>
      <c r="O119" s="76">
        <v>0.05</v>
      </c>
      <c r="P119" s="76">
        <v>103.44</v>
      </c>
      <c r="Q119" s="76">
        <v>0</v>
      </c>
      <c r="R119" s="76">
        <v>5.1719999999999999E-5</v>
      </c>
      <c r="S119" s="76">
        <v>0</v>
      </c>
      <c r="T119" s="76">
        <f t="shared" si="1"/>
        <v>8.5951933035441668E-9</v>
      </c>
      <c r="U119" s="76">
        <f>+R119/'סכום נכסי הקרן'!$C$42*100</f>
        <v>9.5893942234951875E-10</v>
      </c>
    </row>
    <row r="120" spans="2:21">
      <c r="B120" t="s">
        <v>684</v>
      </c>
      <c r="C120" t="s">
        <v>685</v>
      </c>
      <c r="D120" t="s">
        <v>103</v>
      </c>
      <c r="E120" s="15"/>
      <c r="F120" t="s">
        <v>686</v>
      </c>
      <c r="G120" t="s">
        <v>135</v>
      </c>
      <c r="H120" t="s">
        <v>650</v>
      </c>
      <c r="I120" t="s">
        <v>152</v>
      </c>
      <c r="J120" t="s">
        <v>317</v>
      </c>
      <c r="K120" s="76">
        <v>0.74</v>
      </c>
      <c r="L120" t="s">
        <v>105</v>
      </c>
      <c r="M120" s="76">
        <v>3.35</v>
      </c>
      <c r="N120" s="76">
        <v>1.3</v>
      </c>
      <c r="O120" s="76">
        <v>202386.48</v>
      </c>
      <c r="P120" s="76">
        <v>110.73</v>
      </c>
      <c r="Q120" s="76">
        <v>0</v>
      </c>
      <c r="R120" s="76">
        <v>224.10254930400001</v>
      </c>
      <c r="S120" s="76">
        <v>0.05</v>
      </c>
      <c r="T120" s="76">
        <f t="shared" si="1"/>
        <v>3.7242937569313947E-2</v>
      </c>
      <c r="U120" s="76">
        <f>+R120/'סכום נכסי הקרן'!$C$42*100</f>
        <v>4.1550806105303999E-3</v>
      </c>
    </row>
    <row r="121" spans="2:21">
      <c r="B121" t="s">
        <v>687</v>
      </c>
      <c r="C121" t="s">
        <v>688</v>
      </c>
      <c r="D121" t="s">
        <v>103</v>
      </c>
      <c r="E121" s="15"/>
      <c r="F121" t="s">
        <v>689</v>
      </c>
      <c r="G121" t="s">
        <v>465</v>
      </c>
      <c r="H121" t="s">
        <v>635</v>
      </c>
      <c r="I121" t="s">
        <v>153</v>
      </c>
      <c r="J121" t="s">
        <v>317</v>
      </c>
      <c r="K121" s="76">
        <v>0.56999999999999995</v>
      </c>
      <c r="L121" t="s">
        <v>105</v>
      </c>
      <c r="M121" s="76">
        <v>4.2</v>
      </c>
      <c r="N121" s="76">
        <v>1.74</v>
      </c>
      <c r="O121" s="76">
        <v>1654748.46</v>
      </c>
      <c r="P121" s="76">
        <v>110.86</v>
      </c>
      <c r="Q121" s="76">
        <v>0</v>
      </c>
      <c r="R121" s="76">
        <v>1834.454142756</v>
      </c>
      <c r="S121" s="76">
        <v>1</v>
      </c>
      <c r="T121" s="76">
        <f t="shared" si="1"/>
        <v>0.30486248962635781</v>
      </c>
      <c r="U121" s="76">
        <f>+R121/'סכום נכסי הקרן'!$C$42*100</f>
        <v>3.4012575328327924E-2</v>
      </c>
    </row>
    <row r="122" spans="2:21">
      <c r="B122" t="s">
        <v>690</v>
      </c>
      <c r="C122" t="s">
        <v>691</v>
      </c>
      <c r="D122" t="s">
        <v>103</v>
      </c>
      <c r="E122" s="15"/>
      <c r="F122" t="s">
        <v>689</v>
      </c>
      <c r="G122" t="s">
        <v>465</v>
      </c>
      <c r="H122" t="s">
        <v>650</v>
      </c>
      <c r="I122" t="s">
        <v>152</v>
      </c>
      <c r="J122" t="s">
        <v>317</v>
      </c>
      <c r="K122" s="76">
        <v>1.69</v>
      </c>
      <c r="L122" t="s">
        <v>105</v>
      </c>
      <c r="M122" s="76">
        <v>4.5</v>
      </c>
      <c r="N122" s="76">
        <v>1.28</v>
      </c>
      <c r="O122" s="76">
        <v>768033.76</v>
      </c>
      <c r="P122" s="76">
        <v>113.98</v>
      </c>
      <c r="Q122" s="76">
        <v>0</v>
      </c>
      <c r="R122" s="76">
        <v>875.40487964800002</v>
      </c>
      <c r="S122" s="76">
        <v>0.15</v>
      </c>
      <c r="T122" s="76">
        <f t="shared" si="1"/>
        <v>0.14548093889095856</v>
      </c>
      <c r="U122" s="76">
        <f>+R122/'סכום נכסי הקרן'!$C$42*100</f>
        <v>1.6230863294887914E-2</v>
      </c>
    </row>
    <row r="123" spans="2:21">
      <c r="B123" t="s">
        <v>692</v>
      </c>
      <c r="C123" t="s">
        <v>693</v>
      </c>
      <c r="D123" t="s">
        <v>103</v>
      </c>
      <c r="E123" s="15"/>
      <c r="F123" t="s">
        <v>689</v>
      </c>
      <c r="G123" t="s">
        <v>465</v>
      </c>
      <c r="H123" t="s">
        <v>650</v>
      </c>
      <c r="I123" t="s">
        <v>152</v>
      </c>
      <c r="J123" t="s">
        <v>317</v>
      </c>
      <c r="K123" s="76">
        <v>3.99</v>
      </c>
      <c r="L123" t="s">
        <v>105</v>
      </c>
      <c r="M123" s="76">
        <v>3.3</v>
      </c>
      <c r="N123" s="76">
        <v>1.33</v>
      </c>
      <c r="O123" s="76">
        <v>0.04</v>
      </c>
      <c r="P123" s="76">
        <v>107.95</v>
      </c>
      <c r="Q123" s="76">
        <v>0</v>
      </c>
      <c r="R123" s="76">
        <v>4.3180000000000003E-5</v>
      </c>
      <c r="S123" s="76">
        <v>0</v>
      </c>
      <c r="T123" s="76">
        <f t="shared" si="1"/>
        <v>7.1759560488599599E-9</v>
      </c>
      <c r="U123" s="76">
        <f>+R123/'סכום נכסי הקרן'!$C$42*100</f>
        <v>8.0059946359343034E-10</v>
      </c>
    </row>
    <row r="124" spans="2:21">
      <c r="B124" t="s">
        <v>694</v>
      </c>
      <c r="C124" t="s">
        <v>695</v>
      </c>
      <c r="D124" t="s">
        <v>103</v>
      </c>
      <c r="E124" s="15"/>
      <c r="F124" t="s">
        <v>428</v>
      </c>
      <c r="G124" t="s">
        <v>425</v>
      </c>
      <c r="H124" t="s">
        <v>650</v>
      </c>
      <c r="I124" t="s">
        <v>152</v>
      </c>
      <c r="J124" t="s">
        <v>317</v>
      </c>
      <c r="K124" s="76">
        <v>3.93</v>
      </c>
      <c r="L124" t="s">
        <v>105</v>
      </c>
      <c r="M124" s="76">
        <v>4.5</v>
      </c>
      <c r="N124" s="76">
        <v>1.01</v>
      </c>
      <c r="O124" s="76">
        <v>98139.28</v>
      </c>
      <c r="P124" s="76">
        <v>136.72999999999999</v>
      </c>
      <c r="Q124" s="76">
        <v>1.3180499999999999</v>
      </c>
      <c r="R124" s="76">
        <v>135.50388754400001</v>
      </c>
      <c r="S124" s="76">
        <v>0.01</v>
      </c>
      <c r="T124" s="76">
        <f t="shared" si="1"/>
        <v>2.251898891767963E-2</v>
      </c>
      <c r="U124" s="76">
        <f>+R124/'סכום נכסי הקרן'!$C$42*100</f>
        <v>2.5123747031623647E-3</v>
      </c>
    </row>
    <row r="125" spans="2:21">
      <c r="B125" t="s">
        <v>696</v>
      </c>
      <c r="C125" t="s">
        <v>697</v>
      </c>
      <c r="D125" t="s">
        <v>103</v>
      </c>
      <c r="E125" s="15"/>
      <c r="F125" t="s">
        <v>698</v>
      </c>
      <c r="G125" t="s">
        <v>699</v>
      </c>
      <c r="H125" t="s">
        <v>650</v>
      </c>
      <c r="I125" t="s">
        <v>152</v>
      </c>
      <c r="J125" t="s">
        <v>317</v>
      </c>
      <c r="K125" s="76">
        <v>6.06</v>
      </c>
      <c r="L125" t="s">
        <v>105</v>
      </c>
      <c r="M125" s="76">
        <v>2.99</v>
      </c>
      <c r="N125" s="76">
        <v>1.38</v>
      </c>
      <c r="O125" s="76">
        <v>0.04</v>
      </c>
      <c r="P125" s="76">
        <v>108.45</v>
      </c>
      <c r="Q125" s="76">
        <v>0</v>
      </c>
      <c r="R125" s="76">
        <v>4.3380000000000001E-5</v>
      </c>
      <c r="S125" s="76">
        <v>0</v>
      </c>
      <c r="T125" s="76">
        <f t="shared" si="1"/>
        <v>7.2091934552928449E-9</v>
      </c>
      <c r="U125" s="76">
        <f>+R125/'סכום נכסי הקרן'!$C$42*100</f>
        <v>8.0430765934884219E-10</v>
      </c>
    </row>
    <row r="126" spans="2:21">
      <c r="B126" t="s">
        <v>700</v>
      </c>
      <c r="C126" t="s">
        <v>701</v>
      </c>
      <c r="D126" t="s">
        <v>103</v>
      </c>
      <c r="E126" s="15"/>
      <c r="F126" t="s">
        <v>702</v>
      </c>
      <c r="G126" t="s">
        <v>130</v>
      </c>
      <c r="H126" t="s">
        <v>650</v>
      </c>
      <c r="I126" t="s">
        <v>152</v>
      </c>
      <c r="J126" t="s">
        <v>317</v>
      </c>
      <c r="K126" s="76">
        <v>2.82</v>
      </c>
      <c r="L126" t="s">
        <v>105</v>
      </c>
      <c r="M126" s="76">
        <v>2.15</v>
      </c>
      <c r="N126" s="76">
        <v>1.24</v>
      </c>
      <c r="O126" s="76">
        <v>16159.27</v>
      </c>
      <c r="P126" s="76">
        <v>102.12</v>
      </c>
      <c r="Q126" s="76">
        <v>0.82530999999999999</v>
      </c>
      <c r="R126" s="76">
        <v>17.327156523999999</v>
      </c>
      <c r="S126" s="76">
        <v>0</v>
      </c>
      <c r="T126" s="76">
        <f t="shared" si="1"/>
        <v>2.8795487185720495E-3</v>
      </c>
      <c r="U126" s="76">
        <f>+R126/'סכום נכסי הקרן'!$C$42*100</f>
        <v>3.2126244137827247E-4</v>
      </c>
    </row>
    <row r="127" spans="2:21">
      <c r="B127" t="s">
        <v>703</v>
      </c>
      <c r="C127" t="s">
        <v>704</v>
      </c>
      <c r="D127" t="s">
        <v>103</v>
      </c>
      <c r="E127" s="15"/>
      <c r="F127" t="s">
        <v>551</v>
      </c>
      <c r="G127" t="s">
        <v>425</v>
      </c>
      <c r="H127" t="s">
        <v>705</v>
      </c>
      <c r="I127" t="s">
        <v>153</v>
      </c>
      <c r="J127" t="s">
        <v>317</v>
      </c>
      <c r="K127" s="76">
        <v>2.75</v>
      </c>
      <c r="L127" t="s">
        <v>105</v>
      </c>
      <c r="M127" s="76">
        <v>5.3</v>
      </c>
      <c r="N127" s="76">
        <v>0.88</v>
      </c>
      <c r="O127" s="76">
        <v>544271.17000000004</v>
      </c>
      <c r="P127" s="76">
        <v>122.14</v>
      </c>
      <c r="Q127" s="76">
        <v>0</v>
      </c>
      <c r="R127" s="76">
        <v>664.772807038</v>
      </c>
      <c r="S127" s="76">
        <v>0.21</v>
      </c>
      <c r="T127" s="76">
        <f t="shared" si="1"/>
        <v>0.11047661986526056</v>
      </c>
      <c r="U127" s="76">
        <f>+R127/'סכום נכסי הקרן'!$C$42*100</f>
        <v>1.2325538506857846E-2</v>
      </c>
    </row>
    <row r="128" spans="2:21">
      <c r="B128" t="s">
        <v>706</v>
      </c>
      <c r="C128" t="s">
        <v>707</v>
      </c>
      <c r="D128" t="s">
        <v>103</v>
      </c>
      <c r="E128" s="15"/>
      <c r="F128" t="s">
        <v>708</v>
      </c>
      <c r="G128" t="s">
        <v>465</v>
      </c>
      <c r="H128" t="s">
        <v>705</v>
      </c>
      <c r="I128" t="s">
        <v>153</v>
      </c>
      <c r="J128" t="s">
        <v>317</v>
      </c>
      <c r="K128" s="76">
        <v>2.15</v>
      </c>
      <c r="L128" t="s">
        <v>105</v>
      </c>
      <c r="M128" s="76">
        <v>5.35</v>
      </c>
      <c r="N128" s="76">
        <v>1.45</v>
      </c>
      <c r="O128" s="76">
        <v>493285.44</v>
      </c>
      <c r="P128" s="76">
        <v>110.75</v>
      </c>
      <c r="Q128" s="76">
        <v>0</v>
      </c>
      <c r="R128" s="76">
        <v>546.31362479999996</v>
      </c>
      <c r="S128" s="76">
        <v>0.17</v>
      </c>
      <c r="T128" s="76">
        <f t="shared" si="1"/>
        <v>9.0790239936502301E-2</v>
      </c>
      <c r="U128" s="76">
        <f>+R128/'סכום נכסי הקרן'!$C$42*100</f>
        <v>1.012918932303526E-2</v>
      </c>
    </row>
    <row r="129" spans="2:21">
      <c r="B129" t="s">
        <v>709</v>
      </c>
      <c r="C129" t="s">
        <v>710</v>
      </c>
      <c r="D129" t="s">
        <v>103</v>
      </c>
      <c r="E129" s="15"/>
      <c r="F129" t="s">
        <v>711</v>
      </c>
      <c r="G129" t="s">
        <v>465</v>
      </c>
      <c r="H129" t="s">
        <v>712</v>
      </c>
      <c r="I129" t="s">
        <v>152</v>
      </c>
      <c r="J129" t="s">
        <v>317</v>
      </c>
      <c r="K129" s="76">
        <v>3.94</v>
      </c>
      <c r="L129" t="s">
        <v>105</v>
      </c>
      <c r="M129" s="76">
        <v>4.05</v>
      </c>
      <c r="N129" s="76">
        <v>1.17</v>
      </c>
      <c r="O129" s="76">
        <v>885428.86</v>
      </c>
      <c r="P129" s="76">
        <v>111.8</v>
      </c>
      <c r="Q129" s="76">
        <v>0</v>
      </c>
      <c r="R129" s="76">
        <v>989.90946547999999</v>
      </c>
      <c r="S129" s="76">
        <v>0.15</v>
      </c>
      <c r="T129" s="76">
        <f t="shared" si="1"/>
        <v>0.16451011617959552</v>
      </c>
      <c r="U129" s="76">
        <f>+R129/'סכום נכסי הקרן'!$C$42*100</f>
        <v>1.8353890390675018E-2</v>
      </c>
    </row>
    <row r="130" spans="2:21">
      <c r="B130" t="s">
        <v>713</v>
      </c>
      <c r="C130" t="s">
        <v>714</v>
      </c>
      <c r="D130" t="s">
        <v>103</v>
      </c>
      <c r="E130" s="15"/>
      <c r="F130" t="s">
        <v>715</v>
      </c>
      <c r="G130" t="s">
        <v>465</v>
      </c>
      <c r="H130" t="s">
        <v>705</v>
      </c>
      <c r="I130" t="s">
        <v>153</v>
      </c>
      <c r="J130" t="s">
        <v>317</v>
      </c>
      <c r="K130" s="76">
        <v>1.77</v>
      </c>
      <c r="L130" t="s">
        <v>105</v>
      </c>
      <c r="M130" s="76">
        <v>4.8</v>
      </c>
      <c r="N130" s="76">
        <v>1.39</v>
      </c>
      <c r="O130" s="76">
        <v>960085.6</v>
      </c>
      <c r="P130" s="76">
        <v>108.31</v>
      </c>
      <c r="Q130" s="76">
        <v>0</v>
      </c>
      <c r="R130" s="76">
        <v>1039.8687133599999</v>
      </c>
      <c r="S130" s="76">
        <v>0.3</v>
      </c>
      <c r="T130" s="76">
        <f t="shared" si="1"/>
        <v>0.17281269531393967</v>
      </c>
      <c r="U130" s="76">
        <f>+R130/'סכום נכסי הקרן'!$C$42*100</f>
        <v>1.9280183745335955E-2</v>
      </c>
    </row>
    <row r="131" spans="2:21">
      <c r="B131" t="s">
        <v>716</v>
      </c>
      <c r="C131" t="s">
        <v>717</v>
      </c>
      <c r="D131" t="s">
        <v>103</v>
      </c>
      <c r="E131" s="15"/>
      <c r="F131" t="s">
        <v>715</v>
      </c>
      <c r="G131" t="s">
        <v>465</v>
      </c>
      <c r="H131" t="s">
        <v>705</v>
      </c>
      <c r="I131" t="s">
        <v>153</v>
      </c>
      <c r="J131" t="s">
        <v>317</v>
      </c>
      <c r="K131" s="76">
        <v>0.25</v>
      </c>
      <c r="L131" t="s">
        <v>105</v>
      </c>
      <c r="M131" s="76">
        <v>4.8</v>
      </c>
      <c r="N131" s="76">
        <v>1.65</v>
      </c>
      <c r="O131" s="76">
        <v>121158.35</v>
      </c>
      <c r="P131" s="76">
        <v>123.64</v>
      </c>
      <c r="Q131" s="76">
        <v>0</v>
      </c>
      <c r="R131" s="76">
        <v>149.80018394000001</v>
      </c>
      <c r="S131" s="76">
        <v>0.32</v>
      </c>
      <c r="T131" s="76">
        <f t="shared" si="1"/>
        <v>2.4894847986673865E-2</v>
      </c>
      <c r="U131" s="76">
        <f>+R131/'סכום נכסי הקרן'!$C$42*100</f>
        <v>2.7774420312311537E-3</v>
      </c>
    </row>
    <row r="132" spans="2:21">
      <c r="B132" t="s">
        <v>718</v>
      </c>
      <c r="C132" t="s">
        <v>719</v>
      </c>
      <c r="D132" t="s">
        <v>103</v>
      </c>
      <c r="E132" s="15"/>
      <c r="F132" t="s">
        <v>720</v>
      </c>
      <c r="G132" t="s">
        <v>465</v>
      </c>
      <c r="H132" t="s">
        <v>705</v>
      </c>
      <c r="I132" t="s">
        <v>153</v>
      </c>
      <c r="J132" t="s">
        <v>317</v>
      </c>
      <c r="K132" s="76">
        <v>1.25</v>
      </c>
      <c r="L132" t="s">
        <v>105</v>
      </c>
      <c r="M132" s="76">
        <v>4.7</v>
      </c>
      <c r="N132" s="76">
        <v>1.78</v>
      </c>
      <c r="O132" s="76">
        <v>305605.26</v>
      </c>
      <c r="P132" s="76">
        <v>106</v>
      </c>
      <c r="Q132" s="76">
        <v>7.3430299999999997</v>
      </c>
      <c r="R132" s="76">
        <v>331.28460560000002</v>
      </c>
      <c r="S132" s="76">
        <v>0.18</v>
      </c>
      <c r="T132" s="76">
        <f t="shared" si="1"/>
        <v>5.5055205406426722E-2</v>
      </c>
      <c r="U132" s="76">
        <f>+R132/'סכום נכסי הקרן'!$C$42*100</f>
        <v>6.1423408415961353E-3</v>
      </c>
    </row>
    <row r="133" spans="2:21">
      <c r="B133" t="s">
        <v>721</v>
      </c>
      <c r="C133" t="s">
        <v>722</v>
      </c>
      <c r="D133" t="s">
        <v>103</v>
      </c>
      <c r="E133" s="15"/>
      <c r="F133" t="s">
        <v>723</v>
      </c>
      <c r="G133" t="s">
        <v>465</v>
      </c>
      <c r="H133" t="s">
        <v>712</v>
      </c>
      <c r="I133" t="s">
        <v>152</v>
      </c>
      <c r="J133" t="s">
        <v>317</v>
      </c>
      <c r="K133" s="76">
        <v>6.07</v>
      </c>
      <c r="L133" t="s">
        <v>105</v>
      </c>
      <c r="M133" s="76">
        <v>3.06</v>
      </c>
      <c r="N133" s="76">
        <v>1.88</v>
      </c>
      <c r="O133" s="76">
        <v>146147.18</v>
      </c>
      <c r="P133" s="76">
        <v>108</v>
      </c>
      <c r="Q133" s="76">
        <v>0</v>
      </c>
      <c r="R133" s="76">
        <v>157.83895440000001</v>
      </c>
      <c r="S133" s="76">
        <v>0.05</v>
      </c>
      <c r="T133" s="76">
        <f t="shared" si="1"/>
        <v>2.6230787391672332E-2</v>
      </c>
      <c r="U133" s="76">
        <f>+R133/'סכום נכסי הקרן'!$C$42*100</f>
        <v>2.9264887037236667E-3</v>
      </c>
    </row>
    <row r="134" spans="2:21">
      <c r="B134" t="s">
        <v>724</v>
      </c>
      <c r="C134" t="s">
        <v>725</v>
      </c>
      <c r="D134" t="s">
        <v>103</v>
      </c>
      <c r="E134" s="15"/>
      <c r="F134" t="s">
        <v>723</v>
      </c>
      <c r="G134" t="s">
        <v>465</v>
      </c>
      <c r="H134" t="s">
        <v>712</v>
      </c>
      <c r="I134" t="s">
        <v>152</v>
      </c>
      <c r="J134" t="s">
        <v>317</v>
      </c>
      <c r="K134" s="76">
        <v>1.93</v>
      </c>
      <c r="L134" t="s">
        <v>105</v>
      </c>
      <c r="M134" s="76">
        <v>4.25</v>
      </c>
      <c r="N134" s="76">
        <v>1.18</v>
      </c>
      <c r="O134" s="76">
        <v>990228.04</v>
      </c>
      <c r="P134" s="76">
        <v>114.09</v>
      </c>
      <c r="Q134" s="76">
        <v>0</v>
      </c>
      <c r="R134" s="76">
        <v>1129.751170836</v>
      </c>
      <c r="S134" s="76">
        <v>0.48</v>
      </c>
      <c r="T134" s="76">
        <f t="shared" si="1"/>
        <v>0.18774999416552143</v>
      </c>
      <c r="U134" s="76">
        <f>+R134/'סכום נכסי הקרן'!$C$42*100</f>
        <v>2.0946692481828427E-2</v>
      </c>
    </row>
    <row r="135" spans="2:21">
      <c r="B135" t="s">
        <v>726</v>
      </c>
      <c r="C135" t="s">
        <v>727</v>
      </c>
      <c r="D135" t="s">
        <v>103</v>
      </c>
      <c r="E135" s="15"/>
      <c r="F135" t="s">
        <v>723</v>
      </c>
      <c r="G135" t="s">
        <v>465</v>
      </c>
      <c r="H135" t="s">
        <v>712</v>
      </c>
      <c r="I135" t="s">
        <v>152</v>
      </c>
      <c r="J135" t="s">
        <v>317</v>
      </c>
      <c r="K135" s="76">
        <v>2.54</v>
      </c>
      <c r="L135" t="s">
        <v>105</v>
      </c>
      <c r="M135" s="76">
        <v>4.5999999999999996</v>
      </c>
      <c r="N135" s="76">
        <v>1.1299999999999999</v>
      </c>
      <c r="O135" s="76">
        <v>239042.55</v>
      </c>
      <c r="P135" s="76">
        <v>110.94</v>
      </c>
      <c r="Q135" s="76">
        <v>0</v>
      </c>
      <c r="R135" s="76">
        <v>265.19380496999997</v>
      </c>
      <c r="S135" s="76">
        <v>0.06</v>
      </c>
      <c r="T135" s="76">
        <f t="shared" si="1"/>
        <v>4.4071771396356173E-2</v>
      </c>
      <c r="U135" s="76">
        <f>+R135/'סכום נכסי הקרן'!$C$42*100</f>
        <v>4.9169527097564321E-3</v>
      </c>
    </row>
    <row r="136" spans="2:21">
      <c r="B136" t="s">
        <v>728</v>
      </c>
      <c r="C136" t="s">
        <v>729</v>
      </c>
      <c r="D136" t="s">
        <v>103</v>
      </c>
      <c r="E136" s="15"/>
      <c r="F136" t="s">
        <v>730</v>
      </c>
      <c r="G136" t="s">
        <v>465</v>
      </c>
      <c r="H136" t="s">
        <v>712</v>
      </c>
      <c r="I136" t="s">
        <v>152</v>
      </c>
      <c r="J136" t="s">
        <v>317</v>
      </c>
      <c r="K136" s="76">
        <v>3.89</v>
      </c>
      <c r="L136" t="s">
        <v>105</v>
      </c>
      <c r="M136" s="76">
        <v>2.4</v>
      </c>
      <c r="N136" s="76">
        <v>1.55</v>
      </c>
      <c r="O136" s="76">
        <v>678938.6</v>
      </c>
      <c r="P136" s="76">
        <v>103.45</v>
      </c>
      <c r="Q136" s="76">
        <v>0</v>
      </c>
      <c r="R136" s="76">
        <v>702.3619817</v>
      </c>
      <c r="S136" s="76">
        <v>0.12</v>
      </c>
      <c r="T136" s="76">
        <f t="shared" si="1"/>
        <v>0.11672345324384861</v>
      </c>
      <c r="U136" s="76">
        <f>+R136/'סכום נכסי הקרן'!$C$42*100</f>
        <v>1.3022478596513169E-2</v>
      </c>
    </row>
    <row r="137" spans="2:21">
      <c r="B137" t="s">
        <v>731</v>
      </c>
      <c r="C137" t="s">
        <v>732</v>
      </c>
      <c r="D137" t="s">
        <v>103</v>
      </c>
      <c r="E137" s="15"/>
      <c r="F137" t="s">
        <v>733</v>
      </c>
      <c r="G137" t="s">
        <v>465</v>
      </c>
      <c r="H137" t="s">
        <v>705</v>
      </c>
      <c r="I137" t="s">
        <v>153</v>
      </c>
      <c r="J137" t="s">
        <v>317</v>
      </c>
      <c r="K137" s="76">
        <v>3.99</v>
      </c>
      <c r="L137" t="s">
        <v>105</v>
      </c>
      <c r="M137" s="76">
        <v>3.25</v>
      </c>
      <c r="N137" s="76">
        <v>1.54</v>
      </c>
      <c r="O137" s="76">
        <v>182925.37</v>
      </c>
      <c r="P137" s="76">
        <v>106.21</v>
      </c>
      <c r="Q137" s="76">
        <v>0</v>
      </c>
      <c r="R137" s="76">
        <v>194.28503547700001</v>
      </c>
      <c r="S137" s="76">
        <v>0.14000000000000001</v>
      </c>
      <c r="T137" s="76">
        <f t="shared" si="1"/>
        <v>3.2287653439883046E-2</v>
      </c>
      <c r="U137" s="76">
        <f>+R137/'סכום נכסי הקרן'!$C$42*100</f>
        <v>3.602234719479314E-3</v>
      </c>
    </row>
    <row r="138" spans="2:21">
      <c r="B138" t="s">
        <v>734</v>
      </c>
      <c r="C138" t="s">
        <v>735</v>
      </c>
      <c r="D138" t="s">
        <v>103</v>
      </c>
      <c r="E138" s="15"/>
      <c r="F138" t="s">
        <v>733</v>
      </c>
      <c r="G138" t="s">
        <v>465</v>
      </c>
      <c r="H138" t="s">
        <v>705</v>
      </c>
      <c r="I138" t="s">
        <v>153</v>
      </c>
      <c r="J138" t="s">
        <v>317</v>
      </c>
      <c r="K138" s="76">
        <v>5.95</v>
      </c>
      <c r="L138" t="s">
        <v>105</v>
      </c>
      <c r="M138" s="76">
        <v>2.5</v>
      </c>
      <c r="N138" s="76">
        <v>1.77</v>
      </c>
      <c r="O138" s="76">
        <v>113001.91</v>
      </c>
      <c r="P138" s="76">
        <v>105.29</v>
      </c>
      <c r="Q138" s="76">
        <v>0</v>
      </c>
      <c r="R138" s="76">
        <v>118.97971103899999</v>
      </c>
      <c r="S138" s="76">
        <v>7.0000000000000007E-2</v>
      </c>
      <c r="T138" s="76">
        <f t="shared" si="1"/>
        <v>1.9772885065352526E-2</v>
      </c>
      <c r="U138" s="76">
        <f>+R138/'סכום נכסי הקרן'!$C$42*100</f>
        <v>2.2060002972747739E-3</v>
      </c>
    </row>
    <row r="139" spans="2:21">
      <c r="B139" t="s">
        <v>736</v>
      </c>
      <c r="C139" t="s">
        <v>737</v>
      </c>
      <c r="D139" t="s">
        <v>103</v>
      </c>
      <c r="E139" s="15"/>
      <c r="F139" t="s">
        <v>513</v>
      </c>
      <c r="G139" t="s">
        <v>425</v>
      </c>
      <c r="H139" t="s">
        <v>712</v>
      </c>
      <c r="I139" t="s">
        <v>152</v>
      </c>
      <c r="J139" t="s">
        <v>317</v>
      </c>
      <c r="K139" s="76">
        <v>3.89</v>
      </c>
      <c r="L139" t="s">
        <v>105</v>
      </c>
      <c r="M139" s="76">
        <v>5.0999999999999996</v>
      </c>
      <c r="N139" s="76">
        <v>1.1200000000000001</v>
      </c>
      <c r="O139" s="76">
        <v>722129.23</v>
      </c>
      <c r="P139" s="76">
        <v>139.35</v>
      </c>
      <c r="Q139" s="76">
        <v>11.012980000000001</v>
      </c>
      <c r="R139" s="76">
        <v>1017.300062005</v>
      </c>
      <c r="S139" s="76">
        <v>0.06</v>
      </c>
      <c r="T139" s="76">
        <f t="shared" si="1"/>
        <v>0.16906207812529853</v>
      </c>
      <c r="U139" s="76">
        <f>+R139/'סכום נכסי הקרן'!$C$42*100</f>
        <v>1.8861738859536046E-2</v>
      </c>
    </row>
    <row r="140" spans="2:21">
      <c r="B140" t="s">
        <v>738</v>
      </c>
      <c r="C140" t="s">
        <v>739</v>
      </c>
      <c r="D140" t="s">
        <v>103</v>
      </c>
      <c r="E140" s="15"/>
      <c r="F140" t="s">
        <v>740</v>
      </c>
      <c r="G140" t="s">
        <v>115</v>
      </c>
      <c r="H140" t="s">
        <v>712</v>
      </c>
      <c r="I140" t="s">
        <v>152</v>
      </c>
      <c r="J140" t="s">
        <v>317</v>
      </c>
      <c r="K140" s="76">
        <v>1.89</v>
      </c>
      <c r="L140" t="s">
        <v>105</v>
      </c>
      <c r="M140" s="76">
        <v>4.95</v>
      </c>
      <c r="N140" s="76">
        <v>1.17</v>
      </c>
      <c r="O140" s="76">
        <v>2142592.88</v>
      </c>
      <c r="P140" s="76">
        <v>128.75</v>
      </c>
      <c r="Q140" s="76">
        <v>0</v>
      </c>
      <c r="R140" s="76">
        <v>2758.5883330000001</v>
      </c>
      <c r="S140" s="76">
        <v>0.11</v>
      </c>
      <c r="T140" s="76">
        <f t="shared" si="1"/>
        <v>0.45844160802468414</v>
      </c>
      <c r="U140" s="76">
        <f>+R140/'סכום נכסי הקרן'!$C$42*100</f>
        <v>5.1146927736797021E-2</v>
      </c>
    </row>
    <row r="141" spans="2:21">
      <c r="B141" t="s">
        <v>741</v>
      </c>
      <c r="C141" t="s">
        <v>742</v>
      </c>
      <c r="D141" t="s">
        <v>103</v>
      </c>
      <c r="E141" s="15"/>
      <c r="F141" t="s">
        <v>743</v>
      </c>
      <c r="G141" t="s">
        <v>465</v>
      </c>
      <c r="H141" t="s">
        <v>712</v>
      </c>
      <c r="I141" t="s">
        <v>152</v>
      </c>
      <c r="J141" t="s">
        <v>317</v>
      </c>
      <c r="K141" s="76">
        <v>1.71</v>
      </c>
      <c r="L141" t="s">
        <v>105</v>
      </c>
      <c r="M141" s="76">
        <v>5.4</v>
      </c>
      <c r="N141" s="76">
        <v>0.97</v>
      </c>
      <c r="O141" s="76">
        <v>19.52</v>
      </c>
      <c r="P141" s="76">
        <v>129.97</v>
      </c>
      <c r="Q141" s="76">
        <v>0</v>
      </c>
      <c r="R141" s="76">
        <v>2.5370144000000001E-2</v>
      </c>
      <c r="S141" s="76">
        <v>0</v>
      </c>
      <c r="T141" s="76">
        <f t="shared" si="1"/>
        <v>4.2161889369441453E-6</v>
      </c>
      <c r="U141" s="76">
        <f>+R141/'סכום נכסי הקרן'!$C$42*100</f>
        <v>4.7038730147494405E-7</v>
      </c>
    </row>
    <row r="142" spans="2:21">
      <c r="B142" t="s">
        <v>744</v>
      </c>
      <c r="C142" t="s">
        <v>745</v>
      </c>
      <c r="D142" t="s">
        <v>103</v>
      </c>
      <c r="E142" s="15"/>
      <c r="F142" t="s">
        <v>746</v>
      </c>
      <c r="G142" t="s">
        <v>465</v>
      </c>
      <c r="H142" t="s">
        <v>712</v>
      </c>
      <c r="I142" t="s">
        <v>152</v>
      </c>
      <c r="J142" t="s">
        <v>344</v>
      </c>
      <c r="K142" s="76">
        <v>7.83</v>
      </c>
      <c r="L142" t="s">
        <v>105</v>
      </c>
      <c r="M142" s="76">
        <v>5.2</v>
      </c>
      <c r="N142" s="76">
        <v>2.73</v>
      </c>
      <c r="O142" s="76">
        <v>296630.02</v>
      </c>
      <c r="P142" s="76">
        <v>101.43</v>
      </c>
      <c r="Q142" s="76">
        <v>0</v>
      </c>
      <c r="R142" s="76">
        <v>300.87182928599998</v>
      </c>
      <c r="S142" s="76">
        <v>0.06</v>
      </c>
      <c r="T142" s="76">
        <f t="shared" si="1"/>
        <v>5.0000996370922479E-2</v>
      </c>
      <c r="U142" s="76">
        <f>+R142/'סכום נכסי הקרן'!$C$42*100</f>
        <v>5.5784582014068024E-3</v>
      </c>
    </row>
    <row r="143" spans="2:21">
      <c r="B143" t="s">
        <v>747</v>
      </c>
      <c r="C143" t="s">
        <v>748</v>
      </c>
      <c r="D143" t="s">
        <v>103</v>
      </c>
      <c r="E143" s="15"/>
      <c r="F143" t="s">
        <v>746</v>
      </c>
      <c r="G143" t="s">
        <v>465</v>
      </c>
      <c r="H143" t="s">
        <v>712</v>
      </c>
      <c r="I143" t="s">
        <v>152</v>
      </c>
      <c r="J143" t="s">
        <v>317</v>
      </c>
      <c r="K143" s="76">
        <v>5.74</v>
      </c>
      <c r="L143" t="s">
        <v>105</v>
      </c>
      <c r="M143" s="76">
        <v>2.85</v>
      </c>
      <c r="N143" s="76">
        <v>1.22</v>
      </c>
      <c r="O143" s="76">
        <v>258515.77</v>
      </c>
      <c r="P143" s="76">
        <v>112.1</v>
      </c>
      <c r="Q143" s="76">
        <v>0</v>
      </c>
      <c r="R143" s="76">
        <v>289.79617817000002</v>
      </c>
      <c r="S143" s="76">
        <v>0.04</v>
      </c>
      <c r="T143" s="76">
        <f t="shared" ref="T143:T206" si="2">+R143/$R$11*100</f>
        <v>4.8160366782665817E-2</v>
      </c>
      <c r="U143" s="76">
        <f>+R143/'סכום נכסי הקרן'!$C$42*100</f>
        <v>5.373104789122932E-3</v>
      </c>
    </row>
    <row r="144" spans="2:21">
      <c r="B144" t="s">
        <v>749</v>
      </c>
      <c r="C144" t="s">
        <v>750</v>
      </c>
      <c r="D144" t="s">
        <v>103</v>
      </c>
      <c r="E144" s="15"/>
      <c r="F144" t="s">
        <v>746</v>
      </c>
      <c r="G144" t="s">
        <v>465</v>
      </c>
      <c r="H144" t="s">
        <v>712</v>
      </c>
      <c r="I144" t="s">
        <v>152</v>
      </c>
      <c r="J144" t="s">
        <v>317</v>
      </c>
      <c r="K144" s="76">
        <v>7.38</v>
      </c>
      <c r="L144" t="s">
        <v>105</v>
      </c>
      <c r="M144" s="76">
        <v>2.6</v>
      </c>
      <c r="N144" s="76">
        <v>1.69</v>
      </c>
      <c r="O144" s="76">
        <v>4222081.87</v>
      </c>
      <c r="P144" s="76">
        <v>106.77</v>
      </c>
      <c r="Q144" s="76">
        <v>54.887059999999998</v>
      </c>
      <c r="R144" s="76">
        <v>4562.803872599</v>
      </c>
      <c r="S144" s="76">
        <v>1</v>
      </c>
      <c r="T144" s="76">
        <f t="shared" si="2"/>
        <v>0.75827883393558226</v>
      </c>
      <c r="U144" s="76">
        <f>+R144/'סכום נכסי הקרן'!$C$42*100</f>
        <v>8.4598849765743084E-2</v>
      </c>
    </row>
    <row r="145" spans="2:21">
      <c r="B145" t="s">
        <v>751</v>
      </c>
      <c r="C145" t="s">
        <v>752</v>
      </c>
      <c r="D145" t="s">
        <v>103</v>
      </c>
      <c r="E145" s="15"/>
      <c r="F145" t="s">
        <v>746</v>
      </c>
      <c r="G145" t="s">
        <v>465</v>
      </c>
      <c r="H145" t="s">
        <v>712</v>
      </c>
      <c r="I145" t="s">
        <v>152</v>
      </c>
      <c r="J145" t="s">
        <v>317</v>
      </c>
      <c r="K145" s="76">
        <v>5.73</v>
      </c>
      <c r="L145" t="s">
        <v>105</v>
      </c>
      <c r="M145" s="76">
        <v>3.7</v>
      </c>
      <c r="N145" s="76">
        <v>1.85</v>
      </c>
      <c r="O145" s="76">
        <v>0.03</v>
      </c>
      <c r="P145" s="76">
        <v>110.92</v>
      </c>
      <c r="Q145" s="76">
        <v>0</v>
      </c>
      <c r="R145" s="76">
        <v>3.3275999999999998E-5</v>
      </c>
      <c r="S145" s="76">
        <v>0</v>
      </c>
      <c r="T145" s="76">
        <f t="shared" si="2"/>
        <v>5.5300396823034733E-9</v>
      </c>
      <c r="U145" s="76">
        <f>+R145/'סכום נכסי הקרן'!$C$42*100</f>
        <v>6.1696960978543277E-10</v>
      </c>
    </row>
    <row r="146" spans="2:21">
      <c r="B146" t="s">
        <v>753</v>
      </c>
      <c r="C146" t="s">
        <v>754</v>
      </c>
      <c r="D146" t="s">
        <v>103</v>
      </c>
      <c r="E146" s="15"/>
      <c r="F146" t="s">
        <v>755</v>
      </c>
      <c r="G146" t="s">
        <v>465</v>
      </c>
      <c r="H146" t="s">
        <v>712</v>
      </c>
      <c r="I146" t="s">
        <v>152</v>
      </c>
      <c r="J146" t="s">
        <v>317</v>
      </c>
      <c r="K146" s="76">
        <v>2.09</v>
      </c>
      <c r="L146" t="s">
        <v>105</v>
      </c>
      <c r="M146" s="76">
        <v>4.75</v>
      </c>
      <c r="N146" s="76">
        <v>1.07</v>
      </c>
      <c r="O146" s="76">
        <v>1268071.57</v>
      </c>
      <c r="P146" s="76">
        <v>109.44</v>
      </c>
      <c r="Q146" s="76">
        <v>0</v>
      </c>
      <c r="R146" s="76">
        <v>1387.7775262079999</v>
      </c>
      <c r="S146" s="76">
        <v>0.72</v>
      </c>
      <c r="T146" s="76">
        <f t="shared" si="2"/>
        <v>0.23063062838499784</v>
      </c>
      <c r="U146" s="76">
        <f>+R146/'סכום נכסי הקרן'!$C$42*100</f>
        <v>2.5730753660702696E-2</v>
      </c>
    </row>
    <row r="147" spans="2:21">
      <c r="B147" t="s">
        <v>756</v>
      </c>
      <c r="C147" t="s">
        <v>757</v>
      </c>
      <c r="D147" t="s">
        <v>103</v>
      </c>
      <c r="E147" s="15"/>
      <c r="F147" t="s">
        <v>755</v>
      </c>
      <c r="G147" t="s">
        <v>465</v>
      </c>
      <c r="H147" t="s">
        <v>712</v>
      </c>
      <c r="I147" t="s">
        <v>152</v>
      </c>
      <c r="J147" t="s">
        <v>317</v>
      </c>
      <c r="K147" s="76">
        <v>3.44</v>
      </c>
      <c r="L147" t="s">
        <v>105</v>
      </c>
      <c r="M147" s="76">
        <v>3.35</v>
      </c>
      <c r="N147" s="76">
        <v>1.05</v>
      </c>
      <c r="O147" s="76">
        <v>238611.42</v>
      </c>
      <c r="P147" s="76">
        <v>107.87</v>
      </c>
      <c r="Q147" s="76">
        <v>0</v>
      </c>
      <c r="R147" s="76">
        <v>257.39013875400002</v>
      </c>
      <c r="S147" s="76">
        <v>0.06</v>
      </c>
      <c r="T147" s="76">
        <f t="shared" si="2"/>
        <v>4.2774903267917337E-2</v>
      </c>
      <c r="U147" s="76">
        <f>+R147/'סכום נכסי הקרן'!$C$42*100</f>
        <v>4.7722651000623208E-3</v>
      </c>
    </row>
    <row r="148" spans="2:21">
      <c r="B148" t="s">
        <v>758</v>
      </c>
      <c r="C148" t="s">
        <v>759</v>
      </c>
      <c r="D148" t="s">
        <v>103</v>
      </c>
      <c r="E148" s="15"/>
      <c r="F148" t="s">
        <v>755</v>
      </c>
      <c r="G148" t="s">
        <v>465</v>
      </c>
      <c r="H148" t="s">
        <v>712</v>
      </c>
      <c r="I148" t="s">
        <v>152</v>
      </c>
      <c r="J148" t="s">
        <v>328</v>
      </c>
      <c r="L148" t="s">
        <v>105</v>
      </c>
      <c r="M148" s="76">
        <v>2.0499999999999998</v>
      </c>
      <c r="N148" s="76">
        <v>0</v>
      </c>
      <c r="O148" s="76">
        <v>1695028.69</v>
      </c>
      <c r="P148" s="76">
        <v>102.36</v>
      </c>
      <c r="Q148" s="76">
        <v>0</v>
      </c>
      <c r="R148" s="76">
        <v>1735.0313670840001</v>
      </c>
      <c r="S148" s="76">
        <v>0</v>
      </c>
      <c r="T148" s="76">
        <f t="shared" si="2"/>
        <v>0.28833971360787852</v>
      </c>
      <c r="U148" s="76">
        <f>+R148/'סכום נכסי הקרן'!$C$42*100</f>
        <v>3.2169179754637026E-2</v>
      </c>
    </row>
    <row r="149" spans="2:21">
      <c r="B149" t="s">
        <v>760</v>
      </c>
      <c r="C149" t="s">
        <v>761</v>
      </c>
      <c r="D149" t="s">
        <v>103</v>
      </c>
      <c r="E149" s="15"/>
      <c r="F149" t="s">
        <v>675</v>
      </c>
      <c r="G149" t="s">
        <v>465</v>
      </c>
      <c r="H149" t="s">
        <v>712</v>
      </c>
      <c r="I149" t="s">
        <v>152</v>
      </c>
      <c r="J149" t="s">
        <v>317</v>
      </c>
      <c r="K149" s="76">
        <v>0.15</v>
      </c>
      <c r="L149" t="s">
        <v>105</v>
      </c>
      <c r="M149" s="76">
        <v>5</v>
      </c>
      <c r="N149" s="76">
        <v>1.9</v>
      </c>
      <c r="O149" s="76">
        <v>652082.53</v>
      </c>
      <c r="P149" s="76">
        <v>124.76</v>
      </c>
      <c r="Q149" s="76">
        <v>0</v>
      </c>
      <c r="R149" s="76">
        <v>813.53816442799996</v>
      </c>
      <c r="S149" s="76">
        <v>0.23</v>
      </c>
      <c r="T149" s="76">
        <f t="shared" si="2"/>
        <v>0.13519949309878496</v>
      </c>
      <c r="U149" s="76">
        <f>+R149/'סכום נכסי הקרן'!$C$42*100</f>
        <v>1.508379384098751E-2</v>
      </c>
    </row>
    <row r="150" spans="2:21">
      <c r="B150" t="s">
        <v>762</v>
      </c>
      <c r="C150" t="s">
        <v>763</v>
      </c>
      <c r="D150" t="s">
        <v>103</v>
      </c>
      <c r="E150" s="15"/>
      <c r="F150" t="s">
        <v>764</v>
      </c>
      <c r="G150" t="s">
        <v>465</v>
      </c>
      <c r="H150" t="s">
        <v>712</v>
      </c>
      <c r="I150" t="s">
        <v>152</v>
      </c>
      <c r="J150" t="s">
        <v>317</v>
      </c>
      <c r="K150" s="76">
        <v>4.8</v>
      </c>
      <c r="L150" t="s">
        <v>105</v>
      </c>
      <c r="M150" s="76">
        <v>4.34</v>
      </c>
      <c r="N150" s="76">
        <v>1.7</v>
      </c>
      <c r="O150" s="76">
        <v>0.03</v>
      </c>
      <c r="P150" s="76">
        <v>112</v>
      </c>
      <c r="Q150" s="76">
        <v>0</v>
      </c>
      <c r="R150" s="76">
        <v>3.3599999999999997E-5</v>
      </c>
      <c r="S150" s="76">
        <v>0</v>
      </c>
      <c r="T150" s="76">
        <f t="shared" si="2"/>
        <v>5.5838842807247471E-9</v>
      </c>
      <c r="U150" s="76">
        <f>+R150/'סכום נכסי הקרן'!$C$42*100</f>
        <v>6.2297688690919999E-10</v>
      </c>
    </row>
    <row r="151" spans="2:21">
      <c r="B151" t="s">
        <v>765</v>
      </c>
      <c r="C151" t="s">
        <v>766</v>
      </c>
      <c r="D151" t="s">
        <v>103</v>
      </c>
      <c r="E151" s="15"/>
      <c r="F151" t="s">
        <v>764</v>
      </c>
      <c r="G151" t="s">
        <v>465</v>
      </c>
      <c r="H151" t="s">
        <v>712</v>
      </c>
      <c r="I151" t="s">
        <v>152</v>
      </c>
      <c r="J151" t="s">
        <v>317</v>
      </c>
      <c r="K151" s="76">
        <v>6.79</v>
      </c>
      <c r="L151" t="s">
        <v>105</v>
      </c>
      <c r="M151" s="76">
        <v>3.9</v>
      </c>
      <c r="N151" s="76">
        <v>2.54</v>
      </c>
      <c r="O151" s="76">
        <v>1262694.73</v>
      </c>
      <c r="P151" s="76">
        <v>110.65</v>
      </c>
      <c r="Q151" s="76">
        <v>0</v>
      </c>
      <c r="R151" s="76">
        <v>1397.1717187449999</v>
      </c>
      <c r="S151" s="76">
        <v>0.09</v>
      </c>
      <c r="T151" s="76">
        <f t="shared" si="2"/>
        <v>0.23219182136230307</v>
      </c>
      <c r="U151" s="76">
        <f>+R151/'סכום נכסי הקרן'!$C$42*100</f>
        <v>2.5904931185158825E-2</v>
      </c>
    </row>
    <row r="152" spans="2:21">
      <c r="B152" t="s">
        <v>767</v>
      </c>
      <c r="C152" t="s">
        <v>768</v>
      </c>
      <c r="D152" t="s">
        <v>103</v>
      </c>
      <c r="E152" s="15"/>
      <c r="F152" t="s">
        <v>702</v>
      </c>
      <c r="G152" t="s">
        <v>130</v>
      </c>
      <c r="H152" t="s">
        <v>705</v>
      </c>
      <c r="I152" t="s">
        <v>153</v>
      </c>
      <c r="J152" t="s">
        <v>317</v>
      </c>
      <c r="K152" s="76">
        <v>0.25</v>
      </c>
      <c r="L152" t="s">
        <v>105</v>
      </c>
      <c r="M152" s="76">
        <v>2.2999999999999998</v>
      </c>
      <c r="N152" s="76">
        <v>2.78</v>
      </c>
      <c r="O152" s="76">
        <v>16007.52</v>
      </c>
      <c r="P152" s="76">
        <v>104.35</v>
      </c>
      <c r="Q152" s="76">
        <v>16.72824</v>
      </c>
      <c r="R152" s="76">
        <v>33.432087119999998</v>
      </c>
      <c r="S152" s="76">
        <v>0.05</v>
      </c>
      <c r="T152" s="76">
        <f t="shared" si="2"/>
        <v>5.5559793375353659E-3</v>
      </c>
      <c r="U152" s="76">
        <f>+R152/'סכום נכסי הקרן'!$C$42*100</f>
        <v>6.1986361776472513E-4</v>
      </c>
    </row>
    <row r="153" spans="2:21">
      <c r="B153" t="s">
        <v>769</v>
      </c>
      <c r="C153" t="s">
        <v>770</v>
      </c>
      <c r="D153" t="s">
        <v>103</v>
      </c>
      <c r="E153" s="15"/>
      <c r="F153" t="s">
        <v>551</v>
      </c>
      <c r="G153" t="s">
        <v>425</v>
      </c>
      <c r="H153" t="s">
        <v>405</v>
      </c>
      <c r="I153" t="s">
        <v>153</v>
      </c>
      <c r="J153" t="s">
        <v>317</v>
      </c>
      <c r="K153" s="76">
        <v>3.79</v>
      </c>
      <c r="L153" t="s">
        <v>105</v>
      </c>
      <c r="M153" s="76">
        <v>2.85</v>
      </c>
      <c r="N153" s="76">
        <v>1.6</v>
      </c>
      <c r="O153" s="76">
        <v>27.57</v>
      </c>
      <c r="P153" s="76">
        <v>5223600</v>
      </c>
      <c r="Q153" s="76">
        <v>0</v>
      </c>
      <c r="R153" s="76">
        <v>1440.14652</v>
      </c>
      <c r="S153" s="76">
        <v>0.62</v>
      </c>
      <c r="T153" s="76">
        <f t="shared" si="2"/>
        <v>0.23933367604072764</v>
      </c>
      <c r="U153" s="76">
        <f>+R153/'סכום נכסי הקרן'!$C$42*100</f>
        <v>2.6701726063176133E-2</v>
      </c>
    </row>
    <row r="154" spans="2:21">
      <c r="B154" t="s">
        <v>771</v>
      </c>
      <c r="C154" t="s">
        <v>772</v>
      </c>
      <c r="D154" t="s">
        <v>103</v>
      </c>
      <c r="E154" s="15"/>
      <c r="F154" t="s">
        <v>773</v>
      </c>
      <c r="G154" t="s">
        <v>465</v>
      </c>
      <c r="H154" t="s">
        <v>405</v>
      </c>
      <c r="I154" t="s">
        <v>153</v>
      </c>
      <c r="J154" t="s">
        <v>317</v>
      </c>
      <c r="K154" s="76">
        <v>3.09</v>
      </c>
      <c r="L154" t="s">
        <v>105</v>
      </c>
      <c r="M154" s="76">
        <v>3.5</v>
      </c>
      <c r="N154" s="76">
        <v>1.24</v>
      </c>
      <c r="O154" s="76">
        <v>42832.24</v>
      </c>
      <c r="P154" s="76">
        <v>106.42</v>
      </c>
      <c r="Q154" s="76">
        <v>0</v>
      </c>
      <c r="R154" s="76">
        <v>45.582069808</v>
      </c>
      <c r="S154" s="76">
        <v>0.01</v>
      </c>
      <c r="T154" s="76">
        <f t="shared" si="2"/>
        <v>7.5751489013032546E-3</v>
      </c>
      <c r="U154" s="76">
        <f>+R154/'סכום נכסי הקרן'!$C$42*100</f>
        <v>8.4513618892457371E-4</v>
      </c>
    </row>
    <row r="155" spans="2:21">
      <c r="B155" t="s">
        <v>774</v>
      </c>
      <c r="C155" t="s">
        <v>775</v>
      </c>
      <c r="D155" t="s">
        <v>103</v>
      </c>
      <c r="E155" s="15"/>
      <c r="F155" t="s">
        <v>773</v>
      </c>
      <c r="G155" t="s">
        <v>465</v>
      </c>
      <c r="H155" t="s">
        <v>405</v>
      </c>
      <c r="I155" t="s">
        <v>153</v>
      </c>
      <c r="J155" t="s">
        <v>317</v>
      </c>
      <c r="K155" s="76">
        <v>1.22</v>
      </c>
      <c r="L155" t="s">
        <v>105</v>
      </c>
      <c r="M155" s="76">
        <v>5.6</v>
      </c>
      <c r="N155" s="76">
        <v>1.56</v>
      </c>
      <c r="O155" s="76">
        <v>10589.69</v>
      </c>
      <c r="P155" s="76">
        <v>111.53</v>
      </c>
      <c r="Q155" s="76">
        <v>0</v>
      </c>
      <c r="R155" s="76">
        <v>11.810681257000001</v>
      </c>
      <c r="S155" s="76">
        <v>0.01</v>
      </c>
      <c r="T155" s="76">
        <f t="shared" si="2"/>
        <v>1.9627820659408545E-3</v>
      </c>
      <c r="U155" s="76">
        <f>+R155/'סכום נכסי הקרן'!$C$42*100</f>
        <v>2.1898159052865176E-4</v>
      </c>
    </row>
    <row r="156" spans="2:21">
      <c r="B156" t="s">
        <v>776</v>
      </c>
      <c r="C156" t="s">
        <v>777</v>
      </c>
      <c r="D156" t="s">
        <v>103</v>
      </c>
      <c r="E156" s="15"/>
      <c r="F156" t="s">
        <v>773</v>
      </c>
      <c r="G156" t="s">
        <v>465</v>
      </c>
      <c r="H156" t="s">
        <v>405</v>
      </c>
      <c r="I156" t="s">
        <v>153</v>
      </c>
      <c r="J156" t="s">
        <v>317</v>
      </c>
      <c r="K156" s="76">
        <v>5.1100000000000003</v>
      </c>
      <c r="L156" t="s">
        <v>105</v>
      </c>
      <c r="M156" s="76">
        <v>4.6500000000000004</v>
      </c>
      <c r="N156" s="76">
        <v>2.2200000000000002</v>
      </c>
      <c r="O156" s="76">
        <v>452849.74</v>
      </c>
      <c r="P156" s="76">
        <v>113.65</v>
      </c>
      <c r="Q156" s="76">
        <v>0</v>
      </c>
      <c r="R156" s="76">
        <v>514.66372951000005</v>
      </c>
      <c r="S156" s="76">
        <v>0.06</v>
      </c>
      <c r="T156" s="76">
        <f t="shared" si="2"/>
        <v>8.5530437769942347E-2</v>
      </c>
      <c r="U156" s="76">
        <f>+R156/'סכום נכסי הקרן'!$C$42*100</f>
        <v>9.5423692861672151E-3</v>
      </c>
    </row>
    <row r="157" spans="2:21">
      <c r="B157" t="s">
        <v>778</v>
      </c>
      <c r="C157" t="s">
        <v>779</v>
      </c>
      <c r="D157" t="s">
        <v>103</v>
      </c>
      <c r="E157" s="15"/>
      <c r="F157" t="s">
        <v>708</v>
      </c>
      <c r="G157" t="s">
        <v>465</v>
      </c>
      <c r="H157" t="s">
        <v>780</v>
      </c>
      <c r="I157" t="s">
        <v>152</v>
      </c>
      <c r="J157" t="s">
        <v>317</v>
      </c>
      <c r="K157" s="76">
        <v>0.25</v>
      </c>
      <c r="L157" t="s">
        <v>105</v>
      </c>
      <c r="M157" s="76">
        <v>5.5</v>
      </c>
      <c r="N157" s="76">
        <v>2.54</v>
      </c>
      <c r="O157" s="76">
        <v>43841.96</v>
      </c>
      <c r="P157" s="76">
        <v>121.81</v>
      </c>
      <c r="Q157" s="76">
        <v>0</v>
      </c>
      <c r="R157" s="76">
        <v>53.403891475999998</v>
      </c>
      <c r="S157" s="76">
        <v>7.0000000000000007E-2</v>
      </c>
      <c r="T157" s="76">
        <f t="shared" si="2"/>
        <v>8.8750342304275819E-3</v>
      </c>
      <c r="U157" s="76">
        <f>+R157/'סכום נכסי הקרן'!$C$42*100</f>
        <v>9.9016041846890614E-4</v>
      </c>
    </row>
    <row r="158" spans="2:21">
      <c r="B158" t="s">
        <v>781</v>
      </c>
      <c r="C158" t="s">
        <v>782</v>
      </c>
      <c r="D158" t="s">
        <v>103</v>
      </c>
      <c r="E158" s="15"/>
      <c r="F158" t="s">
        <v>783</v>
      </c>
      <c r="G158" t="s">
        <v>130</v>
      </c>
      <c r="H158" t="s">
        <v>405</v>
      </c>
      <c r="I158" t="s">
        <v>153</v>
      </c>
      <c r="J158" t="s">
        <v>317</v>
      </c>
      <c r="K158" s="76">
        <v>0.77</v>
      </c>
      <c r="L158" t="s">
        <v>105</v>
      </c>
      <c r="M158" s="76">
        <v>4.2</v>
      </c>
      <c r="N158" s="76">
        <v>2.1</v>
      </c>
      <c r="O158" s="76">
        <v>256919.73</v>
      </c>
      <c r="P158" s="76">
        <v>103.16</v>
      </c>
      <c r="Q158" s="76">
        <v>46.262909999999998</v>
      </c>
      <c r="R158" s="76">
        <v>311.30130346800001</v>
      </c>
      <c r="S158" s="76">
        <v>0.08</v>
      </c>
      <c r="T158" s="76">
        <f t="shared" si="2"/>
        <v>5.1734239732264577E-2</v>
      </c>
      <c r="U158" s="76">
        <f>+R158/'סכום נכסי הקרן'!$C$42*100</f>
        <v>5.7718308608711551E-3</v>
      </c>
    </row>
    <row r="159" spans="2:21">
      <c r="B159" t="s">
        <v>784</v>
      </c>
      <c r="C159" t="s">
        <v>785</v>
      </c>
      <c r="D159" t="s">
        <v>103</v>
      </c>
      <c r="E159" s="15"/>
      <c r="F159" t="s">
        <v>786</v>
      </c>
      <c r="G159" t="s">
        <v>465</v>
      </c>
      <c r="H159" t="s">
        <v>405</v>
      </c>
      <c r="I159" t="s">
        <v>153</v>
      </c>
      <c r="J159" t="s">
        <v>317</v>
      </c>
      <c r="K159" s="76">
        <v>1.0900000000000001</v>
      </c>
      <c r="L159" t="s">
        <v>105</v>
      </c>
      <c r="M159" s="76">
        <v>5.9</v>
      </c>
      <c r="N159" s="76">
        <v>1.19</v>
      </c>
      <c r="O159" s="76">
        <v>24954.47</v>
      </c>
      <c r="P159" s="76">
        <v>111.65</v>
      </c>
      <c r="Q159" s="76">
        <v>0</v>
      </c>
      <c r="R159" s="76">
        <v>27.861665755000001</v>
      </c>
      <c r="S159" s="76">
        <v>0.01</v>
      </c>
      <c r="T159" s="76">
        <f t="shared" si="2"/>
        <v>4.6302475429807E-3</v>
      </c>
      <c r="U159" s="76">
        <f>+R159/'סכום נכסי הקרן'!$C$42*100</f>
        <v>5.1658255345698122E-4</v>
      </c>
    </row>
    <row r="160" spans="2:21">
      <c r="B160" t="s">
        <v>787</v>
      </c>
      <c r="C160" t="s">
        <v>788</v>
      </c>
      <c r="D160" t="s">
        <v>103</v>
      </c>
      <c r="E160" s="15"/>
      <c r="F160" t="s">
        <v>786</v>
      </c>
      <c r="G160" t="s">
        <v>465</v>
      </c>
      <c r="H160" t="s">
        <v>405</v>
      </c>
      <c r="I160" t="s">
        <v>153</v>
      </c>
      <c r="J160" t="s">
        <v>317</v>
      </c>
      <c r="K160" s="76">
        <v>1.79</v>
      </c>
      <c r="L160" t="s">
        <v>105</v>
      </c>
      <c r="M160" s="76">
        <v>4.8</v>
      </c>
      <c r="N160" s="76">
        <v>1.2</v>
      </c>
      <c r="O160" s="76">
        <v>73404.960000000006</v>
      </c>
      <c r="P160" s="76">
        <v>106.61</v>
      </c>
      <c r="Q160" s="76">
        <v>0</v>
      </c>
      <c r="R160" s="76">
        <v>78.257027855999993</v>
      </c>
      <c r="S160" s="76">
        <v>0.03</v>
      </c>
      <c r="T160" s="76">
        <f t="shared" si="2"/>
        <v>1.3005303205397532E-2</v>
      </c>
      <c r="U160" s="76">
        <f>+R160/'סכום נכסי הקרן'!$C$42*100</f>
        <v>1.450961892633852E-3</v>
      </c>
    </row>
    <row r="161" spans="2:21">
      <c r="B161" t="s">
        <v>789</v>
      </c>
      <c r="C161" t="s">
        <v>790</v>
      </c>
      <c r="D161" t="s">
        <v>103</v>
      </c>
      <c r="E161" s="15"/>
      <c r="F161" t="s">
        <v>786</v>
      </c>
      <c r="G161" t="s">
        <v>465</v>
      </c>
      <c r="H161" t="s">
        <v>405</v>
      </c>
      <c r="I161" t="s">
        <v>153</v>
      </c>
      <c r="J161" t="s">
        <v>317</v>
      </c>
      <c r="K161" s="76">
        <v>4.22</v>
      </c>
      <c r="L161" t="s">
        <v>105</v>
      </c>
      <c r="M161" s="76">
        <v>3.7</v>
      </c>
      <c r="N161" s="76">
        <v>1.94</v>
      </c>
      <c r="O161" s="76">
        <v>1206657.25</v>
      </c>
      <c r="P161" s="76">
        <v>108.51</v>
      </c>
      <c r="Q161" s="76">
        <v>0</v>
      </c>
      <c r="R161" s="76">
        <v>1309.343781975</v>
      </c>
      <c r="S161" s="76">
        <v>0.16</v>
      </c>
      <c r="T161" s="76">
        <f t="shared" si="2"/>
        <v>0.21759595720937186</v>
      </c>
      <c r="U161" s="76">
        <f>+R161/'סכום נכסי הקרן'!$C$42*100</f>
        <v>2.4276515273473329E-2</v>
      </c>
    </row>
    <row r="162" spans="2:21">
      <c r="B162" t="s">
        <v>791</v>
      </c>
      <c r="C162" t="s">
        <v>792</v>
      </c>
      <c r="D162" t="s">
        <v>103</v>
      </c>
      <c r="E162" s="15"/>
      <c r="F162" t="s">
        <v>793</v>
      </c>
      <c r="G162" t="s">
        <v>465</v>
      </c>
      <c r="H162" t="s">
        <v>780</v>
      </c>
      <c r="I162" t="s">
        <v>152</v>
      </c>
      <c r="J162" t="s">
        <v>317</v>
      </c>
      <c r="K162" s="76">
        <v>1.69</v>
      </c>
      <c r="L162" t="s">
        <v>105</v>
      </c>
      <c r="M162" s="76">
        <v>5.5</v>
      </c>
      <c r="N162" s="76">
        <v>1.72</v>
      </c>
      <c r="O162" s="76">
        <v>167278.07999999999</v>
      </c>
      <c r="P162" s="76">
        <v>111.21</v>
      </c>
      <c r="Q162" s="76">
        <v>0</v>
      </c>
      <c r="R162" s="76">
        <v>186.02995276799999</v>
      </c>
      <c r="S162" s="76">
        <v>0.38</v>
      </c>
      <c r="T162" s="76">
        <f t="shared" si="2"/>
        <v>3.0915765744202454E-2</v>
      </c>
      <c r="U162" s="76">
        <f>+R162/'סכום נכסי הקרן'!$C$42*100</f>
        <v>3.4491774061688736E-3</v>
      </c>
    </row>
    <row r="163" spans="2:21">
      <c r="B163" t="s">
        <v>794</v>
      </c>
      <c r="C163" t="s">
        <v>795</v>
      </c>
      <c r="D163" t="s">
        <v>103</v>
      </c>
      <c r="E163" s="15"/>
      <c r="F163" t="s">
        <v>793</v>
      </c>
      <c r="G163" t="s">
        <v>465</v>
      </c>
      <c r="H163" t="s">
        <v>780</v>
      </c>
      <c r="I163" t="s">
        <v>152</v>
      </c>
      <c r="J163" t="s">
        <v>317</v>
      </c>
      <c r="K163" s="76">
        <v>1.6</v>
      </c>
      <c r="L163" t="s">
        <v>105</v>
      </c>
      <c r="M163" s="76">
        <v>4.8499999999999996</v>
      </c>
      <c r="N163" s="76">
        <v>1.5</v>
      </c>
      <c r="O163" s="76">
        <v>671919.77</v>
      </c>
      <c r="P163" s="76">
        <v>128.41</v>
      </c>
      <c r="Q163" s="76">
        <v>0</v>
      </c>
      <c r="R163" s="76">
        <v>862.81217665700001</v>
      </c>
      <c r="S163" s="76">
        <v>0.33</v>
      </c>
      <c r="T163" s="76">
        <f t="shared" si="2"/>
        <v>0.14338819495395616</v>
      </c>
      <c r="U163" s="76">
        <f>+R163/'סכום נכסי הקרן'!$C$42*100</f>
        <v>1.5997382255985969E-2</v>
      </c>
    </row>
    <row r="164" spans="2:21">
      <c r="B164" t="s">
        <v>796</v>
      </c>
      <c r="C164" t="s">
        <v>797</v>
      </c>
      <c r="D164" t="s">
        <v>103</v>
      </c>
      <c r="E164" s="15"/>
      <c r="F164" t="s">
        <v>798</v>
      </c>
      <c r="G164" t="s">
        <v>558</v>
      </c>
      <c r="H164" t="s">
        <v>780</v>
      </c>
      <c r="I164" t="s">
        <v>152</v>
      </c>
      <c r="J164" t="s">
        <v>317</v>
      </c>
      <c r="K164" s="76">
        <v>1.46</v>
      </c>
      <c r="L164" t="s">
        <v>105</v>
      </c>
      <c r="M164" s="76">
        <v>4.8</v>
      </c>
      <c r="N164" s="76">
        <v>1.41</v>
      </c>
      <c r="O164" s="76">
        <v>372261.25</v>
      </c>
      <c r="P164" s="76">
        <v>124.08</v>
      </c>
      <c r="Q164" s="76">
        <v>0</v>
      </c>
      <c r="R164" s="76">
        <v>461.90175900000003</v>
      </c>
      <c r="S164" s="76">
        <v>0.06</v>
      </c>
      <c r="T164" s="76">
        <f t="shared" si="2"/>
        <v>7.6762082479738425E-2</v>
      </c>
      <c r="U164" s="76">
        <f>+R164/'סכום נכסי הקרן'!$C$42*100</f>
        <v>8.5641107107054647E-3</v>
      </c>
    </row>
    <row r="165" spans="2:21">
      <c r="B165" t="s">
        <v>799</v>
      </c>
      <c r="C165" t="s">
        <v>800</v>
      </c>
      <c r="D165" t="s">
        <v>103</v>
      </c>
      <c r="E165" s="15"/>
      <c r="F165" t="s">
        <v>798</v>
      </c>
      <c r="G165" t="s">
        <v>558</v>
      </c>
      <c r="H165" t="s">
        <v>780</v>
      </c>
      <c r="I165" t="s">
        <v>152</v>
      </c>
      <c r="J165" t="s">
        <v>317</v>
      </c>
      <c r="K165" s="76">
        <v>1.47</v>
      </c>
      <c r="L165" t="s">
        <v>105</v>
      </c>
      <c r="M165" s="76">
        <v>5.69</v>
      </c>
      <c r="N165" s="76">
        <v>1.44</v>
      </c>
      <c r="O165" s="76">
        <v>256250.5</v>
      </c>
      <c r="P165" s="76">
        <v>127.68</v>
      </c>
      <c r="Q165" s="76">
        <v>8.7584599999999995</v>
      </c>
      <c r="R165" s="76">
        <v>335.93909839999998</v>
      </c>
      <c r="S165" s="76">
        <v>0.08</v>
      </c>
      <c r="T165" s="76">
        <f t="shared" si="2"/>
        <v>5.5828721751089418E-2</v>
      </c>
      <c r="U165" s="76">
        <f>+R165/'סכום נכסי הקרן'!$C$42*100</f>
        <v>6.2286396938189114E-3</v>
      </c>
    </row>
    <row r="166" spans="2:21">
      <c r="B166" t="s">
        <v>801</v>
      </c>
      <c r="C166" t="s">
        <v>802</v>
      </c>
      <c r="D166" t="s">
        <v>103</v>
      </c>
      <c r="E166" s="15"/>
      <c r="F166" t="s">
        <v>803</v>
      </c>
      <c r="G166" t="s">
        <v>465</v>
      </c>
      <c r="H166" t="s">
        <v>405</v>
      </c>
      <c r="I166" t="s">
        <v>153</v>
      </c>
      <c r="J166" t="s">
        <v>317</v>
      </c>
      <c r="K166" s="76">
        <v>1.73</v>
      </c>
      <c r="L166" t="s">
        <v>105</v>
      </c>
      <c r="M166" s="76">
        <v>4.8</v>
      </c>
      <c r="N166" s="76">
        <v>0.78</v>
      </c>
      <c r="O166" s="76">
        <v>305021.56</v>
      </c>
      <c r="P166" s="76">
        <v>112.74</v>
      </c>
      <c r="Q166" s="76">
        <v>0</v>
      </c>
      <c r="R166" s="76">
        <v>343.88130674400003</v>
      </c>
      <c r="S166" s="76">
        <v>0.18</v>
      </c>
      <c r="T166" s="76">
        <f t="shared" si="2"/>
        <v>5.7148613784610329E-2</v>
      </c>
      <c r="U166" s="76">
        <f>+R166/'סכום נכסי הקרן'!$C$42*100</f>
        <v>6.3758960101680008E-3</v>
      </c>
    </row>
    <row r="167" spans="2:21">
      <c r="B167" t="s">
        <v>804</v>
      </c>
      <c r="C167" t="s">
        <v>805</v>
      </c>
      <c r="D167" t="s">
        <v>103</v>
      </c>
      <c r="E167" s="15"/>
      <c r="F167" t="s">
        <v>803</v>
      </c>
      <c r="G167" t="s">
        <v>465</v>
      </c>
      <c r="H167" t="s">
        <v>405</v>
      </c>
      <c r="I167" t="s">
        <v>153</v>
      </c>
      <c r="J167" t="s">
        <v>317</v>
      </c>
      <c r="K167" s="76">
        <v>6.64</v>
      </c>
      <c r="L167" t="s">
        <v>105</v>
      </c>
      <c r="M167" s="76">
        <v>3.3</v>
      </c>
      <c r="N167" s="76">
        <v>1.56</v>
      </c>
      <c r="O167" s="76">
        <v>0.02</v>
      </c>
      <c r="P167" s="76">
        <v>111.42</v>
      </c>
      <c r="Q167" s="76">
        <v>0</v>
      </c>
      <c r="R167" s="76">
        <v>2.2283999999999999E-5</v>
      </c>
      <c r="S167" s="76">
        <v>0</v>
      </c>
      <c r="T167" s="76">
        <f t="shared" si="2"/>
        <v>3.7033118247520918E-9</v>
      </c>
      <c r="U167" s="76">
        <f>+R167/'סכום נכסי הקרן'!$C$42*100</f>
        <v>4.1316717106799449E-10</v>
      </c>
    </row>
    <row r="168" spans="2:21">
      <c r="B168" t="s">
        <v>806</v>
      </c>
      <c r="C168" t="s">
        <v>807</v>
      </c>
      <c r="D168" t="s">
        <v>103</v>
      </c>
      <c r="E168" s="15"/>
      <c r="F168" t="s">
        <v>803</v>
      </c>
      <c r="G168" t="s">
        <v>465</v>
      </c>
      <c r="H168" t="s">
        <v>405</v>
      </c>
      <c r="I168" t="s">
        <v>153</v>
      </c>
      <c r="J168" t="s">
        <v>317</v>
      </c>
      <c r="K168" s="76">
        <v>4.38</v>
      </c>
      <c r="L168" t="s">
        <v>105</v>
      </c>
      <c r="M168" s="76">
        <v>3.29</v>
      </c>
      <c r="N168" s="76">
        <v>1.1399999999999999</v>
      </c>
      <c r="O168" s="76">
        <v>0.05</v>
      </c>
      <c r="P168" s="76">
        <v>110.77</v>
      </c>
      <c r="Q168" s="76">
        <v>0</v>
      </c>
      <c r="R168" s="76">
        <v>5.5384999999999999E-5</v>
      </c>
      <c r="S168" s="76">
        <v>0</v>
      </c>
      <c r="T168" s="76">
        <f t="shared" si="2"/>
        <v>9.2042687764267907E-9</v>
      </c>
      <c r="U168" s="76">
        <f>+R168/'סכום נכסי הקרן'!$C$42*100</f>
        <v>1.0268921095674419E-9</v>
      </c>
    </row>
    <row r="169" spans="2:21">
      <c r="B169" t="s">
        <v>808</v>
      </c>
      <c r="C169" t="s">
        <v>809</v>
      </c>
      <c r="D169" t="s">
        <v>103</v>
      </c>
      <c r="E169" s="15"/>
      <c r="F169" t="s">
        <v>810</v>
      </c>
      <c r="G169" t="s">
        <v>465</v>
      </c>
      <c r="H169" t="s">
        <v>780</v>
      </c>
      <c r="I169" t="s">
        <v>152</v>
      </c>
      <c r="J169" t="s">
        <v>317</v>
      </c>
      <c r="K169" s="76">
        <v>2.14</v>
      </c>
      <c r="L169" t="s">
        <v>105</v>
      </c>
      <c r="M169" s="76">
        <v>5.4</v>
      </c>
      <c r="N169" s="76">
        <v>2.41</v>
      </c>
      <c r="O169" s="76">
        <v>0.03</v>
      </c>
      <c r="P169" s="76">
        <v>107.46</v>
      </c>
      <c r="Q169" s="76">
        <v>0</v>
      </c>
      <c r="R169" s="76">
        <v>3.2237999999999999E-5</v>
      </c>
      <c r="S169" s="76">
        <v>0</v>
      </c>
      <c r="T169" s="76">
        <f t="shared" si="2"/>
        <v>5.3575375429167984E-9</v>
      </c>
      <c r="U169" s="76">
        <f>+R169/'סכום נכסי הקרן'!$C$42*100</f>
        <v>5.9772407381484492E-10</v>
      </c>
    </row>
    <row r="170" spans="2:21">
      <c r="B170" t="s">
        <v>811</v>
      </c>
      <c r="C170" t="s">
        <v>812</v>
      </c>
      <c r="D170" t="s">
        <v>103</v>
      </c>
      <c r="E170" s="15"/>
      <c r="F170" t="s">
        <v>810</v>
      </c>
      <c r="G170" t="s">
        <v>465</v>
      </c>
      <c r="H170" t="s">
        <v>780</v>
      </c>
      <c r="I170" t="s">
        <v>152</v>
      </c>
      <c r="J170" t="s">
        <v>317</v>
      </c>
      <c r="K170" s="76">
        <v>1.1299999999999999</v>
      </c>
      <c r="L170" t="s">
        <v>105</v>
      </c>
      <c r="M170" s="76">
        <v>6.4</v>
      </c>
      <c r="N170" s="76">
        <v>2.8</v>
      </c>
      <c r="O170" s="76">
        <v>303.27</v>
      </c>
      <c r="P170" s="76">
        <v>115</v>
      </c>
      <c r="Q170" s="76">
        <v>0</v>
      </c>
      <c r="R170" s="76">
        <v>0.34876049999999997</v>
      </c>
      <c r="S170" s="76">
        <v>0</v>
      </c>
      <c r="T170" s="76">
        <f t="shared" si="2"/>
        <v>5.7959472431181651E-5</v>
      </c>
      <c r="U170" s="76">
        <f>+R170/'סכום נכסי הקרן'!$C$42*100</f>
        <v>6.4663610287766692E-6</v>
      </c>
    </row>
    <row r="171" spans="2:21">
      <c r="B171" t="s">
        <v>813</v>
      </c>
      <c r="C171" t="s">
        <v>814</v>
      </c>
      <c r="D171" t="s">
        <v>103</v>
      </c>
      <c r="E171" s="15"/>
      <c r="F171" t="s">
        <v>815</v>
      </c>
      <c r="G171" t="s">
        <v>115</v>
      </c>
      <c r="H171" t="s">
        <v>780</v>
      </c>
      <c r="I171" t="s">
        <v>152</v>
      </c>
      <c r="J171" t="s">
        <v>317</v>
      </c>
      <c r="K171" s="76">
        <v>1.93</v>
      </c>
      <c r="L171" t="s">
        <v>105</v>
      </c>
      <c r="M171" s="76">
        <v>5</v>
      </c>
      <c r="N171" s="76">
        <v>1.25</v>
      </c>
      <c r="O171" s="76">
        <v>1072171.24</v>
      </c>
      <c r="P171" s="76">
        <v>106.2</v>
      </c>
      <c r="Q171" s="76">
        <v>13.402139999999999</v>
      </c>
      <c r="R171" s="76">
        <v>1152.04799688</v>
      </c>
      <c r="S171" s="76">
        <v>0.52</v>
      </c>
      <c r="T171" s="76">
        <f t="shared" si="2"/>
        <v>0.1914554375124603</v>
      </c>
      <c r="U171" s="76">
        <f>+R171/'סכום נכסי הקרן'!$C$42*100</f>
        <v>2.136009746030602E-2</v>
      </c>
    </row>
    <row r="172" spans="2:21">
      <c r="B172" t="s">
        <v>816</v>
      </c>
      <c r="C172" t="s">
        <v>817</v>
      </c>
      <c r="D172" t="s">
        <v>103</v>
      </c>
      <c r="E172" s="15"/>
      <c r="F172" t="s">
        <v>661</v>
      </c>
      <c r="G172" t="s">
        <v>425</v>
      </c>
      <c r="H172" t="s">
        <v>780</v>
      </c>
      <c r="I172" t="s">
        <v>152</v>
      </c>
      <c r="J172" t="s">
        <v>317</v>
      </c>
      <c r="K172" s="76">
        <v>2.66</v>
      </c>
      <c r="L172" t="s">
        <v>105</v>
      </c>
      <c r="M172" s="76">
        <v>2.4</v>
      </c>
      <c r="N172" s="76">
        <v>1.08</v>
      </c>
      <c r="O172" s="76">
        <v>80738.06</v>
      </c>
      <c r="P172" s="76">
        <v>105</v>
      </c>
      <c r="Q172" s="76">
        <v>0</v>
      </c>
      <c r="R172" s="76">
        <v>84.774963</v>
      </c>
      <c r="S172" s="76">
        <v>0.06</v>
      </c>
      <c r="T172" s="76">
        <f t="shared" si="2"/>
        <v>1.408849950281911E-2</v>
      </c>
      <c r="U172" s="76">
        <f>+R172/'סכום נכסי הקרן'!$C$42*100</f>
        <v>1.5718107898090065E-3</v>
      </c>
    </row>
    <row r="173" spans="2:21">
      <c r="B173" t="s">
        <v>818</v>
      </c>
      <c r="C173" t="s">
        <v>819</v>
      </c>
      <c r="D173" t="s">
        <v>103</v>
      </c>
      <c r="E173" s="15"/>
      <c r="F173" t="s">
        <v>820</v>
      </c>
      <c r="G173" t="s">
        <v>465</v>
      </c>
      <c r="H173" t="s">
        <v>780</v>
      </c>
      <c r="I173" t="s">
        <v>152</v>
      </c>
      <c r="J173" t="s">
        <v>398</v>
      </c>
      <c r="K173" s="76">
        <v>7.83</v>
      </c>
      <c r="L173" t="s">
        <v>105</v>
      </c>
      <c r="M173" s="76">
        <v>5.5</v>
      </c>
      <c r="N173" s="76">
        <v>2.4500000000000002</v>
      </c>
      <c r="O173" s="76">
        <v>4068068.85</v>
      </c>
      <c r="P173" s="76">
        <v>101.49</v>
      </c>
      <c r="Q173" s="76">
        <v>0</v>
      </c>
      <c r="R173" s="76">
        <v>4128.6830758650003</v>
      </c>
      <c r="S173" s="76">
        <v>0.66</v>
      </c>
      <c r="T173" s="76">
        <f t="shared" si="2"/>
        <v>0.68613358712550232</v>
      </c>
      <c r="U173" s="76">
        <f>+R173/'סכום נכסי הקרן'!$C$42*100</f>
        <v>7.6549825286817821E-2</v>
      </c>
    </row>
    <row r="174" spans="2:21">
      <c r="B174" t="s">
        <v>821</v>
      </c>
      <c r="C174" t="s">
        <v>822</v>
      </c>
      <c r="D174" t="s">
        <v>103</v>
      </c>
      <c r="E174" s="15"/>
      <c r="F174" t="s">
        <v>820</v>
      </c>
      <c r="G174" t="s">
        <v>465</v>
      </c>
      <c r="H174" t="s">
        <v>780</v>
      </c>
      <c r="I174" t="s">
        <v>152</v>
      </c>
      <c r="J174" t="s">
        <v>317</v>
      </c>
      <c r="K174" s="76">
        <v>6.85</v>
      </c>
      <c r="L174" t="s">
        <v>105</v>
      </c>
      <c r="M174" s="76">
        <v>2.4</v>
      </c>
      <c r="N174" s="76">
        <v>1.77</v>
      </c>
      <c r="O174" s="76">
        <v>1604761.12</v>
      </c>
      <c r="P174" s="76">
        <v>103.99</v>
      </c>
      <c r="Q174" s="76">
        <v>19.25713</v>
      </c>
      <c r="R174" s="76">
        <v>1688.0482186879999</v>
      </c>
      <c r="S174" s="76">
        <v>0.26</v>
      </c>
      <c r="T174" s="76">
        <f t="shared" si="2"/>
        <v>0.28053172361420636</v>
      </c>
      <c r="U174" s="76">
        <f>+R174/'סכום נכסי הקרן'!$C$42*100</f>
        <v>3.1298066197347346E-2</v>
      </c>
    </row>
    <row r="175" spans="2:21">
      <c r="B175" t="s">
        <v>823</v>
      </c>
      <c r="C175" t="s">
        <v>824</v>
      </c>
      <c r="D175" t="s">
        <v>103</v>
      </c>
      <c r="E175" s="15"/>
      <c r="F175" t="s">
        <v>746</v>
      </c>
      <c r="G175" t="s">
        <v>465</v>
      </c>
      <c r="H175" t="s">
        <v>405</v>
      </c>
      <c r="I175" t="s">
        <v>153</v>
      </c>
      <c r="J175" t="s">
        <v>317</v>
      </c>
      <c r="K175" s="76">
        <v>0.9</v>
      </c>
      <c r="L175" t="s">
        <v>105</v>
      </c>
      <c r="M175" s="76">
        <v>4.6500000000000004</v>
      </c>
      <c r="N175" s="76">
        <v>1.27</v>
      </c>
      <c r="O175" s="76">
        <v>66878.880000000005</v>
      </c>
      <c r="P175" s="76">
        <v>124.6</v>
      </c>
      <c r="Q175" s="76">
        <v>0</v>
      </c>
      <c r="R175" s="76">
        <v>83.331084480000001</v>
      </c>
      <c r="S175" s="76">
        <v>0.06</v>
      </c>
      <c r="T175" s="76">
        <f t="shared" si="2"/>
        <v>1.3848545616774345E-2</v>
      </c>
      <c r="U175" s="76">
        <f>+R175/'סכום נכסי הקרן'!$C$42*100</f>
        <v>1.5450398688130343E-3</v>
      </c>
    </row>
    <row r="176" spans="2:21">
      <c r="B176" t="s">
        <v>825</v>
      </c>
      <c r="C176" t="s">
        <v>826</v>
      </c>
      <c r="D176" t="s">
        <v>103</v>
      </c>
      <c r="E176" s="15"/>
      <c r="F176" t="s">
        <v>746</v>
      </c>
      <c r="G176" t="s">
        <v>465</v>
      </c>
      <c r="H176" t="s">
        <v>405</v>
      </c>
      <c r="I176" t="s">
        <v>153</v>
      </c>
      <c r="J176" t="s">
        <v>317</v>
      </c>
      <c r="K176" s="76">
        <v>0.25</v>
      </c>
      <c r="L176" t="s">
        <v>105</v>
      </c>
      <c r="M176" s="76">
        <v>5.05</v>
      </c>
      <c r="N176" s="76">
        <v>2.25</v>
      </c>
      <c r="O176" s="76">
        <v>103073.67</v>
      </c>
      <c r="P176" s="76">
        <v>124.96</v>
      </c>
      <c r="Q176" s="76">
        <v>0</v>
      </c>
      <c r="R176" s="76">
        <v>128.80085803200001</v>
      </c>
      <c r="S176" s="76">
        <v>0.06</v>
      </c>
      <c r="T176" s="76">
        <f t="shared" si="2"/>
        <v>2.1405032336569783E-2</v>
      </c>
      <c r="U176" s="76">
        <f>+R176/'סכום נכסי הקרן'!$C$42*100</f>
        <v>2.3880939752383692E-3</v>
      </c>
    </row>
    <row r="177" spans="2:21">
      <c r="B177" t="s">
        <v>827</v>
      </c>
      <c r="C177" t="s">
        <v>828</v>
      </c>
      <c r="D177" t="s">
        <v>103</v>
      </c>
      <c r="E177" s="15"/>
      <c r="F177" t="s">
        <v>702</v>
      </c>
      <c r="G177" t="s">
        <v>465</v>
      </c>
      <c r="H177" t="s">
        <v>405</v>
      </c>
      <c r="I177" t="s">
        <v>153</v>
      </c>
      <c r="J177" t="s">
        <v>317</v>
      </c>
      <c r="K177" s="76">
        <v>1.77</v>
      </c>
      <c r="L177" t="s">
        <v>105</v>
      </c>
      <c r="M177" s="76">
        <v>4.9000000000000004</v>
      </c>
      <c r="N177" s="76">
        <v>1.38</v>
      </c>
      <c r="O177" s="76">
        <v>0.02</v>
      </c>
      <c r="P177" s="76">
        <v>106.41</v>
      </c>
      <c r="Q177" s="76">
        <v>0</v>
      </c>
      <c r="R177" s="76">
        <v>2.1282000000000001E-5</v>
      </c>
      <c r="S177" s="76">
        <v>0</v>
      </c>
      <c r="T177" s="76">
        <f t="shared" si="2"/>
        <v>3.536792418523336E-9</v>
      </c>
      <c r="U177" s="76">
        <f>+R177/'סכום נכסי הקרן'!$C$42*100</f>
        <v>3.9458911033338082E-10</v>
      </c>
    </row>
    <row r="178" spans="2:21">
      <c r="B178" t="s">
        <v>829</v>
      </c>
      <c r="C178" t="s">
        <v>830</v>
      </c>
      <c r="D178" t="s">
        <v>103</v>
      </c>
      <c r="E178" s="15"/>
      <c r="F178" t="s">
        <v>815</v>
      </c>
      <c r="G178" t="s">
        <v>115</v>
      </c>
      <c r="H178" t="s">
        <v>831</v>
      </c>
      <c r="I178" t="s">
        <v>153</v>
      </c>
      <c r="J178" t="s">
        <v>317</v>
      </c>
      <c r="K178" s="76">
        <v>0.56999999999999995</v>
      </c>
      <c r="L178" t="s">
        <v>105</v>
      </c>
      <c r="M178" s="76">
        <v>5.3</v>
      </c>
      <c r="N178" s="76">
        <v>2.62</v>
      </c>
      <c r="O178" s="76">
        <v>181083.99</v>
      </c>
      <c r="P178" s="76">
        <v>124.4</v>
      </c>
      <c r="Q178" s="76">
        <v>0</v>
      </c>
      <c r="R178" s="76">
        <v>225.26848355999999</v>
      </c>
      <c r="S178" s="76">
        <v>0.36</v>
      </c>
      <c r="T178" s="76">
        <f t="shared" si="2"/>
        <v>3.743670072301742E-2</v>
      </c>
      <c r="U178" s="76">
        <f>+R178/'סכום נכסי הקרן'!$C$42*100</f>
        <v>4.176698172826343E-3</v>
      </c>
    </row>
    <row r="179" spans="2:21">
      <c r="B179" t="s">
        <v>832</v>
      </c>
      <c r="C179" t="s">
        <v>833</v>
      </c>
      <c r="D179" t="s">
        <v>103</v>
      </c>
      <c r="E179" s="15"/>
      <c r="F179" t="s">
        <v>815</v>
      </c>
      <c r="G179" t="s">
        <v>115</v>
      </c>
      <c r="H179" t="s">
        <v>831</v>
      </c>
      <c r="I179" t="s">
        <v>153</v>
      </c>
      <c r="J179" t="s">
        <v>317</v>
      </c>
      <c r="K179" s="76">
        <v>1.69</v>
      </c>
      <c r="L179" t="s">
        <v>105</v>
      </c>
      <c r="M179" s="76">
        <v>5.3</v>
      </c>
      <c r="N179" s="76">
        <v>1.38</v>
      </c>
      <c r="O179" s="76">
        <v>830564.06</v>
      </c>
      <c r="P179" s="76">
        <v>107.59</v>
      </c>
      <c r="Q179" s="76">
        <v>11.090529999999999</v>
      </c>
      <c r="R179" s="76">
        <v>904.69440215400004</v>
      </c>
      <c r="S179" s="76">
        <v>0.5</v>
      </c>
      <c r="T179" s="76">
        <f t="shared" si="2"/>
        <v>0.15034847770974388</v>
      </c>
      <c r="U179" s="76">
        <f>+R179/'סכום נכסי הקרן'!$C$42*100</f>
        <v>1.6773919710061872E-2</v>
      </c>
    </row>
    <row r="180" spans="2:21">
      <c r="B180" t="s">
        <v>841</v>
      </c>
      <c r="C180" t="s">
        <v>842</v>
      </c>
      <c r="D180" t="s">
        <v>103</v>
      </c>
      <c r="E180" s="15"/>
      <c r="F180" t="s">
        <v>843</v>
      </c>
      <c r="G180" t="s">
        <v>844</v>
      </c>
      <c r="H180" t="s">
        <v>837</v>
      </c>
      <c r="I180" t="s">
        <v>154</v>
      </c>
      <c r="J180" t="s">
        <v>317</v>
      </c>
      <c r="K180" s="76">
        <v>5.3</v>
      </c>
      <c r="L180" t="s">
        <v>105</v>
      </c>
      <c r="M180" s="76">
        <v>5.95</v>
      </c>
      <c r="N180" s="76">
        <v>5.76</v>
      </c>
      <c r="O180" s="76">
        <v>2036810.37</v>
      </c>
      <c r="P180" s="76">
        <v>95.12</v>
      </c>
      <c r="Q180" s="76">
        <v>0</v>
      </c>
      <c r="R180" s="76">
        <v>1937.4140239440001</v>
      </c>
      <c r="S180" s="76">
        <v>0.21</v>
      </c>
      <c r="T180" s="76">
        <f t="shared" si="2"/>
        <v>0.32197308671299352</v>
      </c>
      <c r="U180" s="76">
        <f>+R180/'סכום נכסי הקרן'!$C$42*100</f>
        <v>3.5921552300323199E-2</v>
      </c>
    </row>
    <row r="181" spans="2:21">
      <c r="B181" t="s">
        <v>845</v>
      </c>
      <c r="C181" t="s">
        <v>846</v>
      </c>
      <c r="D181" t="s">
        <v>103</v>
      </c>
      <c r="E181" s="15"/>
      <c r="F181" t="s">
        <v>843</v>
      </c>
      <c r="G181" t="s">
        <v>844</v>
      </c>
      <c r="H181" t="s">
        <v>837</v>
      </c>
      <c r="I181" t="s">
        <v>154</v>
      </c>
      <c r="J181" t="s">
        <v>317</v>
      </c>
      <c r="K181" s="76">
        <v>2.44</v>
      </c>
      <c r="L181" t="s">
        <v>105</v>
      </c>
      <c r="M181" s="76">
        <v>3.85</v>
      </c>
      <c r="N181" s="76">
        <v>2.36</v>
      </c>
      <c r="O181" s="76">
        <v>1182128.1000000001</v>
      </c>
      <c r="P181" s="76">
        <v>104.04</v>
      </c>
      <c r="Q181" s="76">
        <v>0</v>
      </c>
      <c r="R181" s="76">
        <v>1229.8860752400001</v>
      </c>
      <c r="S181" s="76">
        <v>0.45</v>
      </c>
      <c r="T181" s="76">
        <f t="shared" si="2"/>
        <v>0.20439111674449081</v>
      </c>
      <c r="U181" s="76">
        <f>+R181/'סכום נכסי הקרן'!$C$42*100</f>
        <v>2.2803291619225879E-2</v>
      </c>
    </row>
    <row r="182" spans="2:21">
      <c r="B182" t="s">
        <v>847</v>
      </c>
      <c r="C182" t="s">
        <v>848</v>
      </c>
      <c r="D182" t="s">
        <v>103</v>
      </c>
      <c r="E182" s="15"/>
      <c r="F182" t="s">
        <v>661</v>
      </c>
      <c r="G182" t="s">
        <v>425</v>
      </c>
      <c r="H182" t="s">
        <v>837</v>
      </c>
      <c r="I182" t="s">
        <v>152</v>
      </c>
      <c r="J182" t="s">
        <v>317</v>
      </c>
      <c r="K182" s="76">
        <v>3.48</v>
      </c>
      <c r="L182" t="s">
        <v>105</v>
      </c>
      <c r="M182" s="76">
        <v>3.2</v>
      </c>
      <c r="N182" s="76">
        <v>1.72</v>
      </c>
      <c r="O182" s="76">
        <v>11.47</v>
      </c>
      <c r="P182" s="76">
        <v>5336999</v>
      </c>
      <c r="Q182" s="76">
        <v>0</v>
      </c>
      <c r="R182" s="76">
        <v>612.15378529999998</v>
      </c>
      <c r="S182" s="76">
        <v>0.45</v>
      </c>
      <c r="T182" s="76">
        <f t="shared" si="2"/>
        <v>0.10173202080722686</v>
      </c>
      <c r="U182" s="76">
        <f>+R182/'סכום נכסי הקרן'!$C$42*100</f>
        <v>1.1349930341543954E-2</v>
      </c>
    </row>
    <row r="183" spans="2:21">
      <c r="B183" t="s">
        <v>849</v>
      </c>
      <c r="C183" t="s">
        <v>850</v>
      </c>
      <c r="D183" t="s">
        <v>103</v>
      </c>
      <c r="E183" s="15"/>
      <c r="F183" t="s">
        <v>851</v>
      </c>
      <c r="G183" t="s">
        <v>465</v>
      </c>
      <c r="H183" t="s">
        <v>837</v>
      </c>
      <c r="I183" t="s">
        <v>152</v>
      </c>
      <c r="J183" t="s">
        <v>317</v>
      </c>
      <c r="K183" s="76">
        <v>1.31</v>
      </c>
      <c r="L183" t="s">
        <v>105</v>
      </c>
      <c r="M183" s="76">
        <v>6.15</v>
      </c>
      <c r="N183" s="76">
        <v>2.37</v>
      </c>
      <c r="O183" s="76">
        <v>11300.19</v>
      </c>
      <c r="P183" s="76">
        <v>107.5</v>
      </c>
      <c r="Q183" s="76">
        <v>0</v>
      </c>
      <c r="R183" s="76">
        <v>12.14770425</v>
      </c>
      <c r="S183" s="76">
        <v>0.02</v>
      </c>
      <c r="T183" s="76">
        <f t="shared" si="2"/>
        <v>2.0187909169186967E-3</v>
      </c>
      <c r="U183" s="76">
        <f>+R183/'סכום נכסי הקרן'!$C$42*100</f>
        <v>2.2523032668924582E-4</v>
      </c>
    </row>
    <row r="184" spans="2:21">
      <c r="B184" t="s">
        <v>852</v>
      </c>
      <c r="C184" t="s">
        <v>853</v>
      </c>
      <c r="D184" t="s">
        <v>103</v>
      </c>
      <c r="E184" s="15"/>
      <c r="F184" t="s">
        <v>854</v>
      </c>
      <c r="G184" t="s">
        <v>465</v>
      </c>
      <c r="H184" t="s">
        <v>837</v>
      </c>
      <c r="I184" t="s">
        <v>152</v>
      </c>
      <c r="J184" t="s">
        <v>439</v>
      </c>
      <c r="K184" s="76">
        <v>4.97</v>
      </c>
      <c r="L184" t="s">
        <v>105</v>
      </c>
      <c r="M184" s="76">
        <v>6.75</v>
      </c>
      <c r="N184" s="76">
        <v>6.61</v>
      </c>
      <c r="O184" s="76">
        <v>44748.76</v>
      </c>
      <c r="P184" s="76">
        <v>101.6</v>
      </c>
      <c r="Q184" s="76">
        <v>0</v>
      </c>
      <c r="R184" s="76">
        <v>45.464740159999998</v>
      </c>
      <c r="S184" s="76">
        <v>0.01</v>
      </c>
      <c r="T184" s="76">
        <f t="shared" si="2"/>
        <v>7.5556502353172376E-3</v>
      </c>
      <c r="U184" s="76">
        <f>+R184/'סכום נכסי הקרן'!$C$42*100</f>
        <v>8.4296078241108592E-4</v>
      </c>
    </row>
    <row r="185" spans="2:21">
      <c r="B185" t="s">
        <v>855</v>
      </c>
      <c r="C185" t="s">
        <v>856</v>
      </c>
      <c r="D185" t="s">
        <v>103</v>
      </c>
      <c r="E185" s="15"/>
      <c r="F185" t="s">
        <v>857</v>
      </c>
      <c r="G185" t="s">
        <v>465</v>
      </c>
      <c r="H185" t="s">
        <v>837</v>
      </c>
      <c r="I185" t="s">
        <v>152</v>
      </c>
      <c r="J185" t="s">
        <v>439</v>
      </c>
      <c r="K185" s="76">
        <v>3.92</v>
      </c>
      <c r="L185" t="s">
        <v>105</v>
      </c>
      <c r="M185" s="76">
        <v>6.75</v>
      </c>
      <c r="N185" s="76">
        <v>7.01</v>
      </c>
      <c r="O185" s="76">
        <v>1243021.04</v>
      </c>
      <c r="P185" s="76">
        <v>99.79</v>
      </c>
      <c r="Q185" s="76">
        <v>0</v>
      </c>
      <c r="R185" s="76">
        <v>1240.410695816</v>
      </c>
      <c r="S185" s="76">
        <v>0.36</v>
      </c>
      <c r="T185" s="76">
        <f t="shared" si="2"/>
        <v>0.20614017220267292</v>
      </c>
      <c r="U185" s="76">
        <f>+R185/'סכום נכסי הקרן'!$C$42*100</f>
        <v>2.2998428385962093E-2</v>
      </c>
    </row>
    <row r="186" spans="2:21">
      <c r="B186" t="s">
        <v>858</v>
      </c>
      <c r="C186" t="s">
        <v>859</v>
      </c>
      <c r="D186" t="s">
        <v>103</v>
      </c>
      <c r="E186" s="15"/>
      <c r="F186" t="s">
        <v>860</v>
      </c>
      <c r="G186" t="s">
        <v>126</v>
      </c>
      <c r="H186" t="s">
        <v>831</v>
      </c>
      <c r="I186" t="s">
        <v>153</v>
      </c>
      <c r="J186" t="s">
        <v>317</v>
      </c>
      <c r="K186" s="76">
        <v>0.35</v>
      </c>
      <c r="L186" t="s">
        <v>105</v>
      </c>
      <c r="M186" s="76">
        <v>4.5999999999999996</v>
      </c>
      <c r="N186" s="76">
        <v>2.59</v>
      </c>
      <c r="O186" s="76">
        <v>8371.7199999999993</v>
      </c>
      <c r="P186" s="76">
        <v>103.22</v>
      </c>
      <c r="Q186" s="76">
        <v>0</v>
      </c>
      <c r="R186" s="76">
        <v>8.6412893840000002</v>
      </c>
      <c r="S186" s="76">
        <v>0.05</v>
      </c>
      <c r="T186" s="76">
        <f t="shared" si="2"/>
        <v>1.4360702368009298E-3</v>
      </c>
      <c r="U186" s="76">
        <f>+R186/'סכום נכסי הקרן'!$C$42*100</f>
        <v>1.6021796307517377E-4</v>
      </c>
    </row>
    <row r="187" spans="2:21">
      <c r="B187" t="s">
        <v>865</v>
      </c>
      <c r="C187" t="s">
        <v>866</v>
      </c>
      <c r="D187" t="s">
        <v>103</v>
      </c>
      <c r="E187" s="15"/>
      <c r="F187" t="s">
        <v>867</v>
      </c>
      <c r="G187" t="s">
        <v>465</v>
      </c>
      <c r="H187" t="s">
        <v>864</v>
      </c>
      <c r="I187" t="s">
        <v>152</v>
      </c>
      <c r="J187" t="s">
        <v>317</v>
      </c>
      <c r="K187" s="76">
        <v>1.53</v>
      </c>
      <c r="L187" t="s">
        <v>105</v>
      </c>
      <c r="M187" s="76">
        <v>4.5</v>
      </c>
      <c r="N187" s="76">
        <v>1.63</v>
      </c>
      <c r="O187" s="76">
        <v>323924.5</v>
      </c>
      <c r="P187" s="76">
        <v>111.9</v>
      </c>
      <c r="Q187" s="76">
        <v>0</v>
      </c>
      <c r="R187" s="76">
        <v>362.47151550000001</v>
      </c>
      <c r="S187" s="76">
        <v>0.13</v>
      </c>
      <c r="T187" s="76">
        <f t="shared" si="2"/>
        <v>6.023806540508711E-2</v>
      </c>
      <c r="U187" s="76">
        <f>+R187/'סכום נכסי הקרן'!$C$42*100</f>
        <v>6.7205766761741035E-3</v>
      </c>
    </row>
    <row r="188" spans="2:21">
      <c r="B188" t="s">
        <v>868</v>
      </c>
      <c r="C188" t="s">
        <v>869</v>
      </c>
      <c r="D188" t="s">
        <v>103</v>
      </c>
      <c r="E188" s="15"/>
      <c r="F188" t="s">
        <v>870</v>
      </c>
      <c r="G188" t="s">
        <v>115</v>
      </c>
      <c r="H188" t="s">
        <v>864</v>
      </c>
      <c r="I188" t="s">
        <v>152</v>
      </c>
      <c r="J188" t="s">
        <v>317</v>
      </c>
      <c r="K188" s="76">
        <v>1.23</v>
      </c>
      <c r="L188" t="s">
        <v>105</v>
      </c>
      <c r="M188" s="76">
        <v>4.45</v>
      </c>
      <c r="N188" s="76">
        <v>1.52</v>
      </c>
      <c r="O188" s="76">
        <v>88193.51</v>
      </c>
      <c r="P188" s="76">
        <v>124.93</v>
      </c>
      <c r="Q188" s="76">
        <v>0</v>
      </c>
      <c r="R188" s="76">
        <v>110.18015204300001</v>
      </c>
      <c r="S188" s="76">
        <v>0.14000000000000001</v>
      </c>
      <c r="T188" s="76">
        <f t="shared" si="2"/>
        <v>1.8310512471451504E-2</v>
      </c>
      <c r="U188" s="76">
        <f>+R188/'סכום נכסי הקרן'!$C$42*100</f>
        <v>2.042847860682455E-3</v>
      </c>
    </row>
    <row r="189" spans="2:21">
      <c r="B189" t="s">
        <v>871</v>
      </c>
      <c r="C189" t="s">
        <v>872</v>
      </c>
      <c r="D189" t="s">
        <v>103</v>
      </c>
      <c r="E189" s="15"/>
      <c r="F189" t="s">
        <v>870</v>
      </c>
      <c r="G189" t="s">
        <v>115</v>
      </c>
      <c r="H189" t="s">
        <v>864</v>
      </c>
      <c r="I189" t="s">
        <v>152</v>
      </c>
      <c r="J189" t="s">
        <v>317</v>
      </c>
      <c r="K189" s="76">
        <v>3.81</v>
      </c>
      <c r="L189" t="s">
        <v>105</v>
      </c>
      <c r="M189" s="76">
        <v>4.95</v>
      </c>
      <c r="N189" s="76">
        <v>2.77</v>
      </c>
      <c r="O189" s="76">
        <v>10654155.82</v>
      </c>
      <c r="P189" s="76">
        <v>134.15</v>
      </c>
      <c r="Q189" s="76">
        <v>0</v>
      </c>
      <c r="R189" s="76">
        <v>14292.55003253</v>
      </c>
      <c r="S189" s="76">
        <v>0.3</v>
      </c>
      <c r="T189" s="76">
        <f t="shared" si="2"/>
        <v>2.3752364719677459</v>
      </c>
      <c r="U189" s="76">
        <f>+R189/'סכום נכסי הקרן'!$C$42*100</f>
        <v>0.26499786682320015</v>
      </c>
    </row>
    <row r="190" spans="2:21">
      <c r="B190" t="s">
        <v>873</v>
      </c>
      <c r="C190" t="s">
        <v>874</v>
      </c>
      <c r="D190" t="s">
        <v>103</v>
      </c>
      <c r="E190" s="15"/>
      <c r="F190" t="s">
        <v>875</v>
      </c>
      <c r="G190" t="s">
        <v>465</v>
      </c>
      <c r="H190" t="s">
        <v>864</v>
      </c>
      <c r="I190" t="s">
        <v>152</v>
      </c>
      <c r="J190" t="s">
        <v>317</v>
      </c>
      <c r="K190" s="76">
        <v>2.2000000000000002</v>
      </c>
      <c r="L190" t="s">
        <v>105</v>
      </c>
      <c r="M190" s="76">
        <v>4.5999999999999996</v>
      </c>
      <c r="N190" s="76">
        <v>1.1399999999999999</v>
      </c>
      <c r="O190" s="76">
        <v>964991.14</v>
      </c>
      <c r="P190" s="76">
        <v>129.72999999999999</v>
      </c>
      <c r="Q190" s="76">
        <v>0</v>
      </c>
      <c r="R190" s="76">
        <v>1251.8830059219999</v>
      </c>
      <c r="S190" s="76">
        <v>0.25</v>
      </c>
      <c r="T190" s="76">
        <f t="shared" si="2"/>
        <v>0.20804672137125901</v>
      </c>
      <c r="U190" s="76">
        <f>+R190/'סכום נכסי הקרן'!$C$42*100</f>
        <v>2.3211136244161289E-2</v>
      </c>
    </row>
    <row r="191" spans="2:21">
      <c r="B191" t="s">
        <v>876</v>
      </c>
      <c r="C191" t="s">
        <v>877</v>
      </c>
      <c r="D191" t="s">
        <v>103</v>
      </c>
      <c r="E191" s="15"/>
      <c r="F191" t="s">
        <v>820</v>
      </c>
      <c r="G191" t="s">
        <v>465</v>
      </c>
      <c r="H191" t="s">
        <v>864</v>
      </c>
      <c r="I191" t="s">
        <v>152</v>
      </c>
      <c r="J191" t="s">
        <v>317</v>
      </c>
      <c r="K191" s="76">
        <v>0.25</v>
      </c>
      <c r="L191" t="s">
        <v>105</v>
      </c>
      <c r="M191" s="76">
        <v>5.35</v>
      </c>
      <c r="N191" s="76">
        <v>2.2000000000000002</v>
      </c>
      <c r="O191" s="76">
        <v>525975.54</v>
      </c>
      <c r="P191" s="76">
        <v>125.33</v>
      </c>
      <c r="Q191" s="76">
        <v>0</v>
      </c>
      <c r="R191" s="76">
        <v>659.20514428199999</v>
      </c>
      <c r="S191" s="76">
        <v>0.28999999999999998</v>
      </c>
      <c r="T191" s="76">
        <f t="shared" si="2"/>
        <v>0.10955134651574851</v>
      </c>
      <c r="U191" s="76">
        <f>+R191/'סכום נכסי הקרן'!$C$42*100</f>
        <v>1.2222308589861024E-2</v>
      </c>
    </row>
    <row r="192" spans="2:21">
      <c r="B192" t="s">
        <v>878</v>
      </c>
      <c r="C192" t="s">
        <v>879</v>
      </c>
      <c r="D192" t="s">
        <v>103</v>
      </c>
      <c r="E192" s="15"/>
      <c r="F192" t="s">
        <v>820</v>
      </c>
      <c r="G192" t="s">
        <v>465</v>
      </c>
      <c r="H192" t="s">
        <v>864</v>
      </c>
      <c r="I192" t="s">
        <v>152</v>
      </c>
      <c r="J192" t="s">
        <v>317</v>
      </c>
      <c r="K192" s="76">
        <v>4.2699999999999996</v>
      </c>
      <c r="L192" t="s">
        <v>105</v>
      </c>
      <c r="M192" s="76">
        <v>4.9000000000000004</v>
      </c>
      <c r="N192" s="76">
        <v>1.55</v>
      </c>
      <c r="O192" s="76">
        <v>521731.26</v>
      </c>
      <c r="P192" s="76">
        <v>113</v>
      </c>
      <c r="Q192" s="76">
        <v>0</v>
      </c>
      <c r="R192" s="76">
        <v>589.55632379999997</v>
      </c>
      <c r="S192" s="76">
        <v>0.34</v>
      </c>
      <c r="T192" s="76">
        <f t="shared" si="2"/>
        <v>9.7976615746091955E-2</v>
      </c>
      <c r="U192" s="76">
        <f>+R192/'סכום נכסי הקרן'!$C$42*100</f>
        <v>1.0930951287457033E-2</v>
      </c>
    </row>
    <row r="193" spans="2:21">
      <c r="B193" t="s">
        <v>880</v>
      </c>
      <c r="C193" t="s">
        <v>881</v>
      </c>
      <c r="D193" t="s">
        <v>103</v>
      </c>
      <c r="E193" s="15"/>
      <c r="F193" t="s">
        <v>882</v>
      </c>
      <c r="G193" t="s">
        <v>465</v>
      </c>
      <c r="H193" t="s">
        <v>883</v>
      </c>
      <c r="I193" t="s">
        <v>153</v>
      </c>
      <c r="J193" t="s">
        <v>317</v>
      </c>
      <c r="K193" s="76">
        <v>1.1200000000000001</v>
      </c>
      <c r="L193" t="s">
        <v>105</v>
      </c>
      <c r="M193" s="76">
        <v>7.55</v>
      </c>
      <c r="N193" s="76">
        <v>3.22</v>
      </c>
      <c r="O193" s="76">
        <v>183445.77</v>
      </c>
      <c r="P193" s="76">
        <v>114.77</v>
      </c>
      <c r="Q193" s="76">
        <v>0</v>
      </c>
      <c r="R193" s="76">
        <v>210.54071022900001</v>
      </c>
      <c r="S193" s="76">
        <v>0.18</v>
      </c>
      <c r="T193" s="76">
        <f t="shared" si="2"/>
        <v>3.4989135782748135E-2</v>
      </c>
      <c r="U193" s="76">
        <f>+R193/'סכום נכסי הקרן'!$C$42*100</f>
        <v>3.9036308400629285E-3</v>
      </c>
    </row>
    <row r="194" spans="2:21">
      <c r="B194" t="s">
        <v>884</v>
      </c>
      <c r="C194" t="s">
        <v>885</v>
      </c>
      <c r="D194" t="s">
        <v>103</v>
      </c>
      <c r="E194" s="15"/>
      <c r="F194" t="s">
        <v>886</v>
      </c>
      <c r="G194" t="s">
        <v>115</v>
      </c>
      <c r="H194" t="s">
        <v>887</v>
      </c>
      <c r="I194" t="s">
        <v>152</v>
      </c>
      <c r="J194" t="s">
        <v>317</v>
      </c>
      <c r="K194" s="76">
        <v>0.69</v>
      </c>
      <c r="L194" t="s">
        <v>105</v>
      </c>
      <c r="M194" s="76">
        <v>4.5</v>
      </c>
      <c r="N194" s="76">
        <v>2.65</v>
      </c>
      <c r="O194" s="76">
        <v>573024.55000000005</v>
      </c>
      <c r="P194" s="76">
        <v>125.44</v>
      </c>
      <c r="Q194" s="76">
        <v>0</v>
      </c>
      <c r="R194" s="76">
        <v>718.80199551999999</v>
      </c>
      <c r="S194" s="76">
        <v>0.21</v>
      </c>
      <c r="T194" s="76">
        <f t="shared" si="2"/>
        <v>0.11945557034933657</v>
      </c>
      <c r="U194" s="76">
        <f>+R194/'סכום נכסי הקרן'!$C$42*100</f>
        <v>1.3327292543844354E-2</v>
      </c>
    </row>
    <row r="195" spans="2:21">
      <c r="B195" t="s">
        <v>888</v>
      </c>
      <c r="C195" t="s">
        <v>889</v>
      </c>
      <c r="D195" t="s">
        <v>103</v>
      </c>
      <c r="E195" s="15"/>
      <c r="F195" t="s">
        <v>886</v>
      </c>
      <c r="G195" t="s">
        <v>115</v>
      </c>
      <c r="H195" t="s">
        <v>887</v>
      </c>
      <c r="I195" t="s">
        <v>152</v>
      </c>
      <c r="J195" t="s">
        <v>317</v>
      </c>
      <c r="K195" s="76">
        <v>4.8899999999999997</v>
      </c>
      <c r="L195" t="s">
        <v>105</v>
      </c>
      <c r="M195" s="76">
        <v>4.95</v>
      </c>
      <c r="N195" s="76">
        <v>5.86</v>
      </c>
      <c r="O195" s="76">
        <v>1777472.85</v>
      </c>
      <c r="P195" s="76">
        <v>116.58</v>
      </c>
      <c r="Q195" s="76">
        <v>0</v>
      </c>
      <c r="R195" s="76">
        <v>2072.1778485300001</v>
      </c>
      <c r="S195" s="76">
        <v>0.16</v>
      </c>
      <c r="T195" s="76">
        <f t="shared" si="2"/>
        <v>0.34436908676406836</v>
      </c>
      <c r="U195" s="76">
        <f>+R195/'סכום נכסי הקרן'!$C$42*100</f>
        <v>3.8420205511887601E-2</v>
      </c>
    </row>
    <row r="196" spans="2:21">
      <c r="B196" t="s">
        <v>890</v>
      </c>
      <c r="C196" t="s">
        <v>891</v>
      </c>
      <c r="D196" t="s">
        <v>103</v>
      </c>
      <c r="E196" s="15"/>
      <c r="F196" t="s">
        <v>892</v>
      </c>
      <c r="G196" t="s">
        <v>115</v>
      </c>
      <c r="H196" t="s">
        <v>887</v>
      </c>
      <c r="I196" t="s">
        <v>154</v>
      </c>
      <c r="J196" t="s">
        <v>317</v>
      </c>
      <c r="K196" s="76">
        <v>2.4300000000000002</v>
      </c>
      <c r="L196" t="s">
        <v>105</v>
      </c>
      <c r="M196" s="76">
        <v>7.4</v>
      </c>
      <c r="N196" s="76">
        <v>4.34</v>
      </c>
      <c r="O196" s="76">
        <v>1542499.44</v>
      </c>
      <c r="P196" s="76">
        <v>110.84</v>
      </c>
      <c r="Q196" s="76">
        <v>0</v>
      </c>
      <c r="R196" s="76">
        <v>1709.706379296</v>
      </c>
      <c r="S196" s="76">
        <v>0.99</v>
      </c>
      <c r="T196" s="76">
        <f t="shared" si="2"/>
        <v>0.28413102904779042</v>
      </c>
      <c r="U196" s="76">
        <f>+R196/'סכום נכסי הקרן'!$C$42*100</f>
        <v>3.1699629693530421E-2</v>
      </c>
    </row>
    <row r="197" spans="2:21">
      <c r="B197" t="s">
        <v>893</v>
      </c>
      <c r="C197" t="s">
        <v>894</v>
      </c>
      <c r="D197" t="s">
        <v>103</v>
      </c>
      <c r="E197" s="15"/>
      <c r="F197" t="s">
        <v>895</v>
      </c>
      <c r="G197" t="s">
        <v>115</v>
      </c>
      <c r="H197" t="s">
        <v>887</v>
      </c>
      <c r="I197" t="s">
        <v>152</v>
      </c>
      <c r="J197" t="s">
        <v>317</v>
      </c>
      <c r="K197" s="76">
        <v>0.73</v>
      </c>
      <c r="L197" t="s">
        <v>105</v>
      </c>
      <c r="M197" s="76">
        <v>5.6</v>
      </c>
      <c r="N197" s="76">
        <v>1.59</v>
      </c>
      <c r="O197" s="76">
        <v>368325.85</v>
      </c>
      <c r="P197" s="76">
        <v>109.86</v>
      </c>
      <c r="Q197" s="76">
        <v>0</v>
      </c>
      <c r="R197" s="76">
        <v>404.64277880999998</v>
      </c>
      <c r="S197" s="76">
        <v>0.76</v>
      </c>
      <c r="T197" s="76">
        <f t="shared" si="2"/>
        <v>6.7246382497200594E-2</v>
      </c>
      <c r="U197" s="76">
        <f>+R197/'סכום נכסי הקרן'!$C$42*100</f>
        <v>7.5024731742066022E-3</v>
      </c>
    </row>
    <row r="198" spans="2:21">
      <c r="B198" t="s">
        <v>896</v>
      </c>
      <c r="C198" t="s">
        <v>897</v>
      </c>
      <c r="D198" t="s">
        <v>103</v>
      </c>
      <c r="E198" s="15"/>
      <c r="F198" t="s">
        <v>898</v>
      </c>
      <c r="G198" t="s">
        <v>115</v>
      </c>
      <c r="H198" t="s">
        <v>410</v>
      </c>
      <c r="I198" t="s">
        <v>152</v>
      </c>
      <c r="J198" t="s">
        <v>317</v>
      </c>
      <c r="K198" s="76">
        <v>1.93</v>
      </c>
      <c r="L198" t="s">
        <v>105</v>
      </c>
      <c r="M198" s="76">
        <v>4.5</v>
      </c>
      <c r="N198" s="76">
        <v>49.59</v>
      </c>
      <c r="O198" s="76">
        <v>5883.31</v>
      </c>
      <c r="P198" s="76">
        <v>50.6</v>
      </c>
      <c r="Q198" s="76">
        <v>0</v>
      </c>
      <c r="R198" s="76">
        <v>2.9769548600000002</v>
      </c>
      <c r="S198" s="76">
        <v>0.01</v>
      </c>
      <c r="T198" s="76">
        <f t="shared" si="2"/>
        <v>4.9473129307086737E-4</v>
      </c>
      <c r="U198" s="76">
        <f>+R198/'סכום נכסי הקרן'!$C$42*100</f>
        <v>5.5195656879524213E-5</v>
      </c>
    </row>
    <row r="199" spans="2:21">
      <c r="B199" t="s">
        <v>899</v>
      </c>
      <c r="C199" t="s">
        <v>900</v>
      </c>
      <c r="D199" t="s">
        <v>103</v>
      </c>
      <c r="E199" s="15"/>
      <c r="F199" t="s">
        <v>901</v>
      </c>
      <c r="G199" t="s">
        <v>115</v>
      </c>
      <c r="H199" t="s">
        <v>902</v>
      </c>
      <c r="I199" t="s">
        <v>152</v>
      </c>
      <c r="J199" t="s">
        <v>317</v>
      </c>
      <c r="K199" s="76">
        <v>1.22</v>
      </c>
      <c r="L199" t="s">
        <v>105</v>
      </c>
      <c r="M199" s="76">
        <v>6.78</v>
      </c>
      <c r="N199" s="76">
        <v>54.67</v>
      </c>
      <c r="O199" s="76">
        <v>5448195.7000000002</v>
      </c>
      <c r="P199" s="76">
        <v>76.41</v>
      </c>
      <c r="Q199" s="76">
        <v>0</v>
      </c>
      <c r="R199" s="76">
        <v>4162.9663343700004</v>
      </c>
      <c r="S199" s="76">
        <v>0.56999999999999995</v>
      </c>
      <c r="T199" s="76">
        <f t="shared" si="2"/>
        <v>0.69183102010937414</v>
      </c>
      <c r="U199" s="76">
        <f>+R199/'סכום נכסי הקרן'!$C$42*100</f>
        <v>7.7185470455167465E-2</v>
      </c>
    </row>
    <row r="200" spans="2:21">
      <c r="B200" t="s">
        <v>903</v>
      </c>
      <c r="C200" t="s">
        <v>904</v>
      </c>
      <c r="D200" t="s">
        <v>103</v>
      </c>
      <c r="E200" s="15"/>
      <c r="F200" t="s">
        <v>901</v>
      </c>
      <c r="G200" t="s">
        <v>115</v>
      </c>
      <c r="H200" t="s">
        <v>902</v>
      </c>
      <c r="I200" t="s">
        <v>152</v>
      </c>
      <c r="J200" t="s">
        <v>317</v>
      </c>
      <c r="K200" s="76">
        <v>0.4</v>
      </c>
      <c r="L200" t="s">
        <v>105</v>
      </c>
      <c r="M200" s="76">
        <v>6.33</v>
      </c>
      <c r="N200" s="76">
        <v>118.27</v>
      </c>
      <c r="O200" s="76">
        <v>636839.47</v>
      </c>
      <c r="P200" s="76">
        <v>93</v>
      </c>
      <c r="Q200" s="76">
        <v>0</v>
      </c>
      <c r="R200" s="76">
        <v>592.26070709999999</v>
      </c>
      <c r="S200" s="76">
        <v>0.21</v>
      </c>
      <c r="T200" s="76">
        <f t="shared" si="2"/>
        <v>9.842604918055399E-2</v>
      </c>
      <c r="U200" s="76">
        <f>+R200/'סכום נכסי הקרן'!$C$42*100</f>
        <v>1.0981093200827368E-2</v>
      </c>
    </row>
    <row r="201" spans="2:21">
      <c r="B201" t="s">
        <v>905</v>
      </c>
      <c r="C201" t="s">
        <v>906</v>
      </c>
      <c r="D201" t="s">
        <v>103</v>
      </c>
      <c r="E201" s="15"/>
      <c r="F201" t="s">
        <v>907</v>
      </c>
      <c r="G201" t="s">
        <v>465</v>
      </c>
      <c r="H201" t="s">
        <v>908</v>
      </c>
      <c r="I201" t="s">
        <v>152</v>
      </c>
      <c r="J201" t="s">
        <v>317</v>
      </c>
      <c r="K201" s="76">
        <v>1.5</v>
      </c>
      <c r="L201" t="s">
        <v>105</v>
      </c>
      <c r="M201" s="76">
        <v>6</v>
      </c>
      <c r="N201" s="76">
        <v>35.42</v>
      </c>
      <c r="O201" s="76">
        <v>227768.36</v>
      </c>
      <c r="P201" s="76">
        <v>82.71</v>
      </c>
      <c r="Q201" s="76">
        <v>0</v>
      </c>
      <c r="R201" s="76">
        <v>188.38721055600001</v>
      </c>
      <c r="S201" s="76">
        <v>0.13</v>
      </c>
      <c r="T201" s="76">
        <f t="shared" si="2"/>
        <v>3.1307511420036661E-2</v>
      </c>
      <c r="U201" s="76">
        <f>+R201/'סכום נכסי הקרן'!$C$42*100</f>
        <v>3.4928832727882404E-3</v>
      </c>
    </row>
    <row r="202" spans="2:21">
      <c r="B202" t="s">
        <v>909</v>
      </c>
      <c r="C202" t="s">
        <v>910</v>
      </c>
      <c r="D202" t="s">
        <v>103</v>
      </c>
      <c r="E202" s="15"/>
      <c r="F202" t="s">
        <v>907</v>
      </c>
      <c r="G202" t="s">
        <v>465</v>
      </c>
      <c r="H202" t="s">
        <v>908</v>
      </c>
      <c r="I202" t="s">
        <v>152</v>
      </c>
      <c r="J202" t="s">
        <v>317</v>
      </c>
      <c r="K202" s="76">
        <v>1.98</v>
      </c>
      <c r="L202" t="s">
        <v>105</v>
      </c>
      <c r="M202" s="76">
        <v>6.9</v>
      </c>
      <c r="N202" s="76">
        <v>26.92</v>
      </c>
      <c r="O202" s="76">
        <v>501128.74</v>
      </c>
      <c r="P202" s="76">
        <v>83.56</v>
      </c>
      <c r="Q202" s="76">
        <v>0</v>
      </c>
      <c r="R202" s="76">
        <v>418.74317514400002</v>
      </c>
      <c r="S202" s="76">
        <v>0.18</v>
      </c>
      <c r="T202" s="76">
        <f t="shared" si="2"/>
        <v>6.9589685516290231E-2</v>
      </c>
      <c r="U202" s="76">
        <f>+R202/'סכום נכסי הקרן'!$C$42*100</f>
        <v>7.763908323383425E-3</v>
      </c>
    </row>
    <row r="203" spans="2:21">
      <c r="B203" t="s">
        <v>911</v>
      </c>
      <c r="C203" t="s">
        <v>912</v>
      </c>
      <c r="D203" t="s">
        <v>103</v>
      </c>
      <c r="E203" s="15"/>
      <c r="F203" t="s">
        <v>913</v>
      </c>
      <c r="G203" t="s">
        <v>465</v>
      </c>
      <c r="H203" t="s">
        <v>914</v>
      </c>
      <c r="I203" t="s">
        <v>153</v>
      </c>
      <c r="J203" t="s">
        <v>317</v>
      </c>
      <c r="K203" s="76">
        <v>2.87</v>
      </c>
      <c r="L203" t="s">
        <v>105</v>
      </c>
      <c r="M203" s="76">
        <v>6.8</v>
      </c>
      <c r="N203" s="76">
        <v>20.34</v>
      </c>
      <c r="O203" s="76">
        <v>4428866.8499999996</v>
      </c>
      <c r="P203" s="76">
        <v>71.2</v>
      </c>
      <c r="Q203" s="76">
        <v>0</v>
      </c>
      <c r="R203" s="76">
        <v>3153.3531972000001</v>
      </c>
      <c r="S203" s="76">
        <v>0.44</v>
      </c>
      <c r="T203" s="76">
        <f t="shared" si="2"/>
        <v>0.52404640920887513</v>
      </c>
      <c r="U203" s="76">
        <f>+R203/'סכום נכסי הקרן'!$C$42*100</f>
        <v>5.8466254705858006E-2</v>
      </c>
    </row>
    <row r="204" spans="2:21">
      <c r="B204" t="s">
        <v>915</v>
      </c>
      <c r="C204" t="s">
        <v>916</v>
      </c>
      <c r="D204" t="s">
        <v>103</v>
      </c>
      <c r="E204" s="15"/>
      <c r="F204" t="s">
        <v>913</v>
      </c>
      <c r="G204" t="s">
        <v>465</v>
      </c>
      <c r="H204" t="s">
        <v>914</v>
      </c>
      <c r="I204" t="s">
        <v>153</v>
      </c>
      <c r="J204" t="s">
        <v>317</v>
      </c>
      <c r="K204" s="76">
        <v>3.53</v>
      </c>
      <c r="L204" t="s">
        <v>105</v>
      </c>
      <c r="M204" s="76">
        <v>6.7</v>
      </c>
      <c r="N204" s="76">
        <v>24.43</v>
      </c>
      <c r="O204" s="76">
        <v>505547.56</v>
      </c>
      <c r="P204" s="76">
        <v>56.62</v>
      </c>
      <c r="Q204" s="76">
        <v>0</v>
      </c>
      <c r="R204" s="76">
        <v>286.24102847199998</v>
      </c>
      <c r="S204" s="76">
        <v>0.15</v>
      </c>
      <c r="T204" s="76">
        <f t="shared" si="2"/>
        <v>4.7569547005454932E-2</v>
      </c>
      <c r="U204" s="76">
        <f>+R204/'סכום נכסי הקרן'!$C$42*100</f>
        <v>5.3071888340230433E-3</v>
      </c>
    </row>
    <row r="205" spans="2:21">
      <c r="B205" t="s">
        <v>917</v>
      </c>
      <c r="C205" t="s">
        <v>918</v>
      </c>
      <c r="D205" t="s">
        <v>103</v>
      </c>
      <c r="E205" s="15"/>
      <c r="F205" t="s">
        <v>913</v>
      </c>
      <c r="G205" t="s">
        <v>465</v>
      </c>
      <c r="H205" t="s">
        <v>914</v>
      </c>
      <c r="I205" t="s">
        <v>153</v>
      </c>
      <c r="J205" t="s">
        <v>317</v>
      </c>
      <c r="K205" s="76">
        <v>2.79</v>
      </c>
      <c r="L205" t="s">
        <v>105</v>
      </c>
      <c r="M205" s="76">
        <v>2.14</v>
      </c>
      <c r="N205" s="76">
        <v>23.2</v>
      </c>
      <c r="O205" s="76">
        <v>5418240.2800000003</v>
      </c>
      <c r="P205" s="76">
        <v>75.849999999999994</v>
      </c>
      <c r="Q205" s="76">
        <v>0</v>
      </c>
      <c r="R205" s="76">
        <v>4109.73525238</v>
      </c>
      <c r="S205" s="76">
        <v>0.41</v>
      </c>
      <c r="T205" s="76">
        <f t="shared" si="2"/>
        <v>0.68298470457455474</v>
      </c>
      <c r="U205" s="76">
        <f>+R205/'סכום נכסי הקרן'!$C$42*100</f>
        <v>7.6198514093710965E-2</v>
      </c>
    </row>
    <row r="206" spans="2:21">
      <c r="B206" t="s">
        <v>919</v>
      </c>
      <c r="C206" t="s">
        <v>920</v>
      </c>
      <c r="D206" t="s">
        <v>103</v>
      </c>
      <c r="E206" s="15"/>
      <c r="F206" t="s">
        <v>921</v>
      </c>
      <c r="G206" t="s">
        <v>558</v>
      </c>
      <c r="H206" t="s">
        <v>914</v>
      </c>
      <c r="I206" t="s">
        <v>153</v>
      </c>
      <c r="J206" t="s">
        <v>317</v>
      </c>
      <c r="K206" s="76">
        <v>5.6</v>
      </c>
      <c r="L206" t="s">
        <v>105</v>
      </c>
      <c r="M206" s="76">
        <v>2.6</v>
      </c>
      <c r="N206" s="76">
        <v>14.08</v>
      </c>
      <c r="O206" s="76">
        <v>52720.37</v>
      </c>
      <c r="P206" s="76">
        <v>82</v>
      </c>
      <c r="Q206" s="76">
        <v>0</v>
      </c>
      <c r="R206" s="76">
        <v>43.230703400000003</v>
      </c>
      <c r="S206" s="76">
        <v>0.02</v>
      </c>
      <c r="T206" s="76">
        <f t="shared" si="2"/>
        <v>7.1843822964266051E-3</v>
      </c>
      <c r="U206" s="76">
        <f>+R206/'סכום נכסי הקרן'!$C$42*100</f>
        <v>8.0153955425675517E-4</v>
      </c>
    </row>
    <row r="207" spans="2:21">
      <c r="B207" t="s">
        <v>922</v>
      </c>
      <c r="C207" t="s">
        <v>923</v>
      </c>
      <c r="D207" t="s">
        <v>103</v>
      </c>
      <c r="E207" s="15"/>
      <c r="F207" t="s">
        <v>924</v>
      </c>
      <c r="G207" t="s">
        <v>115</v>
      </c>
      <c r="H207" t="s">
        <v>925</v>
      </c>
      <c r="I207" t="s">
        <v>152</v>
      </c>
      <c r="J207" t="s">
        <v>317</v>
      </c>
      <c r="K207" s="76">
        <v>0.65</v>
      </c>
      <c r="L207" t="s">
        <v>105</v>
      </c>
      <c r="M207" s="76">
        <v>6</v>
      </c>
      <c r="N207" s="76">
        <v>5.21</v>
      </c>
      <c r="O207" s="76">
        <v>0.04</v>
      </c>
      <c r="P207" s="76">
        <v>100.54</v>
      </c>
      <c r="Q207" s="76">
        <v>0</v>
      </c>
      <c r="R207" s="76">
        <v>4.0216000000000003E-5</v>
      </c>
      <c r="S207" s="76">
        <v>0</v>
      </c>
      <c r="T207" s="76">
        <f t="shared" ref="T207:T211" si="3">+R207/$R$11*100</f>
        <v>6.6833776855245972E-9</v>
      </c>
      <c r="U207" s="76">
        <f>+R207/'סכום נכסי הקרן'!$C$42*100</f>
        <v>7.4564400249822592E-10</v>
      </c>
    </row>
    <row r="208" spans="2:21">
      <c r="B208" t="s">
        <v>926</v>
      </c>
      <c r="C208" t="s">
        <v>927</v>
      </c>
      <c r="D208" t="s">
        <v>103</v>
      </c>
      <c r="E208" s="15"/>
      <c r="F208" t="s">
        <v>924</v>
      </c>
      <c r="G208" t="s">
        <v>115</v>
      </c>
      <c r="H208" t="s">
        <v>925</v>
      </c>
      <c r="I208" t="s">
        <v>152</v>
      </c>
      <c r="J208" t="s">
        <v>317</v>
      </c>
      <c r="K208" s="76">
        <v>2.17</v>
      </c>
      <c r="L208" t="s">
        <v>105</v>
      </c>
      <c r="M208" s="76">
        <v>6</v>
      </c>
      <c r="N208" s="76">
        <v>14.34</v>
      </c>
      <c r="O208" s="76">
        <v>204397.43</v>
      </c>
      <c r="P208" s="76">
        <v>105.1</v>
      </c>
      <c r="Q208" s="76">
        <v>0</v>
      </c>
      <c r="R208" s="76">
        <v>214.82169893</v>
      </c>
      <c r="S208" s="76">
        <v>0.09</v>
      </c>
      <c r="T208" s="76">
        <f t="shared" si="3"/>
        <v>3.5700580589696766E-2</v>
      </c>
      <c r="U208" s="76">
        <f>+R208/'סכום נכסי הקרן'!$C$42*100</f>
        <v>3.9830045607130004E-3</v>
      </c>
    </row>
    <row r="209" spans="2:21">
      <c r="B209" t="s">
        <v>928</v>
      </c>
      <c r="C209" t="s">
        <v>929</v>
      </c>
      <c r="D209" t="s">
        <v>103</v>
      </c>
      <c r="E209" s="15"/>
      <c r="F209" t="s">
        <v>930</v>
      </c>
      <c r="G209" t="s">
        <v>135</v>
      </c>
      <c r="H209" t="s">
        <v>925</v>
      </c>
      <c r="I209" t="s">
        <v>152</v>
      </c>
      <c r="J209" t="s">
        <v>317</v>
      </c>
      <c r="K209" s="76">
        <v>4.45</v>
      </c>
      <c r="L209" t="s">
        <v>105</v>
      </c>
      <c r="M209" s="76">
        <v>2</v>
      </c>
      <c r="N209" s="76">
        <v>2.5499999999999998</v>
      </c>
      <c r="O209" s="76">
        <v>0.05</v>
      </c>
      <c r="P209" s="76">
        <v>97.18</v>
      </c>
      <c r="Q209" s="76">
        <v>0</v>
      </c>
      <c r="R209" s="76">
        <v>4.8590000000000001E-5</v>
      </c>
      <c r="S209" s="76">
        <v>0</v>
      </c>
      <c r="T209" s="76">
        <f t="shared" si="3"/>
        <v>8.0750278928695097E-9</v>
      </c>
      <c r="U209" s="76">
        <f>+R209/'סכום נכסי הקרן'!$C$42*100</f>
        <v>9.0090615877732242E-10</v>
      </c>
    </row>
    <row r="210" spans="2:21">
      <c r="B210" t="s">
        <v>931</v>
      </c>
      <c r="C210" t="s">
        <v>932</v>
      </c>
      <c r="D210" t="s">
        <v>103</v>
      </c>
      <c r="E210" s="15"/>
      <c r="F210" t="s">
        <v>933</v>
      </c>
      <c r="G210" t="s">
        <v>465</v>
      </c>
      <c r="H210" t="s">
        <v>215</v>
      </c>
      <c r="I210" t="s">
        <v>216</v>
      </c>
      <c r="J210" t="s">
        <v>439</v>
      </c>
      <c r="K210" s="76">
        <v>4.6399999999999997</v>
      </c>
      <c r="L210" t="s">
        <v>105</v>
      </c>
      <c r="M210" s="76">
        <v>1</v>
      </c>
      <c r="N210" s="76">
        <v>1.6</v>
      </c>
      <c r="O210" s="76">
        <v>282504.78000000003</v>
      </c>
      <c r="P210" s="76">
        <v>97.72</v>
      </c>
      <c r="Q210" s="76">
        <v>0</v>
      </c>
      <c r="R210" s="76">
        <v>276.063671016</v>
      </c>
      <c r="S210" s="76">
        <v>0.11</v>
      </c>
      <c r="T210" s="76">
        <f t="shared" si="3"/>
        <v>4.5878202174565792E-2</v>
      </c>
      <c r="U210" s="76">
        <f>+R210/'סכום נכסי הקרן'!$C$42*100</f>
        <v>5.1184906654247993E-3</v>
      </c>
    </row>
    <row r="211" spans="2:21">
      <c r="B211" t="s">
        <v>934</v>
      </c>
      <c r="C211" t="s">
        <v>935</v>
      </c>
      <c r="D211" t="s">
        <v>103</v>
      </c>
      <c r="E211" s="15"/>
      <c r="F211" t="s">
        <v>936</v>
      </c>
      <c r="G211" t="s">
        <v>465</v>
      </c>
      <c r="H211" t="s">
        <v>215</v>
      </c>
      <c r="I211" t="s">
        <v>216</v>
      </c>
      <c r="J211" t="s">
        <v>838</v>
      </c>
      <c r="K211" s="76">
        <v>2.16</v>
      </c>
      <c r="L211" t="s">
        <v>105</v>
      </c>
      <c r="M211" s="76">
        <v>2.5</v>
      </c>
      <c r="N211" s="76">
        <v>119.73</v>
      </c>
      <c r="O211" s="76">
        <v>693900</v>
      </c>
      <c r="P211" s="76">
        <v>9.9999999999999995E-7</v>
      </c>
      <c r="Q211" s="76">
        <v>0</v>
      </c>
      <c r="R211" s="76">
        <v>6.939E-6</v>
      </c>
      <c r="S211" s="76">
        <v>1.81</v>
      </c>
      <c r="T211" s="76">
        <f t="shared" si="3"/>
        <v>1.1531718161889592E-9</v>
      </c>
      <c r="U211" s="76">
        <f>+R211/'סכום נכסי הקרן'!$C$42*100</f>
        <v>1.2865585173401605E-10</v>
      </c>
    </row>
    <row r="212" spans="2:21">
      <c r="B212" s="77" t="s">
        <v>340</v>
      </c>
      <c r="C212" s="15"/>
      <c r="D212" s="15"/>
      <c r="E212" s="15"/>
      <c r="F212" s="15"/>
      <c r="K212" s="78">
        <v>4.08</v>
      </c>
      <c r="N212" s="78">
        <v>2.6</v>
      </c>
      <c r="O212" s="78">
        <v>122112283.73</v>
      </c>
      <c r="Q212" s="78">
        <v>631.42575999999997</v>
      </c>
      <c r="R212" s="78">
        <v>130805.88777908801</v>
      </c>
      <c r="T212" s="78">
        <v>21.74</v>
      </c>
      <c r="U212" s="78">
        <v>2.4300000000000002</v>
      </c>
    </row>
    <row r="213" spans="2:21">
      <c r="B213" t="s">
        <v>937</v>
      </c>
      <c r="C213" t="s">
        <v>938</v>
      </c>
      <c r="D213" t="s">
        <v>103</v>
      </c>
      <c r="E213" s="15"/>
      <c r="F213" t="s">
        <v>428</v>
      </c>
      <c r="G213" t="s">
        <v>425</v>
      </c>
      <c r="H213" t="s">
        <v>401</v>
      </c>
      <c r="I213" t="s">
        <v>152</v>
      </c>
      <c r="J213" t="s">
        <v>317</v>
      </c>
      <c r="K213" s="76">
        <v>6.95</v>
      </c>
      <c r="L213" t="s">
        <v>105</v>
      </c>
      <c r="M213" s="76">
        <v>2.98</v>
      </c>
      <c r="N213" s="76">
        <v>2.11</v>
      </c>
      <c r="O213" s="76">
        <v>7418829.5800000001</v>
      </c>
      <c r="P213" s="76">
        <v>107.03</v>
      </c>
      <c r="Q213" s="76">
        <v>0</v>
      </c>
      <c r="R213" s="76">
        <v>7940.3732994740003</v>
      </c>
      <c r="S213" s="76">
        <v>0.28999999999999998</v>
      </c>
      <c r="T213" s="76">
        <f t="shared" ref="T213:T276" si="4">+R213/$R$11*100</f>
        <v>1.3195870729172432</v>
      </c>
      <c r="U213" s="76">
        <f>+R213/'סכום נכסי הקרן'!$C$42*100</f>
        <v>0.14722229282747756</v>
      </c>
    </row>
    <row r="214" spans="2:21">
      <c r="B214" t="s">
        <v>939</v>
      </c>
      <c r="C214" t="s">
        <v>940</v>
      </c>
      <c r="D214" t="s">
        <v>103</v>
      </c>
      <c r="E214" s="15"/>
      <c r="F214" t="s">
        <v>428</v>
      </c>
      <c r="G214" t="s">
        <v>425</v>
      </c>
      <c r="H214" t="s">
        <v>401</v>
      </c>
      <c r="I214" t="s">
        <v>152</v>
      </c>
      <c r="J214" t="s">
        <v>317</v>
      </c>
      <c r="K214" s="76">
        <v>4.46</v>
      </c>
      <c r="L214" t="s">
        <v>105</v>
      </c>
      <c r="M214" s="76">
        <v>2.4700000000000002</v>
      </c>
      <c r="N214" s="76">
        <v>1.29</v>
      </c>
      <c r="O214" s="76">
        <v>3922273.78</v>
      </c>
      <c r="P214" s="76">
        <v>106.09</v>
      </c>
      <c r="Q214" s="76">
        <v>0</v>
      </c>
      <c r="R214" s="76">
        <v>4161.1402532020002</v>
      </c>
      <c r="S214" s="76">
        <v>0.12</v>
      </c>
      <c r="T214" s="76">
        <f t="shared" si="4"/>
        <v>0.69152754909957281</v>
      </c>
      <c r="U214" s="76">
        <f>+R214/'סכום נכסי הקרן'!$C$42*100</f>
        <v>7.7151613122986393E-2</v>
      </c>
    </row>
    <row r="215" spans="2:21">
      <c r="B215" t="s">
        <v>941</v>
      </c>
      <c r="C215" t="s">
        <v>942</v>
      </c>
      <c r="D215" t="s">
        <v>103</v>
      </c>
      <c r="E215" s="15"/>
      <c r="F215" t="s">
        <v>428</v>
      </c>
      <c r="G215" t="s">
        <v>425</v>
      </c>
      <c r="H215" t="s">
        <v>401</v>
      </c>
      <c r="I215" t="s">
        <v>152</v>
      </c>
      <c r="J215" t="s">
        <v>317</v>
      </c>
      <c r="K215" s="76">
        <v>2.59</v>
      </c>
      <c r="L215" t="s">
        <v>105</v>
      </c>
      <c r="M215" s="76">
        <v>2.74</v>
      </c>
      <c r="N215" s="76">
        <v>0.71</v>
      </c>
      <c r="O215" s="76">
        <v>3123539.2</v>
      </c>
      <c r="P215" s="76">
        <v>106.24</v>
      </c>
      <c r="Q215" s="76">
        <v>0</v>
      </c>
      <c r="R215" s="76">
        <v>3318.44804608</v>
      </c>
      <c r="S215" s="76">
        <v>0.15</v>
      </c>
      <c r="T215" s="76">
        <f t="shared" si="4"/>
        <v>0.55148303216987704</v>
      </c>
      <c r="U215" s="76">
        <f>+R215/'סכום נכסי הקרן'!$C$42*100</f>
        <v>6.152727479514393E-2</v>
      </c>
    </row>
    <row r="216" spans="2:21">
      <c r="B216" t="s">
        <v>943</v>
      </c>
      <c r="C216" t="s">
        <v>944</v>
      </c>
      <c r="D216" t="s">
        <v>103</v>
      </c>
      <c r="E216" s="15"/>
      <c r="F216" t="s">
        <v>444</v>
      </c>
      <c r="G216" t="s">
        <v>425</v>
      </c>
      <c r="H216" t="s">
        <v>401</v>
      </c>
      <c r="I216" t="s">
        <v>152</v>
      </c>
      <c r="J216" t="s">
        <v>317</v>
      </c>
      <c r="K216" s="76">
        <v>1.1499999999999999</v>
      </c>
      <c r="L216" t="s">
        <v>105</v>
      </c>
      <c r="M216" s="76">
        <v>1.81</v>
      </c>
      <c r="N216" s="76">
        <v>0.28999999999999998</v>
      </c>
      <c r="O216" s="76">
        <v>470078.58</v>
      </c>
      <c r="P216" s="76">
        <v>101.9</v>
      </c>
      <c r="Q216" s="76">
        <v>0</v>
      </c>
      <c r="R216" s="76">
        <v>479.01007301999999</v>
      </c>
      <c r="S216" s="76">
        <v>7.0000000000000007E-2</v>
      </c>
      <c r="T216" s="76">
        <f t="shared" si="4"/>
        <v>7.9605262412059272E-2</v>
      </c>
      <c r="U216" s="76">
        <f>+R216/'סכום נכסי הקרן'!$C$42*100</f>
        <v>8.8813155978615544E-3</v>
      </c>
    </row>
    <row r="217" spans="2:21">
      <c r="B217" t="s">
        <v>945</v>
      </c>
      <c r="C217" t="s">
        <v>946</v>
      </c>
      <c r="D217" t="s">
        <v>103</v>
      </c>
      <c r="E217" s="15"/>
      <c r="F217" t="s">
        <v>444</v>
      </c>
      <c r="G217" t="s">
        <v>425</v>
      </c>
      <c r="H217" t="s">
        <v>401</v>
      </c>
      <c r="I217" t="s">
        <v>152</v>
      </c>
      <c r="J217" t="s">
        <v>317</v>
      </c>
      <c r="K217" s="76">
        <v>1.1299999999999999</v>
      </c>
      <c r="L217" t="s">
        <v>105</v>
      </c>
      <c r="M217" s="76">
        <v>5.9</v>
      </c>
      <c r="N217" s="76">
        <v>0.23</v>
      </c>
      <c r="O217" s="76">
        <v>1809142.7</v>
      </c>
      <c r="P217" s="76">
        <v>108.57</v>
      </c>
      <c r="Q217" s="76">
        <v>0</v>
      </c>
      <c r="R217" s="76">
        <v>1964.1862293900001</v>
      </c>
      <c r="S217" s="76">
        <v>0.17</v>
      </c>
      <c r="T217" s="76">
        <f t="shared" si="4"/>
        <v>0.32642228008056062</v>
      </c>
      <c r="U217" s="76">
        <f>+R217/'סכום נכסי הקרן'!$C$42*100</f>
        <v>3.6417935193312566E-2</v>
      </c>
    </row>
    <row r="218" spans="2:21">
      <c r="B218" t="s">
        <v>947</v>
      </c>
      <c r="C218" t="s">
        <v>948</v>
      </c>
      <c r="D218" t="s">
        <v>103</v>
      </c>
      <c r="E218" s="15"/>
      <c r="F218" t="s">
        <v>949</v>
      </c>
      <c r="G218" t="s">
        <v>950</v>
      </c>
      <c r="H218" t="s">
        <v>472</v>
      </c>
      <c r="I218" t="s">
        <v>153</v>
      </c>
      <c r="J218" t="s">
        <v>317</v>
      </c>
      <c r="K218" s="76">
        <v>1.69</v>
      </c>
      <c r="L218" t="s">
        <v>105</v>
      </c>
      <c r="M218" s="76">
        <v>4.84</v>
      </c>
      <c r="N218" s="76">
        <v>0.44</v>
      </c>
      <c r="O218" s="76">
        <v>175042.47</v>
      </c>
      <c r="P218" s="76">
        <v>108.87</v>
      </c>
      <c r="Q218" s="76">
        <v>0</v>
      </c>
      <c r="R218" s="76">
        <v>190.568737089</v>
      </c>
      <c r="S218" s="76">
        <v>0.03</v>
      </c>
      <c r="T218" s="76">
        <f t="shared" si="4"/>
        <v>3.1670052840143882E-2</v>
      </c>
      <c r="U218" s="76">
        <f>+R218/'סכום נכסי הקרן'!$C$42*100</f>
        <v>3.5333309099381855E-3</v>
      </c>
    </row>
    <row r="219" spans="2:21">
      <c r="B219" t="s">
        <v>951</v>
      </c>
      <c r="C219" t="s">
        <v>952</v>
      </c>
      <c r="D219" t="s">
        <v>103</v>
      </c>
      <c r="E219" s="15"/>
      <c r="F219" t="s">
        <v>453</v>
      </c>
      <c r="G219" t="s">
        <v>425</v>
      </c>
      <c r="H219" t="s">
        <v>224</v>
      </c>
      <c r="I219" t="s">
        <v>152</v>
      </c>
      <c r="J219" t="s">
        <v>317</v>
      </c>
      <c r="K219" s="76">
        <v>2.23</v>
      </c>
      <c r="L219" t="s">
        <v>105</v>
      </c>
      <c r="M219" s="76">
        <v>1.95</v>
      </c>
      <c r="N219" s="76">
        <v>0.68</v>
      </c>
      <c r="O219" s="76">
        <v>202838.43</v>
      </c>
      <c r="P219" s="76">
        <v>104.26</v>
      </c>
      <c r="Q219" s="76">
        <v>0</v>
      </c>
      <c r="R219" s="76">
        <v>211.47934711799999</v>
      </c>
      <c r="S219" s="76">
        <v>0.03</v>
      </c>
      <c r="T219" s="76">
        <f t="shared" si="4"/>
        <v>3.5145125061611097E-2</v>
      </c>
      <c r="U219" s="76">
        <f>+R219/'סכום נכסי הקרן'!$C$42*100</f>
        <v>3.921034086701242E-3</v>
      </c>
    </row>
    <row r="220" spans="2:21">
      <c r="B220" t="s">
        <v>953</v>
      </c>
      <c r="C220" t="s">
        <v>954</v>
      </c>
      <c r="D220" t="s">
        <v>103</v>
      </c>
      <c r="E220" s="15"/>
      <c r="F220" t="s">
        <v>444</v>
      </c>
      <c r="G220" t="s">
        <v>425</v>
      </c>
      <c r="H220" t="s">
        <v>224</v>
      </c>
      <c r="I220" t="s">
        <v>152</v>
      </c>
      <c r="J220" t="s">
        <v>317</v>
      </c>
      <c r="K220" s="76">
        <v>1.92</v>
      </c>
      <c r="L220" t="s">
        <v>105</v>
      </c>
      <c r="M220" s="76">
        <v>6.1</v>
      </c>
      <c r="N220" s="76">
        <v>0.56000000000000005</v>
      </c>
      <c r="O220" s="76">
        <v>851916.18</v>
      </c>
      <c r="P220" s="76">
        <v>114.02</v>
      </c>
      <c r="Q220" s="76">
        <v>0</v>
      </c>
      <c r="R220" s="76">
        <v>971.35482843600005</v>
      </c>
      <c r="S220" s="76">
        <v>0.06</v>
      </c>
      <c r="T220" s="76">
        <f t="shared" si="4"/>
        <v>0.16142657611636502</v>
      </c>
      <c r="U220" s="76">
        <f>+R220/'סכום נכסי הקרן'!$C$42*100</f>
        <v>1.8009869259026173E-2</v>
      </c>
    </row>
    <row r="221" spans="2:21">
      <c r="B221" t="s">
        <v>955</v>
      </c>
      <c r="C221" t="s">
        <v>956</v>
      </c>
      <c r="D221" t="s">
        <v>103</v>
      </c>
      <c r="E221" s="15"/>
      <c r="F221" t="s">
        <v>489</v>
      </c>
      <c r="G221" t="s">
        <v>465</v>
      </c>
      <c r="H221" t="s">
        <v>220</v>
      </c>
      <c r="I221" t="s">
        <v>152</v>
      </c>
      <c r="J221" t="s">
        <v>317</v>
      </c>
      <c r="K221" s="76">
        <v>5.55</v>
      </c>
      <c r="L221" t="s">
        <v>105</v>
      </c>
      <c r="M221" s="76">
        <v>3.39</v>
      </c>
      <c r="N221" s="76">
        <v>2.19</v>
      </c>
      <c r="O221" s="76">
        <v>136559.14000000001</v>
      </c>
      <c r="P221" s="76">
        <v>109.29</v>
      </c>
      <c r="Q221" s="76">
        <v>0</v>
      </c>
      <c r="R221" s="76">
        <v>149.24548410599999</v>
      </c>
      <c r="S221" s="76">
        <v>0.02</v>
      </c>
      <c r="T221" s="76">
        <f t="shared" si="4"/>
        <v>2.4802664067519301E-2</v>
      </c>
      <c r="U221" s="76">
        <f>+R221/'סכום נכסי הקרן'!$C$42*100</f>
        <v>2.7671573533813204E-3</v>
      </c>
    </row>
    <row r="222" spans="2:21">
      <c r="B222" t="s">
        <v>957</v>
      </c>
      <c r="C222" t="s">
        <v>958</v>
      </c>
      <c r="D222" t="s">
        <v>103</v>
      </c>
      <c r="E222" s="15"/>
      <c r="F222" t="s">
        <v>499</v>
      </c>
      <c r="G222" t="s">
        <v>135</v>
      </c>
      <c r="H222" t="s">
        <v>220</v>
      </c>
      <c r="I222" t="s">
        <v>152</v>
      </c>
      <c r="J222" t="s">
        <v>317</v>
      </c>
      <c r="K222" s="76">
        <v>6.19</v>
      </c>
      <c r="L222" t="s">
        <v>105</v>
      </c>
      <c r="M222" s="76">
        <v>3.65</v>
      </c>
      <c r="N222" s="76">
        <v>2.25</v>
      </c>
      <c r="O222" s="76">
        <v>2185600.0499999998</v>
      </c>
      <c r="P222" s="76">
        <v>110.23</v>
      </c>
      <c r="Q222" s="76">
        <v>0</v>
      </c>
      <c r="R222" s="76">
        <v>2409.1869351149999</v>
      </c>
      <c r="S222" s="76">
        <v>0.14000000000000001</v>
      </c>
      <c r="T222" s="76">
        <f t="shared" si="4"/>
        <v>0.40037562667607385</v>
      </c>
      <c r="U222" s="76">
        <f>+R222/'סכום נכסי הקרן'!$C$42*100</f>
        <v>4.4668683833936303E-2</v>
      </c>
    </row>
    <row r="223" spans="2:21">
      <c r="B223" t="s">
        <v>959</v>
      </c>
      <c r="C223" t="s">
        <v>960</v>
      </c>
      <c r="D223" t="s">
        <v>103</v>
      </c>
      <c r="E223" s="15"/>
      <c r="F223" t="s">
        <v>499</v>
      </c>
      <c r="G223" t="s">
        <v>135</v>
      </c>
      <c r="H223" t="s">
        <v>220</v>
      </c>
      <c r="I223" t="s">
        <v>152</v>
      </c>
      <c r="J223" t="s">
        <v>317</v>
      </c>
      <c r="K223" s="76">
        <v>3.09</v>
      </c>
      <c r="L223" t="s">
        <v>105</v>
      </c>
      <c r="M223" s="76">
        <v>1.51</v>
      </c>
      <c r="N223" s="76">
        <v>0.96</v>
      </c>
      <c r="O223" s="76">
        <v>720273.96</v>
      </c>
      <c r="P223" s="76">
        <v>101.79</v>
      </c>
      <c r="Q223" s="76">
        <v>0</v>
      </c>
      <c r="R223" s="76">
        <v>733.16686388400001</v>
      </c>
      <c r="S223" s="76">
        <v>0.1</v>
      </c>
      <c r="T223" s="76">
        <f t="shared" si="4"/>
        <v>0.1218428251901824</v>
      </c>
      <c r="U223" s="76">
        <f>+R223/'סכום נכסי הקרן'!$C$42*100</f>
        <v>1.3593631263316534E-2</v>
      </c>
    </row>
    <row r="224" spans="2:21">
      <c r="B224" t="s">
        <v>961</v>
      </c>
      <c r="C224" t="s">
        <v>962</v>
      </c>
      <c r="D224" t="s">
        <v>103</v>
      </c>
      <c r="E224" s="15"/>
      <c r="F224" t="s">
        <v>499</v>
      </c>
      <c r="G224" t="s">
        <v>135</v>
      </c>
      <c r="H224" t="s">
        <v>220</v>
      </c>
      <c r="I224" t="s">
        <v>152</v>
      </c>
      <c r="J224" t="s">
        <v>398</v>
      </c>
      <c r="L224" t="s">
        <v>105</v>
      </c>
      <c r="M224" s="76">
        <v>3.65</v>
      </c>
      <c r="N224" s="76">
        <v>0</v>
      </c>
      <c r="O224" s="76">
        <v>1610277.25</v>
      </c>
      <c r="P224" s="76">
        <v>109.91</v>
      </c>
      <c r="Q224" s="76">
        <v>0</v>
      </c>
      <c r="R224" s="76">
        <v>1769.8557254750001</v>
      </c>
      <c r="S224" s="76">
        <v>0</v>
      </c>
      <c r="T224" s="76">
        <f t="shared" si="4"/>
        <v>0.29412707037590913</v>
      </c>
      <c r="U224" s="76">
        <f>+R224/'סכום נכסי הקרן'!$C$42*100</f>
        <v>3.2814857444489268E-2</v>
      </c>
    </row>
    <row r="225" spans="2:21">
      <c r="B225" t="s">
        <v>963</v>
      </c>
      <c r="C225" t="s">
        <v>964</v>
      </c>
      <c r="D225" t="s">
        <v>103</v>
      </c>
      <c r="E225" s="15"/>
      <c r="F225" t="s">
        <v>424</v>
      </c>
      <c r="G225" t="s">
        <v>425</v>
      </c>
      <c r="H225" t="s">
        <v>220</v>
      </c>
      <c r="I225" t="s">
        <v>152</v>
      </c>
      <c r="J225" t="s">
        <v>317</v>
      </c>
      <c r="K225" s="76">
        <v>3.27</v>
      </c>
      <c r="L225" t="s">
        <v>105</v>
      </c>
      <c r="M225" s="76">
        <v>1.55</v>
      </c>
      <c r="N225" s="76">
        <v>0.86</v>
      </c>
      <c r="O225" s="76">
        <v>171805.28</v>
      </c>
      <c r="P225" s="76">
        <v>102.33</v>
      </c>
      <c r="Q225" s="76">
        <v>0</v>
      </c>
      <c r="R225" s="76">
        <v>175.80834302400001</v>
      </c>
      <c r="S225" s="76">
        <v>0.02</v>
      </c>
      <c r="T225" s="76">
        <f t="shared" si="4"/>
        <v>2.9217066756904109E-2</v>
      </c>
      <c r="U225" s="76">
        <f>+R225/'סכום נכסי הקרן'!$C$42*100</f>
        <v>3.2596587568379854E-3</v>
      </c>
    </row>
    <row r="226" spans="2:21">
      <c r="B226" t="s">
        <v>965</v>
      </c>
      <c r="C226" t="s">
        <v>966</v>
      </c>
      <c r="D226" t="s">
        <v>103</v>
      </c>
      <c r="E226" s="15"/>
      <c r="F226" t="s">
        <v>513</v>
      </c>
      <c r="G226" t="s">
        <v>425</v>
      </c>
      <c r="H226" t="s">
        <v>220</v>
      </c>
      <c r="I226" t="s">
        <v>152</v>
      </c>
      <c r="J226" t="s">
        <v>317</v>
      </c>
      <c r="K226" s="76">
        <v>2.94</v>
      </c>
      <c r="L226" t="s">
        <v>105</v>
      </c>
      <c r="M226" s="76">
        <v>6.4</v>
      </c>
      <c r="N226" s="76">
        <v>0.8</v>
      </c>
      <c r="O226" s="76">
        <v>203605.78</v>
      </c>
      <c r="P226" s="76">
        <v>119.55</v>
      </c>
      <c r="Q226" s="76">
        <v>0</v>
      </c>
      <c r="R226" s="76">
        <v>243.41070998999999</v>
      </c>
      <c r="S226" s="76">
        <v>0.06</v>
      </c>
      <c r="T226" s="76">
        <f t="shared" si="4"/>
        <v>4.0451703490274146E-2</v>
      </c>
      <c r="U226" s="76">
        <f>+R226/'סכום נכסי הקרן'!$C$42*100</f>
        <v>4.5130728080335809E-3</v>
      </c>
    </row>
    <row r="227" spans="2:21">
      <c r="B227" t="s">
        <v>967</v>
      </c>
      <c r="C227" t="s">
        <v>968</v>
      </c>
      <c r="D227" t="s">
        <v>103</v>
      </c>
      <c r="E227" s="15"/>
      <c r="F227" t="s">
        <v>513</v>
      </c>
      <c r="G227" t="s">
        <v>425</v>
      </c>
      <c r="H227" t="s">
        <v>220</v>
      </c>
      <c r="I227" t="s">
        <v>152</v>
      </c>
      <c r="J227" t="s">
        <v>317</v>
      </c>
      <c r="K227" s="76">
        <v>0.92</v>
      </c>
      <c r="L227" t="s">
        <v>105</v>
      </c>
      <c r="M227" s="76">
        <v>6.1</v>
      </c>
      <c r="N227" s="76">
        <v>0.36</v>
      </c>
      <c r="O227" s="76">
        <v>16825.45</v>
      </c>
      <c r="P227" s="76">
        <v>108.79</v>
      </c>
      <c r="Q227" s="76">
        <v>0</v>
      </c>
      <c r="R227" s="76">
        <v>18.304407054999999</v>
      </c>
      <c r="S227" s="76">
        <v>0.01</v>
      </c>
      <c r="T227" s="76">
        <f t="shared" si="4"/>
        <v>3.0419550840000498E-3</v>
      </c>
      <c r="U227" s="76">
        <f>+R227/'סכום נכסי הקרן'!$C$42*100</f>
        <v>3.3938162273341365E-4</v>
      </c>
    </row>
    <row r="228" spans="2:21">
      <c r="B228" t="s">
        <v>969</v>
      </c>
      <c r="C228" t="s">
        <v>970</v>
      </c>
      <c r="D228" t="s">
        <v>103</v>
      </c>
      <c r="E228" s="15"/>
      <c r="F228" t="s">
        <v>525</v>
      </c>
      <c r="G228" t="s">
        <v>465</v>
      </c>
      <c r="H228" t="s">
        <v>220</v>
      </c>
      <c r="I228" t="s">
        <v>152</v>
      </c>
      <c r="J228" t="s">
        <v>317</v>
      </c>
      <c r="K228" s="76">
        <v>3.9</v>
      </c>
      <c r="L228" t="s">
        <v>105</v>
      </c>
      <c r="M228" s="76">
        <v>4.5999999999999996</v>
      </c>
      <c r="N228" s="76">
        <v>1.42</v>
      </c>
      <c r="O228" s="76">
        <v>71564.509999999995</v>
      </c>
      <c r="P228" s="76">
        <v>114.22</v>
      </c>
      <c r="Q228" s="76">
        <v>0</v>
      </c>
      <c r="R228" s="76">
        <v>81.740983322000005</v>
      </c>
      <c r="S228" s="76">
        <v>0.03</v>
      </c>
      <c r="T228" s="76">
        <f t="shared" si="4"/>
        <v>1.3584291424485109E-2</v>
      </c>
      <c r="U228" s="76">
        <f>+R228/'סכום נכסי הקרן'!$C$42*100</f>
        <v>1.5155578369891788E-3</v>
      </c>
    </row>
    <row r="229" spans="2:21">
      <c r="B229" t="s">
        <v>971</v>
      </c>
      <c r="C229" t="s">
        <v>972</v>
      </c>
      <c r="D229" t="s">
        <v>103</v>
      </c>
      <c r="E229" s="15"/>
      <c r="F229" t="s">
        <v>530</v>
      </c>
      <c r="G229" t="s">
        <v>973</v>
      </c>
      <c r="H229" t="s">
        <v>220</v>
      </c>
      <c r="I229" t="s">
        <v>152</v>
      </c>
      <c r="J229" t="s">
        <v>317</v>
      </c>
      <c r="K229" s="76">
        <v>4.4000000000000004</v>
      </c>
      <c r="L229" t="s">
        <v>105</v>
      </c>
      <c r="M229" s="76">
        <v>4.8</v>
      </c>
      <c r="N229" s="76">
        <v>1.4</v>
      </c>
      <c r="O229" s="76">
        <v>1819898.06</v>
      </c>
      <c r="P229" s="76">
        <v>115.58</v>
      </c>
      <c r="Q229" s="76">
        <v>111.85511</v>
      </c>
      <c r="R229" s="76">
        <v>2215.2932877479998</v>
      </c>
      <c r="S229" s="76">
        <v>0.09</v>
      </c>
      <c r="T229" s="76">
        <f t="shared" si="4"/>
        <v>0.36815301686461616</v>
      </c>
      <c r="U229" s="76">
        <f>+R229/'סכום נכסי הקרן'!$C$42*100</f>
        <v>4.1073705833098086E-2</v>
      </c>
    </row>
    <row r="230" spans="2:21">
      <c r="B230" t="s">
        <v>974</v>
      </c>
      <c r="C230" t="s">
        <v>975</v>
      </c>
      <c r="D230" t="s">
        <v>103</v>
      </c>
      <c r="E230" s="15"/>
      <c r="F230" t="s">
        <v>424</v>
      </c>
      <c r="G230" t="s">
        <v>425</v>
      </c>
      <c r="H230" t="s">
        <v>220</v>
      </c>
      <c r="I230" t="s">
        <v>152</v>
      </c>
      <c r="J230" t="s">
        <v>317</v>
      </c>
      <c r="K230" s="76">
        <v>2.78</v>
      </c>
      <c r="L230" t="s">
        <v>105</v>
      </c>
      <c r="M230" s="76">
        <v>2.15</v>
      </c>
      <c r="N230" s="76">
        <v>0.84</v>
      </c>
      <c r="O230" s="76">
        <v>26395.16</v>
      </c>
      <c r="P230" s="76">
        <v>103.83</v>
      </c>
      <c r="Q230" s="76">
        <v>0</v>
      </c>
      <c r="R230" s="76">
        <v>27.406094628000002</v>
      </c>
      <c r="S230" s="76">
        <v>0</v>
      </c>
      <c r="T230" s="76">
        <f t="shared" si="4"/>
        <v>4.5545375294447667E-3</v>
      </c>
      <c r="U230" s="76">
        <f>+R230/'סכום נכסי הקרן'!$C$42*100</f>
        <v>5.0813581885983308E-4</v>
      </c>
    </row>
    <row r="231" spans="2:21">
      <c r="B231" t="s">
        <v>976</v>
      </c>
      <c r="C231" t="s">
        <v>977</v>
      </c>
      <c r="D231" t="s">
        <v>103</v>
      </c>
      <c r="E231" s="15"/>
      <c r="F231" t="s">
        <v>978</v>
      </c>
      <c r="G231" t="s">
        <v>534</v>
      </c>
      <c r="H231" t="s">
        <v>492</v>
      </c>
      <c r="I231" t="s">
        <v>153</v>
      </c>
      <c r="J231" t="s">
        <v>317</v>
      </c>
      <c r="K231" s="76">
        <v>5.05</v>
      </c>
      <c r="L231" t="s">
        <v>105</v>
      </c>
      <c r="M231" s="76">
        <v>3.39</v>
      </c>
      <c r="N231" s="76">
        <v>1.78</v>
      </c>
      <c r="O231" s="76">
        <v>1398728.74</v>
      </c>
      <c r="P231" s="76">
        <v>110.03</v>
      </c>
      <c r="Q231" s="76">
        <v>0</v>
      </c>
      <c r="R231" s="76">
        <v>1539.0212326220001</v>
      </c>
      <c r="S231" s="76">
        <v>0.2</v>
      </c>
      <c r="T231" s="76">
        <f t="shared" si="4"/>
        <v>0.25576537108748848</v>
      </c>
      <c r="U231" s="76">
        <f>+R231/'סכום נכסי הקרן'!$C$42*100</f>
        <v>2.8534960011488492E-2</v>
      </c>
    </row>
    <row r="232" spans="2:21">
      <c r="B232" t="s">
        <v>979</v>
      </c>
      <c r="C232" t="s">
        <v>980</v>
      </c>
      <c r="D232" t="s">
        <v>103</v>
      </c>
      <c r="E232" s="15"/>
      <c r="F232" t="s">
        <v>981</v>
      </c>
      <c r="G232" t="s">
        <v>950</v>
      </c>
      <c r="H232" t="s">
        <v>220</v>
      </c>
      <c r="I232" t="s">
        <v>152</v>
      </c>
      <c r="J232" t="s">
        <v>317</v>
      </c>
      <c r="K232" s="76">
        <v>1.71</v>
      </c>
      <c r="L232" t="s">
        <v>105</v>
      </c>
      <c r="M232" s="76">
        <v>4.0999999999999996</v>
      </c>
      <c r="N232" s="76">
        <v>0.6</v>
      </c>
      <c r="O232" s="76">
        <v>1705559.67</v>
      </c>
      <c r="P232" s="76">
        <v>107.09</v>
      </c>
      <c r="Q232" s="76">
        <v>0</v>
      </c>
      <c r="R232" s="76">
        <v>1826.4838506030001</v>
      </c>
      <c r="S232" s="76">
        <v>0.14000000000000001</v>
      </c>
      <c r="T232" s="76">
        <f t="shared" si="4"/>
        <v>0.30353793042796728</v>
      </c>
      <c r="U232" s="76">
        <f>+R232/'סכום נכסי הקרן'!$C$42*100</f>
        <v>3.3864798310672184E-2</v>
      </c>
    </row>
    <row r="233" spans="2:21">
      <c r="B233" t="s">
        <v>982</v>
      </c>
      <c r="C233" t="s">
        <v>983</v>
      </c>
      <c r="D233" t="s">
        <v>103</v>
      </c>
      <c r="E233" s="15"/>
      <c r="F233" t="s">
        <v>981</v>
      </c>
      <c r="G233" t="s">
        <v>950</v>
      </c>
      <c r="H233" t="s">
        <v>220</v>
      </c>
      <c r="I233" t="s">
        <v>152</v>
      </c>
      <c r="J233" t="s">
        <v>317</v>
      </c>
      <c r="K233" s="76">
        <v>5.03</v>
      </c>
      <c r="L233" t="s">
        <v>105</v>
      </c>
      <c r="M233" s="76">
        <v>1.05</v>
      </c>
      <c r="N233" s="76">
        <v>0.96</v>
      </c>
      <c r="O233" s="76">
        <v>748330.25</v>
      </c>
      <c r="P233" s="76">
        <v>100.8</v>
      </c>
      <c r="Q233" s="76">
        <v>0</v>
      </c>
      <c r="R233" s="76">
        <v>754.31689200000005</v>
      </c>
      <c r="S233" s="76">
        <v>0.16</v>
      </c>
      <c r="T233" s="76">
        <f t="shared" si="4"/>
        <v>0.12535768559297464</v>
      </c>
      <c r="U233" s="76">
        <f>+R233/'סכום נכסי הקרן'!$C$42*100</f>
        <v>1.3985773485749505E-2</v>
      </c>
    </row>
    <row r="234" spans="2:21">
      <c r="B234" t="s">
        <v>984</v>
      </c>
      <c r="C234" t="s">
        <v>985</v>
      </c>
      <c r="D234" t="s">
        <v>103</v>
      </c>
      <c r="E234" s="15"/>
      <c r="F234" t="s">
        <v>551</v>
      </c>
      <c r="G234" t="s">
        <v>425</v>
      </c>
      <c r="H234" t="s">
        <v>552</v>
      </c>
      <c r="I234" t="s">
        <v>153</v>
      </c>
      <c r="J234" t="s">
        <v>317</v>
      </c>
      <c r="K234" s="76">
        <v>2.64</v>
      </c>
      <c r="L234" t="s">
        <v>105</v>
      </c>
      <c r="M234" s="76">
        <v>0.97</v>
      </c>
      <c r="N234" s="76">
        <v>0.72</v>
      </c>
      <c r="O234" s="76">
        <v>2297407.13</v>
      </c>
      <c r="P234" s="76">
        <v>100.69</v>
      </c>
      <c r="Q234" s="76">
        <v>0</v>
      </c>
      <c r="R234" s="76">
        <v>2313.2592391970002</v>
      </c>
      <c r="S234" s="76">
        <v>0.53</v>
      </c>
      <c r="T234" s="76">
        <f t="shared" si="4"/>
        <v>0.38443368758908986</v>
      </c>
      <c r="U234" s="76">
        <f>+R234/'סכום נכסי הקרן'!$C$42*100</f>
        <v>4.2890090459788449E-2</v>
      </c>
    </row>
    <row r="235" spans="2:21">
      <c r="B235" t="s">
        <v>986</v>
      </c>
      <c r="C235" t="s">
        <v>987</v>
      </c>
      <c r="D235" t="s">
        <v>103</v>
      </c>
      <c r="E235" s="15"/>
      <c r="F235" t="s">
        <v>561</v>
      </c>
      <c r="G235" t="s">
        <v>465</v>
      </c>
      <c r="H235" t="s">
        <v>548</v>
      </c>
      <c r="I235" t="s">
        <v>152</v>
      </c>
      <c r="J235" t="s">
        <v>317</v>
      </c>
      <c r="K235" s="76">
        <v>7.25</v>
      </c>
      <c r="L235" t="s">
        <v>105</v>
      </c>
      <c r="M235" s="76">
        <v>2.36</v>
      </c>
      <c r="N235" s="76">
        <v>1.67</v>
      </c>
      <c r="O235" s="76">
        <v>2542543.0299999998</v>
      </c>
      <c r="P235" s="76">
        <v>105.25</v>
      </c>
      <c r="Q235" s="76">
        <v>0</v>
      </c>
      <c r="R235" s="76">
        <v>2676.0265390750001</v>
      </c>
      <c r="S235" s="76">
        <v>0.37</v>
      </c>
      <c r="T235" s="76">
        <f t="shared" si="4"/>
        <v>0.44472090852211738</v>
      </c>
      <c r="U235" s="76">
        <f>+R235/'סכום נכסי הקרן'!$C$42*100</f>
        <v>4.9616151267837624E-2</v>
      </c>
    </row>
    <row r="236" spans="2:21">
      <c r="B236" t="s">
        <v>988</v>
      </c>
      <c r="C236" t="s">
        <v>989</v>
      </c>
      <c r="D236" t="s">
        <v>103</v>
      </c>
      <c r="E236" s="15"/>
      <c r="F236" t="s">
        <v>561</v>
      </c>
      <c r="G236" t="s">
        <v>465</v>
      </c>
      <c r="H236" t="s">
        <v>548</v>
      </c>
      <c r="I236" t="s">
        <v>152</v>
      </c>
      <c r="J236" t="s">
        <v>317</v>
      </c>
      <c r="K236" s="76">
        <v>5.63</v>
      </c>
      <c r="L236" t="s">
        <v>105</v>
      </c>
      <c r="M236" s="76">
        <v>3.85</v>
      </c>
      <c r="N236" s="76">
        <v>2.2799999999999998</v>
      </c>
      <c r="O236" s="76">
        <v>204401.02</v>
      </c>
      <c r="P236" s="76">
        <v>111.33</v>
      </c>
      <c r="Q236" s="76">
        <v>0</v>
      </c>
      <c r="R236" s="76">
        <v>227.559655566</v>
      </c>
      <c r="S236" s="76">
        <v>0.02</v>
      </c>
      <c r="T236" s="76">
        <f t="shared" si="4"/>
        <v>3.7817463798872776E-2</v>
      </c>
      <c r="U236" s="76">
        <f>+R236/'סכום נכסי הקרן'!$C$42*100</f>
        <v>4.2191787443641819E-3</v>
      </c>
    </row>
    <row r="237" spans="2:21">
      <c r="B237" t="s">
        <v>990</v>
      </c>
      <c r="C237" t="s">
        <v>991</v>
      </c>
      <c r="D237" t="s">
        <v>103</v>
      </c>
      <c r="E237" s="15"/>
      <c r="F237" t="s">
        <v>566</v>
      </c>
      <c r="G237" t="s">
        <v>465</v>
      </c>
      <c r="H237" t="s">
        <v>552</v>
      </c>
      <c r="I237" t="s">
        <v>153</v>
      </c>
      <c r="J237" t="s">
        <v>317</v>
      </c>
      <c r="K237" s="76">
        <v>0.08</v>
      </c>
      <c r="L237" t="s">
        <v>105</v>
      </c>
      <c r="M237" s="76">
        <v>6.41</v>
      </c>
      <c r="N237" s="76">
        <v>0.31</v>
      </c>
      <c r="O237" s="76">
        <v>31561.26</v>
      </c>
      <c r="P237" s="76">
        <v>103.18</v>
      </c>
      <c r="Q237" s="76">
        <v>0</v>
      </c>
      <c r="R237" s="76">
        <v>32.564908068000001</v>
      </c>
      <c r="S237" s="76">
        <v>0.03</v>
      </c>
      <c r="T237" s="76">
        <f t="shared" si="4"/>
        <v>5.4118654245283258E-3</v>
      </c>
      <c r="U237" s="76">
        <f>+R237/'סכום נכסי הקרן'!$C$42*100</f>
        <v>6.0378526936568256E-4</v>
      </c>
    </row>
    <row r="238" spans="2:21">
      <c r="B238" t="s">
        <v>992</v>
      </c>
      <c r="C238" t="s">
        <v>993</v>
      </c>
      <c r="D238" t="s">
        <v>103</v>
      </c>
      <c r="E238" s="15"/>
      <c r="F238" t="s">
        <v>571</v>
      </c>
      <c r="G238" t="s">
        <v>465</v>
      </c>
      <c r="H238" t="s">
        <v>548</v>
      </c>
      <c r="I238" t="s">
        <v>152</v>
      </c>
      <c r="J238" t="s">
        <v>994</v>
      </c>
      <c r="K238" s="76">
        <v>0.25</v>
      </c>
      <c r="L238" t="s">
        <v>105</v>
      </c>
      <c r="M238" s="76">
        <v>0.8</v>
      </c>
      <c r="N238" s="76">
        <v>0.78</v>
      </c>
      <c r="O238" s="76">
        <v>127208.85</v>
      </c>
      <c r="P238" s="76">
        <v>100.21</v>
      </c>
      <c r="Q238" s="76">
        <v>0</v>
      </c>
      <c r="R238" s="76">
        <v>127.475988585</v>
      </c>
      <c r="S238" s="76">
        <v>0.05</v>
      </c>
      <c r="T238" s="76">
        <f t="shared" si="4"/>
        <v>2.1184856215167528E-2</v>
      </c>
      <c r="U238" s="76">
        <f>+R238/'סכום נכסי הקרן'!$C$42*100</f>
        <v>2.3635295989391674E-3</v>
      </c>
    </row>
    <row r="239" spans="2:21">
      <c r="B239" t="s">
        <v>995</v>
      </c>
      <c r="C239" t="s">
        <v>996</v>
      </c>
      <c r="D239" t="s">
        <v>103</v>
      </c>
      <c r="E239" s="15"/>
      <c r="F239" t="s">
        <v>584</v>
      </c>
      <c r="G239" t="s">
        <v>465</v>
      </c>
      <c r="H239" t="s">
        <v>548</v>
      </c>
      <c r="I239" t="s">
        <v>152</v>
      </c>
      <c r="J239" t="s">
        <v>317</v>
      </c>
      <c r="K239" s="76">
        <v>3.65</v>
      </c>
      <c r="L239" t="s">
        <v>105</v>
      </c>
      <c r="M239" s="76">
        <v>5.05</v>
      </c>
      <c r="N239" s="76">
        <v>2.17</v>
      </c>
      <c r="O239" s="76">
        <v>356427.77</v>
      </c>
      <c r="P239" s="76">
        <v>111.86</v>
      </c>
      <c r="Q239" s="76">
        <v>0</v>
      </c>
      <c r="R239" s="76">
        <v>398.70010352200001</v>
      </c>
      <c r="S239" s="76">
        <v>7.0000000000000007E-2</v>
      </c>
      <c r="T239" s="76">
        <f t="shared" si="4"/>
        <v>6.6258786927971006E-2</v>
      </c>
      <c r="U239" s="76">
        <f>+R239/'סכום נכסי הקרן'!$C$42*100</f>
        <v>7.3922901578128385E-3</v>
      </c>
    </row>
    <row r="240" spans="2:21">
      <c r="B240" t="s">
        <v>997</v>
      </c>
      <c r="C240" t="s">
        <v>998</v>
      </c>
      <c r="D240" t="s">
        <v>103</v>
      </c>
      <c r="E240" s="15"/>
      <c r="F240" t="s">
        <v>584</v>
      </c>
      <c r="G240" t="s">
        <v>465</v>
      </c>
      <c r="H240" t="s">
        <v>548</v>
      </c>
      <c r="I240" t="s">
        <v>152</v>
      </c>
      <c r="J240" t="s">
        <v>317</v>
      </c>
      <c r="K240" s="76">
        <v>5.14</v>
      </c>
      <c r="L240" t="s">
        <v>105</v>
      </c>
      <c r="M240" s="76">
        <v>4.3499999999999996</v>
      </c>
      <c r="N240" s="76">
        <v>3.12</v>
      </c>
      <c r="O240" s="76">
        <v>202616.27</v>
      </c>
      <c r="P240" s="76">
        <v>108.22</v>
      </c>
      <c r="Q240" s="76">
        <v>0</v>
      </c>
      <c r="R240" s="76">
        <v>219.271327394</v>
      </c>
      <c r="S240" s="76">
        <v>0.02</v>
      </c>
      <c r="T240" s="76">
        <f t="shared" si="4"/>
        <v>3.6440051138363287E-2</v>
      </c>
      <c r="U240" s="76">
        <f>+R240/'סכום נכסי הקרן'!$C$42*100</f>
        <v>4.0655050276298252E-3</v>
      </c>
    </row>
    <row r="241" spans="2:21">
      <c r="B241" t="s">
        <v>999</v>
      </c>
      <c r="C241" t="s">
        <v>1000</v>
      </c>
      <c r="D241" t="s">
        <v>103</v>
      </c>
      <c r="E241" s="15"/>
      <c r="F241" t="s">
        <v>547</v>
      </c>
      <c r="G241" t="s">
        <v>534</v>
      </c>
      <c r="H241" t="s">
        <v>548</v>
      </c>
      <c r="I241" t="s">
        <v>152</v>
      </c>
      <c r="J241" t="s">
        <v>317</v>
      </c>
      <c r="K241" s="76">
        <v>8.4499999999999993</v>
      </c>
      <c r="L241" t="s">
        <v>105</v>
      </c>
      <c r="M241" s="76">
        <v>4.3600000000000003</v>
      </c>
      <c r="N241" s="76">
        <v>2.72</v>
      </c>
      <c r="O241" s="76">
        <v>1999327.7</v>
      </c>
      <c r="P241" s="76">
        <v>115.85</v>
      </c>
      <c r="Q241" s="76">
        <v>0</v>
      </c>
      <c r="R241" s="76">
        <v>2316.2211404499999</v>
      </c>
      <c r="S241" s="76">
        <v>0.67</v>
      </c>
      <c r="T241" s="76">
        <f t="shared" si="4"/>
        <v>0.38492591716788999</v>
      </c>
      <c r="U241" s="76">
        <f>+R241/'סכום נכסי הקרן'!$C$42*100</f>
        <v>4.294500700806006E-2</v>
      </c>
    </row>
    <row r="242" spans="2:21">
      <c r="B242" t="s">
        <v>1001</v>
      </c>
      <c r="C242" t="s">
        <v>1002</v>
      </c>
      <c r="D242" t="s">
        <v>103</v>
      </c>
      <c r="E242" s="15"/>
      <c r="F242" t="s">
        <v>547</v>
      </c>
      <c r="G242" t="s">
        <v>534</v>
      </c>
      <c r="H242" t="s">
        <v>548</v>
      </c>
      <c r="I242" t="s">
        <v>152</v>
      </c>
      <c r="J242" t="s">
        <v>317</v>
      </c>
      <c r="K242" s="76">
        <v>9.89</v>
      </c>
      <c r="L242" t="s">
        <v>105</v>
      </c>
      <c r="M242" s="76">
        <v>3.95</v>
      </c>
      <c r="N242" s="76">
        <v>2.92</v>
      </c>
      <c r="O242" s="76">
        <v>676266.89</v>
      </c>
      <c r="P242" s="76">
        <v>111.75</v>
      </c>
      <c r="Q242" s="76">
        <v>0</v>
      </c>
      <c r="R242" s="76">
        <v>755.72824957499995</v>
      </c>
      <c r="S242" s="76">
        <v>0.28000000000000003</v>
      </c>
      <c r="T242" s="76">
        <f t="shared" si="4"/>
        <v>0.12559223491968666</v>
      </c>
      <c r="U242" s="76">
        <f>+R242/'סכום נכסי הקרן'!$C$42*100</f>
        <v>1.4011941436594419E-2</v>
      </c>
    </row>
    <row r="243" spans="2:21">
      <c r="B243" t="s">
        <v>1003</v>
      </c>
      <c r="C243" t="s">
        <v>1004</v>
      </c>
      <c r="D243" t="s">
        <v>103</v>
      </c>
      <c r="E243" s="15"/>
      <c r="F243" t="s">
        <v>547</v>
      </c>
      <c r="G243" t="s">
        <v>534</v>
      </c>
      <c r="H243" t="s">
        <v>548</v>
      </c>
      <c r="I243" t="s">
        <v>152</v>
      </c>
      <c r="J243" t="s">
        <v>317</v>
      </c>
      <c r="K243" s="76">
        <v>9.24</v>
      </c>
      <c r="L243" t="s">
        <v>105</v>
      </c>
      <c r="M243" s="76">
        <v>3.95</v>
      </c>
      <c r="N243" s="76">
        <v>2.85</v>
      </c>
      <c r="O243" s="76">
        <v>2414739.39</v>
      </c>
      <c r="P243" s="76">
        <v>111.72</v>
      </c>
      <c r="Q243" s="76">
        <v>0</v>
      </c>
      <c r="R243" s="76">
        <v>2697.7468465080001</v>
      </c>
      <c r="S243" s="76">
        <v>1.01</v>
      </c>
      <c r="T243" s="76">
        <f t="shared" si="4"/>
        <v>0.44833054195210664</v>
      </c>
      <c r="U243" s="76">
        <f>+R243/'סכום נכסי הקרן'!$C$42*100</f>
        <v>5.0018867026984097E-2</v>
      </c>
    </row>
    <row r="244" spans="2:21">
      <c r="B244" t="s">
        <v>1005</v>
      </c>
      <c r="C244" t="s">
        <v>1006</v>
      </c>
      <c r="D244" t="s">
        <v>103</v>
      </c>
      <c r="E244" s="15"/>
      <c r="F244" t="s">
        <v>533</v>
      </c>
      <c r="G244" t="s">
        <v>534</v>
      </c>
      <c r="H244" t="s">
        <v>552</v>
      </c>
      <c r="I244" t="s">
        <v>153</v>
      </c>
      <c r="J244" t="s">
        <v>317</v>
      </c>
      <c r="K244" s="76">
        <v>6.07</v>
      </c>
      <c r="L244" t="s">
        <v>105</v>
      </c>
      <c r="M244" s="76">
        <v>3.92</v>
      </c>
      <c r="N244" s="76">
        <v>2.23</v>
      </c>
      <c r="O244" s="76">
        <v>2039623.74</v>
      </c>
      <c r="P244" s="76">
        <v>111.38</v>
      </c>
      <c r="Q244" s="76">
        <v>0</v>
      </c>
      <c r="R244" s="76">
        <v>2271.7329216120002</v>
      </c>
      <c r="S244" s="76">
        <v>0.21</v>
      </c>
      <c r="T244" s="76">
        <f t="shared" si="4"/>
        <v>0.37753255211292125</v>
      </c>
      <c r="U244" s="76">
        <f>+R244/'סכום נכסי הקרן'!$C$42*100</f>
        <v>4.2120151886755525E-2</v>
      </c>
    </row>
    <row r="245" spans="2:21">
      <c r="B245" t="s">
        <v>1007</v>
      </c>
      <c r="C245" t="s">
        <v>1008</v>
      </c>
      <c r="D245" t="s">
        <v>103</v>
      </c>
      <c r="E245" s="15"/>
      <c r="F245" t="s">
        <v>978</v>
      </c>
      <c r="G245" t="s">
        <v>534</v>
      </c>
      <c r="H245" t="s">
        <v>552</v>
      </c>
      <c r="I245" t="s">
        <v>153</v>
      </c>
      <c r="J245" t="s">
        <v>317</v>
      </c>
      <c r="K245" s="76">
        <v>6.14</v>
      </c>
      <c r="L245" t="s">
        <v>105</v>
      </c>
      <c r="M245" s="76">
        <v>3.29</v>
      </c>
      <c r="N245" s="76">
        <v>2.2400000000000002</v>
      </c>
      <c r="O245" s="76">
        <v>4197227.5999999996</v>
      </c>
      <c r="P245" s="76">
        <v>107.31</v>
      </c>
      <c r="Q245" s="76">
        <v>0</v>
      </c>
      <c r="R245" s="76">
        <v>4504.0449375600001</v>
      </c>
      <c r="S245" s="76">
        <v>0.47</v>
      </c>
      <c r="T245" s="76">
        <f t="shared" si="4"/>
        <v>0.74851386090830851</v>
      </c>
      <c r="U245" s="76">
        <f>+R245/'סכום נכסי הקרן'!$C$42*100</f>
        <v>8.3509401598222358E-2</v>
      </c>
    </row>
    <row r="246" spans="2:21">
      <c r="B246" t="s">
        <v>1009</v>
      </c>
      <c r="C246" t="s">
        <v>1010</v>
      </c>
      <c r="D246" t="s">
        <v>103</v>
      </c>
      <c r="E246" s="15"/>
      <c r="F246" t="s">
        <v>978</v>
      </c>
      <c r="G246" t="s">
        <v>534</v>
      </c>
      <c r="H246" t="s">
        <v>552</v>
      </c>
      <c r="I246" t="s">
        <v>153</v>
      </c>
      <c r="J246" t="s">
        <v>317</v>
      </c>
      <c r="K246" s="76">
        <v>5.03</v>
      </c>
      <c r="L246" t="s">
        <v>105</v>
      </c>
      <c r="M246" s="76">
        <v>3.58</v>
      </c>
      <c r="N246" s="76">
        <v>1.82</v>
      </c>
      <c r="O246" s="76">
        <v>631677.30000000005</v>
      </c>
      <c r="P246" s="76">
        <v>110.93</v>
      </c>
      <c r="Q246" s="76">
        <v>0</v>
      </c>
      <c r="R246" s="76">
        <v>700.71962888999997</v>
      </c>
      <c r="S246" s="76">
        <v>0.05</v>
      </c>
      <c r="T246" s="76">
        <f t="shared" si="4"/>
        <v>0.11645051550458779</v>
      </c>
      <c r="U246" s="76">
        <f>+R246/'סכום נכסי הקרן'!$C$42*100</f>
        <v>1.2992027767918518E-2</v>
      </c>
    </row>
    <row r="247" spans="2:21">
      <c r="B247" t="s">
        <v>1011</v>
      </c>
      <c r="C247" t="s">
        <v>1012</v>
      </c>
      <c r="D247" t="s">
        <v>103</v>
      </c>
      <c r="E247" s="15"/>
      <c r="F247" t="s">
        <v>604</v>
      </c>
      <c r="G247" t="s">
        <v>465</v>
      </c>
      <c r="H247" t="s">
        <v>548</v>
      </c>
      <c r="I247" t="s">
        <v>152</v>
      </c>
      <c r="J247" t="s">
        <v>317</v>
      </c>
      <c r="K247" s="76">
        <v>5.83</v>
      </c>
      <c r="L247" t="s">
        <v>105</v>
      </c>
      <c r="M247" s="76">
        <v>3.5</v>
      </c>
      <c r="N247" s="76">
        <v>2.62</v>
      </c>
      <c r="O247" s="76">
        <v>370601.79</v>
      </c>
      <c r="P247" s="76">
        <v>106.19</v>
      </c>
      <c r="Q247" s="76">
        <v>0</v>
      </c>
      <c r="R247" s="76">
        <v>393.54204080099998</v>
      </c>
      <c r="S247" s="76">
        <v>0.04</v>
      </c>
      <c r="T247" s="76">
        <f t="shared" si="4"/>
        <v>6.5401583792650042E-2</v>
      </c>
      <c r="U247" s="76">
        <f>+R247/'סכום נכסי הקרן'!$C$42*100</f>
        <v>7.2966546263720355E-3</v>
      </c>
    </row>
    <row r="248" spans="2:21">
      <c r="B248" t="s">
        <v>1013</v>
      </c>
      <c r="C248" t="s">
        <v>1014</v>
      </c>
      <c r="D248" t="s">
        <v>103</v>
      </c>
      <c r="E248" s="15"/>
      <c r="F248" t="s">
        <v>625</v>
      </c>
      <c r="G248" t="s">
        <v>534</v>
      </c>
      <c r="H248" t="s">
        <v>552</v>
      </c>
      <c r="I248" t="s">
        <v>153</v>
      </c>
      <c r="J248" t="s">
        <v>317</v>
      </c>
      <c r="K248" s="76">
        <v>5.97</v>
      </c>
      <c r="L248" t="s">
        <v>105</v>
      </c>
      <c r="M248" s="76">
        <v>4.0999999999999996</v>
      </c>
      <c r="N248" s="76">
        <v>2.1</v>
      </c>
      <c r="O248" s="76">
        <v>316122.84999999998</v>
      </c>
      <c r="P248" s="76">
        <v>113.62</v>
      </c>
      <c r="Q248" s="76">
        <v>0</v>
      </c>
      <c r="R248" s="76">
        <v>359.17878216999998</v>
      </c>
      <c r="S248" s="76">
        <v>0.11</v>
      </c>
      <c r="T248" s="76">
        <f t="shared" si="4"/>
        <v>5.969085582526551E-2</v>
      </c>
      <c r="U248" s="76">
        <f>+R248/'סכום נכסי הקרן'!$C$42*100</f>
        <v>6.6595261773840552E-3</v>
      </c>
    </row>
    <row r="249" spans="2:21">
      <c r="B249" t="s">
        <v>1015</v>
      </c>
      <c r="C249" t="s">
        <v>1016</v>
      </c>
      <c r="D249" t="s">
        <v>103</v>
      </c>
      <c r="E249" s="15"/>
      <c r="F249" t="s">
        <v>625</v>
      </c>
      <c r="G249" t="s">
        <v>534</v>
      </c>
      <c r="H249" t="s">
        <v>552</v>
      </c>
      <c r="I249" t="s">
        <v>153</v>
      </c>
      <c r="J249" t="s">
        <v>317</v>
      </c>
      <c r="K249" s="76">
        <v>5.59</v>
      </c>
      <c r="L249" t="s">
        <v>105</v>
      </c>
      <c r="M249" s="76">
        <v>4.05</v>
      </c>
      <c r="N249" s="76">
        <v>2.0099999999999998</v>
      </c>
      <c r="O249" s="76">
        <v>1072490.92</v>
      </c>
      <c r="P249" s="76">
        <v>105.15</v>
      </c>
      <c r="Q249" s="76">
        <v>31.617570000000001</v>
      </c>
      <c r="R249" s="76">
        <v>1159.3417723800001</v>
      </c>
      <c r="S249" s="76">
        <v>0.47</v>
      </c>
      <c r="T249" s="76">
        <f t="shared" si="4"/>
        <v>0.1926675684160789</v>
      </c>
      <c r="U249" s="76">
        <f>+R249/'סכום נכסי הקרן'!$C$42*100</f>
        <v>2.1495331197056156E-2</v>
      </c>
    </row>
    <row r="250" spans="2:21">
      <c r="B250" t="s">
        <v>1017</v>
      </c>
      <c r="C250" t="s">
        <v>1018</v>
      </c>
      <c r="D250" t="s">
        <v>103</v>
      </c>
      <c r="E250" s="15"/>
      <c r="F250" t="s">
        <v>1019</v>
      </c>
      <c r="G250" t="s">
        <v>465</v>
      </c>
      <c r="H250" t="s">
        <v>552</v>
      </c>
      <c r="I250" t="s">
        <v>153</v>
      </c>
      <c r="J250" t="s">
        <v>317</v>
      </c>
      <c r="K250" s="76">
        <v>5.62</v>
      </c>
      <c r="L250" t="s">
        <v>105</v>
      </c>
      <c r="M250" s="76">
        <v>5.0999999999999996</v>
      </c>
      <c r="N250" s="76">
        <v>2.4900000000000002</v>
      </c>
      <c r="O250" s="76">
        <v>1142730.8400000001</v>
      </c>
      <c r="P250" s="76">
        <v>116.3</v>
      </c>
      <c r="Q250" s="76">
        <v>0</v>
      </c>
      <c r="R250" s="76">
        <v>1328.99596692</v>
      </c>
      <c r="S250" s="76">
        <v>0.86</v>
      </c>
      <c r="T250" s="76">
        <f t="shared" si="4"/>
        <v>0.22086189550092786</v>
      </c>
      <c r="U250" s="76">
        <f>+R250/'סכום נכסי הקרן'!$C$42*100</f>
        <v>2.4640886017461425E-2</v>
      </c>
    </row>
    <row r="251" spans="2:21">
      <c r="B251" t="s">
        <v>1020</v>
      </c>
      <c r="C251" t="s">
        <v>1021</v>
      </c>
      <c r="D251" t="s">
        <v>103</v>
      </c>
      <c r="E251" s="15"/>
      <c r="F251" t="s">
        <v>1019</v>
      </c>
      <c r="G251" t="s">
        <v>465</v>
      </c>
      <c r="H251" t="s">
        <v>552</v>
      </c>
      <c r="I251" t="s">
        <v>153</v>
      </c>
      <c r="J251" t="s">
        <v>317</v>
      </c>
      <c r="K251" s="76">
        <v>6.51</v>
      </c>
      <c r="L251" t="s">
        <v>105</v>
      </c>
      <c r="M251" s="76">
        <v>2.75</v>
      </c>
      <c r="N251" s="76">
        <v>2.33</v>
      </c>
      <c r="O251" s="76">
        <v>631284.25</v>
      </c>
      <c r="P251" s="76">
        <v>103.51</v>
      </c>
      <c r="Q251" s="76">
        <v>0</v>
      </c>
      <c r="R251" s="76">
        <v>653.44232717499995</v>
      </c>
      <c r="S251" s="76">
        <v>0.53</v>
      </c>
      <c r="T251" s="76">
        <f t="shared" si="4"/>
        <v>0.10859364104382978</v>
      </c>
      <c r="U251" s="76">
        <f>+R251/'סכום נכסי הקרן'!$C$42*100</f>
        <v>1.2115460320184061E-2</v>
      </c>
    </row>
    <row r="252" spans="2:21">
      <c r="B252" t="s">
        <v>1022</v>
      </c>
      <c r="C252" t="s">
        <v>1023</v>
      </c>
      <c r="D252" t="s">
        <v>103</v>
      </c>
      <c r="E252" s="15"/>
      <c r="F252" t="s">
        <v>1024</v>
      </c>
      <c r="G252" t="s">
        <v>126</v>
      </c>
      <c r="H252" t="s">
        <v>548</v>
      </c>
      <c r="I252" t="s">
        <v>152</v>
      </c>
      <c r="J252" t="s">
        <v>317</v>
      </c>
      <c r="K252" s="76">
        <v>1.62</v>
      </c>
      <c r="L252" t="s">
        <v>105</v>
      </c>
      <c r="M252" s="76">
        <v>2.2000000000000002</v>
      </c>
      <c r="N252" s="76">
        <v>0.76</v>
      </c>
      <c r="O252" s="76">
        <v>1059127.55</v>
      </c>
      <c r="P252" s="76">
        <v>102.53</v>
      </c>
      <c r="Q252" s="76">
        <v>6.1576700000000004</v>
      </c>
      <c r="R252" s="76">
        <v>1092.0811470149999</v>
      </c>
      <c r="S252" s="76">
        <v>0.04</v>
      </c>
      <c r="T252" s="76">
        <f t="shared" si="4"/>
        <v>0.18148972470514615</v>
      </c>
      <c r="U252" s="76">
        <f>+R252/'סכום נכסי הקרן'!$C$42*100</f>
        <v>2.0248253369631937E-2</v>
      </c>
    </row>
    <row r="253" spans="2:21">
      <c r="B253" t="s">
        <v>1025</v>
      </c>
      <c r="C253" t="s">
        <v>1026</v>
      </c>
      <c r="D253" t="s">
        <v>103</v>
      </c>
      <c r="E253" s="15"/>
      <c r="F253" t="s">
        <v>1024</v>
      </c>
      <c r="G253" t="s">
        <v>126</v>
      </c>
      <c r="H253" t="s">
        <v>548</v>
      </c>
      <c r="I253" t="s">
        <v>152</v>
      </c>
      <c r="J253" t="s">
        <v>1027</v>
      </c>
      <c r="K253" s="76">
        <v>6.31</v>
      </c>
      <c r="L253" t="s">
        <v>105</v>
      </c>
      <c r="M253" s="76">
        <v>1.76</v>
      </c>
      <c r="N253" s="76">
        <v>1.36</v>
      </c>
      <c r="O253" s="76">
        <v>2940149.81</v>
      </c>
      <c r="P253" s="76">
        <v>102.7</v>
      </c>
      <c r="Q253" s="76">
        <v>0</v>
      </c>
      <c r="R253" s="76">
        <v>3019.5338548700001</v>
      </c>
      <c r="S253" s="76">
        <v>0.2</v>
      </c>
      <c r="T253" s="76">
        <f t="shared" si="4"/>
        <v>0.50180736986085706</v>
      </c>
      <c r="U253" s="76">
        <f>+R253/'סכום נכסי הקרן'!$C$42*100</f>
        <v>5.5985113119757408E-2</v>
      </c>
    </row>
    <row r="254" spans="2:21">
      <c r="B254" t="s">
        <v>1028</v>
      </c>
      <c r="C254" t="s">
        <v>1029</v>
      </c>
      <c r="D254" t="s">
        <v>103</v>
      </c>
      <c r="E254" s="15"/>
      <c r="F254" t="s">
        <v>1030</v>
      </c>
      <c r="G254" t="s">
        <v>126</v>
      </c>
      <c r="H254" t="s">
        <v>548</v>
      </c>
      <c r="I254" t="s">
        <v>152</v>
      </c>
      <c r="J254" t="s">
        <v>317</v>
      </c>
      <c r="K254" s="76">
        <v>3.2</v>
      </c>
      <c r="L254" t="s">
        <v>105</v>
      </c>
      <c r="M254" s="76">
        <v>4.25</v>
      </c>
      <c r="N254" s="76">
        <v>2.76</v>
      </c>
      <c r="O254" s="76">
        <v>3585720.24</v>
      </c>
      <c r="P254" s="76">
        <v>105.2</v>
      </c>
      <c r="Q254" s="76">
        <v>0</v>
      </c>
      <c r="R254" s="76">
        <v>3772.1776924800001</v>
      </c>
      <c r="S254" s="76">
        <v>0.37</v>
      </c>
      <c r="T254" s="76">
        <f t="shared" si="4"/>
        <v>0.62688701551010784</v>
      </c>
      <c r="U254" s="76">
        <f>+R254/'סכום נכסי הקרן'!$C$42*100</f>
        <v>6.9939866539569059E-2</v>
      </c>
    </row>
    <row r="255" spans="2:21">
      <c r="B255" t="s">
        <v>1031</v>
      </c>
      <c r="C255" t="s">
        <v>1032</v>
      </c>
      <c r="D255" t="s">
        <v>103</v>
      </c>
      <c r="E255" s="15"/>
      <c r="F255" t="s">
        <v>551</v>
      </c>
      <c r="G255" t="s">
        <v>425</v>
      </c>
      <c r="H255" t="s">
        <v>635</v>
      </c>
      <c r="I255" t="s">
        <v>153</v>
      </c>
      <c r="J255" t="s">
        <v>317</v>
      </c>
      <c r="K255" s="76">
        <v>2.13</v>
      </c>
      <c r="L255" t="s">
        <v>105</v>
      </c>
      <c r="M255" s="76">
        <v>1.51</v>
      </c>
      <c r="N255" s="76">
        <v>0.74</v>
      </c>
      <c r="O255" s="76">
        <v>721377.93</v>
      </c>
      <c r="P255" s="76">
        <v>101.74</v>
      </c>
      <c r="Q255" s="76">
        <v>0</v>
      </c>
      <c r="R255" s="76">
        <v>733.92990598200004</v>
      </c>
      <c r="S255" s="76">
        <v>0.14000000000000001</v>
      </c>
      <c r="T255" s="76">
        <f t="shared" si="4"/>
        <v>0.12196963289186555</v>
      </c>
      <c r="U255" s="76">
        <f>+R255/'סכום נכסי הקרן'!$C$42*100</f>
        <v>1.3607778810661554E-2</v>
      </c>
    </row>
    <row r="256" spans="2:21">
      <c r="B256" t="s">
        <v>1033</v>
      </c>
      <c r="C256" t="s">
        <v>1034</v>
      </c>
      <c r="D256" t="s">
        <v>103</v>
      </c>
      <c r="E256" s="15"/>
      <c r="F256" t="s">
        <v>1035</v>
      </c>
      <c r="G256" t="s">
        <v>115</v>
      </c>
      <c r="H256" t="s">
        <v>650</v>
      </c>
      <c r="I256" t="s">
        <v>152</v>
      </c>
      <c r="J256" t="s">
        <v>317</v>
      </c>
      <c r="K256" s="76">
        <v>3.05</v>
      </c>
      <c r="L256" t="s">
        <v>105</v>
      </c>
      <c r="M256" s="76">
        <v>5.0999999999999996</v>
      </c>
      <c r="N256" s="76">
        <v>1.37</v>
      </c>
      <c r="O256" s="76">
        <v>0.04</v>
      </c>
      <c r="P256" s="76">
        <v>113.02</v>
      </c>
      <c r="Q256" s="76">
        <v>0</v>
      </c>
      <c r="R256" s="76">
        <v>4.5207999999999998E-5</v>
      </c>
      <c r="S256" s="76">
        <v>0</v>
      </c>
      <c r="T256" s="76">
        <f t="shared" si="4"/>
        <v>7.5129833500894162E-9</v>
      </c>
      <c r="U256" s="76">
        <f>+R256/'סכום נכסי הקרן'!$C$42*100</f>
        <v>8.3820056855330703E-10</v>
      </c>
    </row>
    <row r="257" spans="2:21">
      <c r="B257" t="s">
        <v>1036</v>
      </c>
      <c r="C257" t="s">
        <v>1037</v>
      </c>
      <c r="D257" t="s">
        <v>103</v>
      </c>
      <c r="E257" s="15"/>
      <c r="F257" t="s">
        <v>638</v>
      </c>
      <c r="G257" t="s">
        <v>126</v>
      </c>
      <c r="H257" t="s">
        <v>635</v>
      </c>
      <c r="I257" t="s">
        <v>153</v>
      </c>
      <c r="J257" t="s">
        <v>317</v>
      </c>
      <c r="K257" s="76">
        <v>4.38</v>
      </c>
      <c r="L257" t="s">
        <v>105</v>
      </c>
      <c r="M257" s="76">
        <v>3.75</v>
      </c>
      <c r="N257" s="76">
        <v>1.77</v>
      </c>
      <c r="O257" s="76">
        <v>0.03</v>
      </c>
      <c r="P257" s="76">
        <v>109.87</v>
      </c>
      <c r="Q257" s="76">
        <v>0</v>
      </c>
      <c r="R257" s="76">
        <v>3.2960999999999998E-5</v>
      </c>
      <c r="S257" s="76">
        <v>0</v>
      </c>
      <c r="T257" s="76">
        <f t="shared" si="4"/>
        <v>5.4776907671716791E-9</v>
      </c>
      <c r="U257" s="76">
        <f>+R257/'סכום נכסי הקרן'!$C$42*100</f>
        <v>6.1112920147065898E-10</v>
      </c>
    </row>
    <row r="258" spans="2:21">
      <c r="B258" t="s">
        <v>1038</v>
      </c>
      <c r="C258" t="s">
        <v>1039</v>
      </c>
      <c r="D258" t="s">
        <v>103</v>
      </c>
      <c r="E258" s="15"/>
      <c r="F258" t="s">
        <v>1040</v>
      </c>
      <c r="G258" t="s">
        <v>135</v>
      </c>
      <c r="H258" t="s">
        <v>635</v>
      </c>
      <c r="I258" t="s">
        <v>153</v>
      </c>
      <c r="J258" t="s">
        <v>317</v>
      </c>
      <c r="K258" s="76">
        <v>0.99</v>
      </c>
      <c r="L258" t="s">
        <v>105</v>
      </c>
      <c r="M258" s="76">
        <v>6.5</v>
      </c>
      <c r="N258" s="76">
        <v>0.84</v>
      </c>
      <c r="O258" s="76">
        <v>448392.55</v>
      </c>
      <c r="P258" s="76">
        <v>105.62</v>
      </c>
      <c r="Q258" s="76">
        <v>14.572760000000001</v>
      </c>
      <c r="R258" s="76">
        <v>488.16497131</v>
      </c>
      <c r="S258" s="76">
        <v>0.1</v>
      </c>
      <c r="T258" s="76">
        <f t="shared" si="4"/>
        <v>8.1126687788641558E-2</v>
      </c>
      <c r="U258" s="76">
        <f>+R258/'סכום נכסי הקרן'!$C$42*100</f>
        <v>9.0510563727625813E-3</v>
      </c>
    </row>
    <row r="259" spans="2:21">
      <c r="B259" t="s">
        <v>1041</v>
      </c>
      <c r="C259" t="s">
        <v>1042</v>
      </c>
      <c r="D259" t="s">
        <v>103</v>
      </c>
      <c r="E259" s="15"/>
      <c r="F259" t="s">
        <v>672</v>
      </c>
      <c r="G259" t="s">
        <v>465</v>
      </c>
      <c r="H259" t="s">
        <v>650</v>
      </c>
      <c r="I259" t="s">
        <v>152</v>
      </c>
      <c r="J259" t="s">
        <v>317</v>
      </c>
      <c r="K259" s="76">
        <v>1.31</v>
      </c>
      <c r="L259" t="s">
        <v>105</v>
      </c>
      <c r="M259" s="76">
        <v>0.85</v>
      </c>
      <c r="N259" s="76">
        <v>1.1399999999999999</v>
      </c>
      <c r="O259" s="76">
        <v>0.01</v>
      </c>
      <c r="P259" s="76">
        <v>99.84</v>
      </c>
      <c r="Q259" s="76">
        <v>0</v>
      </c>
      <c r="R259" s="76">
        <v>9.9839999999999996E-6</v>
      </c>
      <c r="S259" s="76">
        <v>0</v>
      </c>
      <c r="T259" s="76">
        <f t="shared" si="4"/>
        <v>1.6592113291296391E-9</v>
      </c>
      <c r="U259" s="76">
        <f>+R259/'סכום נכסי הקרן'!$C$42*100</f>
        <v>1.851131321101623E-10</v>
      </c>
    </row>
    <row r="260" spans="2:21">
      <c r="B260" t="s">
        <v>1043</v>
      </c>
      <c r="C260" t="s">
        <v>1044</v>
      </c>
      <c r="D260" t="s">
        <v>103</v>
      </c>
      <c r="E260" s="15"/>
      <c r="F260" t="s">
        <v>1045</v>
      </c>
      <c r="G260" t="s">
        <v>126</v>
      </c>
      <c r="H260" t="s">
        <v>635</v>
      </c>
      <c r="I260" t="s">
        <v>153</v>
      </c>
      <c r="J260" t="s">
        <v>317</v>
      </c>
      <c r="K260" s="76">
        <v>5.29</v>
      </c>
      <c r="L260" t="s">
        <v>105</v>
      </c>
      <c r="M260" s="76">
        <v>5</v>
      </c>
      <c r="N260" s="76">
        <v>1.9</v>
      </c>
      <c r="O260" s="76">
        <v>23964.21</v>
      </c>
      <c r="P260" s="76">
        <v>117.49</v>
      </c>
      <c r="Q260" s="76">
        <v>0</v>
      </c>
      <c r="R260" s="76">
        <v>28.155550329</v>
      </c>
      <c r="S260" s="76">
        <v>0.01</v>
      </c>
      <c r="T260" s="76">
        <f t="shared" si="4"/>
        <v>4.679087348132667E-3</v>
      </c>
      <c r="U260" s="76">
        <f>+R260/'סכום נכסי הקרן'!$C$42*100</f>
        <v>5.2203146110642036E-4</v>
      </c>
    </row>
    <row r="261" spans="2:21">
      <c r="B261" t="s">
        <v>1046</v>
      </c>
      <c r="C261" t="s">
        <v>1047</v>
      </c>
      <c r="D261" t="s">
        <v>103</v>
      </c>
      <c r="E261" s="15"/>
      <c r="F261" t="s">
        <v>1045</v>
      </c>
      <c r="G261" t="s">
        <v>126</v>
      </c>
      <c r="H261" t="s">
        <v>635</v>
      </c>
      <c r="I261" t="s">
        <v>153</v>
      </c>
      <c r="J261" t="s">
        <v>317</v>
      </c>
      <c r="K261" s="76">
        <v>6.54</v>
      </c>
      <c r="L261" t="s">
        <v>105</v>
      </c>
      <c r="M261" s="76">
        <v>2.2000000000000002</v>
      </c>
      <c r="N261" s="76">
        <v>1.49</v>
      </c>
      <c r="O261" s="76">
        <v>1180387.18</v>
      </c>
      <c r="P261" s="76">
        <v>104.72</v>
      </c>
      <c r="Q261" s="76">
        <v>12.98615</v>
      </c>
      <c r="R261" s="76">
        <v>1249.0876048959999</v>
      </c>
      <c r="S261" s="76">
        <v>0.33</v>
      </c>
      <c r="T261" s="76">
        <f t="shared" si="4"/>
        <v>0.20758216197103865</v>
      </c>
      <c r="U261" s="76">
        <f>+R261/'סכום נכסי הקרן'!$C$42*100</f>
        <v>2.3159306773064849E-2</v>
      </c>
    </row>
    <row r="262" spans="2:21">
      <c r="B262" t="s">
        <v>1048</v>
      </c>
      <c r="C262" t="s">
        <v>1049</v>
      </c>
      <c r="D262" t="s">
        <v>103</v>
      </c>
      <c r="E262" s="15"/>
      <c r="F262" t="s">
        <v>1045</v>
      </c>
      <c r="G262" t="s">
        <v>126</v>
      </c>
      <c r="H262" t="s">
        <v>635</v>
      </c>
      <c r="I262" t="s">
        <v>153</v>
      </c>
      <c r="J262" t="s">
        <v>317</v>
      </c>
      <c r="K262" s="76">
        <v>2.13</v>
      </c>
      <c r="L262" t="s">
        <v>105</v>
      </c>
      <c r="M262" s="76">
        <v>7.6</v>
      </c>
      <c r="N262" s="76">
        <v>1.08</v>
      </c>
      <c r="O262" s="76">
        <v>191344.89</v>
      </c>
      <c r="P262" s="76">
        <v>116.28</v>
      </c>
      <c r="Q262" s="76">
        <v>0</v>
      </c>
      <c r="R262" s="76">
        <v>222.49583809200001</v>
      </c>
      <c r="S262" s="76">
        <v>0.16</v>
      </c>
      <c r="T262" s="76">
        <f t="shared" si="4"/>
        <v>3.6975923001446351E-2</v>
      </c>
      <c r="U262" s="76">
        <f>+R262/'סכום נכסי הקרן'!$C$42*100</f>
        <v>4.1252906120478449E-3</v>
      </c>
    </row>
    <row r="263" spans="2:21">
      <c r="B263" t="s">
        <v>1050</v>
      </c>
      <c r="C263" t="s">
        <v>1051</v>
      </c>
      <c r="D263" t="s">
        <v>103</v>
      </c>
      <c r="E263" s="15"/>
      <c r="F263" t="s">
        <v>655</v>
      </c>
      <c r="G263" t="s">
        <v>135</v>
      </c>
      <c r="H263" t="s">
        <v>635</v>
      </c>
      <c r="I263" t="s">
        <v>153</v>
      </c>
      <c r="J263" t="s">
        <v>317</v>
      </c>
      <c r="K263" s="76">
        <v>0.94</v>
      </c>
      <c r="L263" t="s">
        <v>105</v>
      </c>
      <c r="M263" s="76">
        <v>6.9</v>
      </c>
      <c r="N263" s="76">
        <v>0.97</v>
      </c>
      <c r="O263" s="76">
        <v>20551.77</v>
      </c>
      <c r="P263" s="76">
        <v>105.67</v>
      </c>
      <c r="Q263" s="76">
        <v>2.3396599999999999</v>
      </c>
      <c r="R263" s="76">
        <v>24.056715358999998</v>
      </c>
      <c r="S263" s="76">
        <v>0.01</v>
      </c>
      <c r="T263" s="76">
        <f t="shared" si="4"/>
        <v>3.9979141291365981E-3</v>
      </c>
      <c r="U263" s="76">
        <f>+R263/'סכום נכסי הקרן'!$C$42*100</f>
        <v>4.4603504891698088E-4</v>
      </c>
    </row>
    <row r="264" spans="2:21">
      <c r="B264" t="s">
        <v>1052</v>
      </c>
      <c r="C264" t="s">
        <v>1053</v>
      </c>
      <c r="D264" t="s">
        <v>103</v>
      </c>
      <c r="E264" s="15"/>
      <c r="F264" t="s">
        <v>686</v>
      </c>
      <c r="G264" t="s">
        <v>135</v>
      </c>
      <c r="H264" t="s">
        <v>650</v>
      </c>
      <c r="I264" t="s">
        <v>152</v>
      </c>
      <c r="J264" t="s">
        <v>439</v>
      </c>
      <c r="L264" t="s">
        <v>105</v>
      </c>
      <c r="M264" s="76">
        <v>2.16</v>
      </c>
      <c r="N264" s="76">
        <v>0</v>
      </c>
      <c r="O264" s="76">
        <v>0.06</v>
      </c>
      <c r="P264" s="76">
        <v>39500300</v>
      </c>
      <c r="Q264" s="76">
        <v>0</v>
      </c>
      <c r="R264" s="76">
        <v>23.70018</v>
      </c>
      <c r="S264" s="76">
        <v>0</v>
      </c>
      <c r="T264" s="76">
        <f t="shared" si="4"/>
        <v>3.9386625759627097E-3</v>
      </c>
      <c r="U264" s="76">
        <f>+R264/'סכום נכסי הקרן'!$C$42*100</f>
        <v>4.3942453439249065E-4</v>
      </c>
    </row>
    <row r="265" spans="2:21">
      <c r="B265" t="s">
        <v>1054</v>
      </c>
      <c r="C265" t="s">
        <v>1055</v>
      </c>
      <c r="D265" t="s">
        <v>103</v>
      </c>
      <c r="E265" s="15"/>
      <c r="F265" t="s">
        <v>658</v>
      </c>
      <c r="G265" t="s">
        <v>126</v>
      </c>
      <c r="H265" t="s">
        <v>650</v>
      </c>
      <c r="I265" t="s">
        <v>152</v>
      </c>
      <c r="J265" t="s">
        <v>317</v>
      </c>
      <c r="K265" s="76">
        <v>4.25</v>
      </c>
      <c r="L265" t="s">
        <v>105</v>
      </c>
      <c r="M265" s="76">
        <v>5.89</v>
      </c>
      <c r="N265" s="76">
        <v>1.92</v>
      </c>
      <c r="O265" s="76">
        <v>222197.35</v>
      </c>
      <c r="P265" s="76">
        <v>119.32</v>
      </c>
      <c r="Q265" s="76">
        <v>0</v>
      </c>
      <c r="R265" s="76">
        <v>265.12587802000002</v>
      </c>
      <c r="S265" s="76">
        <v>0.04</v>
      </c>
      <c r="T265" s="76">
        <f t="shared" si="4"/>
        <v>4.4060482818131699E-2</v>
      </c>
      <c r="U265" s="76">
        <f>+R265/'סכום נכסי הקרן'!$C$42*100</f>
        <v>4.9156932776180931E-3</v>
      </c>
    </row>
    <row r="266" spans="2:21">
      <c r="B266" t="s">
        <v>1056</v>
      </c>
      <c r="C266" t="s">
        <v>1057</v>
      </c>
      <c r="D266" t="s">
        <v>103</v>
      </c>
      <c r="E266" s="15"/>
      <c r="F266" t="s">
        <v>658</v>
      </c>
      <c r="G266" t="s">
        <v>126</v>
      </c>
      <c r="H266" t="s">
        <v>650</v>
      </c>
      <c r="I266" t="s">
        <v>152</v>
      </c>
      <c r="J266" t="s">
        <v>317</v>
      </c>
      <c r="K266" s="76">
        <v>0.16</v>
      </c>
      <c r="L266" t="s">
        <v>105</v>
      </c>
      <c r="M266" s="76">
        <v>5.85</v>
      </c>
      <c r="N266" s="76">
        <v>1.1599999999999999</v>
      </c>
      <c r="O266" s="76">
        <v>151960.53</v>
      </c>
      <c r="P266" s="76">
        <v>102.73</v>
      </c>
      <c r="Q266" s="76">
        <v>0</v>
      </c>
      <c r="R266" s="76">
        <v>156.10905246900001</v>
      </c>
      <c r="S266" s="76">
        <v>0.15</v>
      </c>
      <c r="T266" s="76">
        <f t="shared" si="4"/>
        <v>2.5943300123823933E-2</v>
      </c>
      <c r="U266" s="76">
        <f>+R266/'סכום נכסי הקרן'!$C$42*100</f>
        <v>2.8944146287346014E-3</v>
      </c>
    </row>
    <row r="267" spans="2:21">
      <c r="B267" t="s">
        <v>1058</v>
      </c>
      <c r="C267" t="s">
        <v>1059</v>
      </c>
      <c r="D267" t="s">
        <v>103</v>
      </c>
      <c r="E267" s="15"/>
      <c r="F267" t="s">
        <v>1060</v>
      </c>
      <c r="G267" t="s">
        <v>130</v>
      </c>
      <c r="H267" t="s">
        <v>635</v>
      </c>
      <c r="I267" t="s">
        <v>153</v>
      </c>
      <c r="J267" t="s">
        <v>317</v>
      </c>
      <c r="K267" s="76">
        <v>4.2300000000000004</v>
      </c>
      <c r="L267" t="s">
        <v>105</v>
      </c>
      <c r="M267" s="76">
        <v>2.4500000000000002</v>
      </c>
      <c r="N267" s="76">
        <v>1.73</v>
      </c>
      <c r="O267" s="76">
        <v>106391.3</v>
      </c>
      <c r="P267" s="76">
        <v>104.15</v>
      </c>
      <c r="Q267" s="76">
        <v>0</v>
      </c>
      <c r="R267" s="76">
        <v>110.80653895</v>
      </c>
      <c r="S267" s="76">
        <v>0.06</v>
      </c>
      <c r="T267" s="76">
        <f t="shared" si="4"/>
        <v>1.8414609852512486E-2</v>
      </c>
      <c r="U267" s="76">
        <f>+R267/'סכום נכסי הקרן'!$C$42*100</f>
        <v>2.0544616870313698E-3</v>
      </c>
    </row>
    <row r="268" spans="2:21">
      <c r="B268" t="s">
        <v>1061</v>
      </c>
      <c r="C268" t="s">
        <v>1062</v>
      </c>
      <c r="D268" t="s">
        <v>103</v>
      </c>
      <c r="E268" s="15"/>
      <c r="F268" t="s">
        <v>664</v>
      </c>
      <c r="G268" t="s">
        <v>465</v>
      </c>
      <c r="H268" t="s">
        <v>635</v>
      </c>
      <c r="I268" t="s">
        <v>153</v>
      </c>
      <c r="J268" t="s">
        <v>317</v>
      </c>
      <c r="K268" s="76">
        <v>1.44</v>
      </c>
      <c r="L268" t="s">
        <v>105</v>
      </c>
      <c r="M268" s="76">
        <v>7.2</v>
      </c>
      <c r="N268" s="76">
        <v>0.91</v>
      </c>
      <c r="O268" s="76">
        <v>130159.29</v>
      </c>
      <c r="P268" s="76">
        <v>111.13</v>
      </c>
      <c r="Q268" s="76">
        <v>0</v>
      </c>
      <c r="R268" s="76">
        <v>144.64601897700001</v>
      </c>
      <c r="S268" s="76">
        <v>7.0000000000000007E-2</v>
      </c>
      <c r="T268" s="76">
        <f t="shared" si="4"/>
        <v>2.4038292608187024E-2</v>
      </c>
      <c r="U268" s="76">
        <f>+R268/'סכום נכסי הקרן'!$C$42*100</f>
        <v>2.6818787680387068E-3</v>
      </c>
    </row>
    <row r="269" spans="2:21">
      <c r="B269" t="s">
        <v>1063</v>
      </c>
      <c r="C269" t="s">
        <v>1064</v>
      </c>
      <c r="D269" t="s">
        <v>103</v>
      </c>
      <c r="E269" s="15"/>
      <c r="F269" t="s">
        <v>1065</v>
      </c>
      <c r="G269" t="s">
        <v>465</v>
      </c>
      <c r="H269" t="s">
        <v>635</v>
      </c>
      <c r="I269" t="s">
        <v>153</v>
      </c>
      <c r="J269" t="s">
        <v>317</v>
      </c>
      <c r="K269" s="76">
        <v>2.94</v>
      </c>
      <c r="L269" t="s">
        <v>105</v>
      </c>
      <c r="M269" s="76">
        <v>4.45</v>
      </c>
      <c r="N269" s="76">
        <v>2.79</v>
      </c>
      <c r="O269" s="76">
        <v>3941877.92</v>
      </c>
      <c r="P269" s="76">
        <v>106.1</v>
      </c>
      <c r="Q269" s="76">
        <v>0</v>
      </c>
      <c r="R269" s="76">
        <v>4182.33247312</v>
      </c>
      <c r="S269" s="76">
        <v>0.28000000000000003</v>
      </c>
      <c r="T269" s="76">
        <f t="shared" si="4"/>
        <v>0.69504942123272107</v>
      </c>
      <c r="U269" s="76">
        <f>+R269/'סכום נכסי הקרן'!$C$42*100</f>
        <v>7.7544537622724799E-2</v>
      </c>
    </row>
    <row r="270" spans="2:21">
      <c r="B270" t="s">
        <v>1066</v>
      </c>
      <c r="C270" t="s">
        <v>1067</v>
      </c>
      <c r="D270" t="s">
        <v>103</v>
      </c>
      <c r="E270" s="15"/>
      <c r="F270" t="s">
        <v>675</v>
      </c>
      <c r="G270" t="s">
        <v>465</v>
      </c>
      <c r="H270" t="s">
        <v>635</v>
      </c>
      <c r="I270" t="s">
        <v>153</v>
      </c>
      <c r="J270" t="s">
        <v>317</v>
      </c>
      <c r="K270" s="76">
        <v>3.83</v>
      </c>
      <c r="L270" t="s">
        <v>105</v>
      </c>
      <c r="M270" s="76">
        <v>7.05</v>
      </c>
      <c r="N270" s="76">
        <v>1.91</v>
      </c>
      <c r="O270" s="76">
        <v>18144.63</v>
      </c>
      <c r="P270" s="76">
        <v>122.4</v>
      </c>
      <c r="Q270" s="76">
        <v>0</v>
      </c>
      <c r="R270" s="76">
        <v>22.209027119999998</v>
      </c>
      <c r="S270" s="76">
        <v>0</v>
      </c>
      <c r="T270" s="76">
        <f t="shared" si="4"/>
        <v>3.6908523043320718E-3</v>
      </c>
      <c r="U270" s="76">
        <f>+R270/'סכום נכסי הקרן'!$C$42*100</f>
        <v>4.1177710049105943E-4</v>
      </c>
    </row>
    <row r="271" spans="2:21">
      <c r="B271" t="s">
        <v>1068</v>
      </c>
      <c r="C271" t="s">
        <v>1069</v>
      </c>
      <c r="D271" t="s">
        <v>103</v>
      </c>
      <c r="E271" s="15"/>
      <c r="F271" t="s">
        <v>675</v>
      </c>
      <c r="G271" t="s">
        <v>465</v>
      </c>
      <c r="H271" t="s">
        <v>635</v>
      </c>
      <c r="I271" t="s">
        <v>153</v>
      </c>
      <c r="J271" t="s">
        <v>317</v>
      </c>
      <c r="K271" s="76">
        <v>5.88</v>
      </c>
      <c r="L271" t="s">
        <v>105</v>
      </c>
      <c r="M271" s="76">
        <v>3.95</v>
      </c>
      <c r="N271" s="76">
        <v>2.74</v>
      </c>
      <c r="O271" s="76">
        <v>3491.99</v>
      </c>
      <c r="P271" s="76">
        <v>108.27</v>
      </c>
      <c r="Q271" s="76">
        <v>0</v>
      </c>
      <c r="R271" s="76">
        <v>3.7807775729999999</v>
      </c>
      <c r="S271" s="76">
        <v>0</v>
      </c>
      <c r="T271" s="76">
        <f t="shared" si="4"/>
        <v>6.2831620413069528E-4</v>
      </c>
      <c r="U271" s="76">
        <f>+R271/'סכום נכסי הקרן'!$C$42*100</f>
        <v>7.0099316741775624E-5</v>
      </c>
    </row>
    <row r="272" spans="2:21">
      <c r="B272" t="s">
        <v>1070</v>
      </c>
      <c r="C272" t="s">
        <v>1071</v>
      </c>
      <c r="D272" t="s">
        <v>103</v>
      </c>
      <c r="E272" s="15"/>
      <c r="F272" t="s">
        <v>1072</v>
      </c>
      <c r="G272" t="s">
        <v>465</v>
      </c>
      <c r="H272" t="s">
        <v>650</v>
      </c>
      <c r="I272" t="s">
        <v>152</v>
      </c>
      <c r="J272" t="s">
        <v>317</v>
      </c>
      <c r="K272" s="76">
        <v>3.62</v>
      </c>
      <c r="L272" t="s">
        <v>105</v>
      </c>
      <c r="M272" s="76">
        <v>5.8</v>
      </c>
      <c r="N272" s="76">
        <v>4.5199999999999996</v>
      </c>
      <c r="O272" s="76">
        <v>1222561.98</v>
      </c>
      <c r="P272" s="76">
        <v>106.77</v>
      </c>
      <c r="Q272" s="76">
        <v>0</v>
      </c>
      <c r="R272" s="76">
        <v>1305.329426046</v>
      </c>
      <c r="S272" s="76">
        <v>0.27</v>
      </c>
      <c r="T272" s="76">
        <f t="shared" si="4"/>
        <v>0.21692882331147967</v>
      </c>
      <c r="U272" s="76">
        <f>+R272/'סכום נכסי הקרן'!$C$42*100</f>
        <v>2.4202085185390177E-2</v>
      </c>
    </row>
    <row r="273" spans="2:21">
      <c r="B273" t="s">
        <v>1073</v>
      </c>
      <c r="C273" t="s">
        <v>1074</v>
      </c>
      <c r="D273" t="s">
        <v>103</v>
      </c>
      <c r="E273" s="15"/>
      <c r="F273" t="s">
        <v>678</v>
      </c>
      <c r="G273" t="s">
        <v>135</v>
      </c>
      <c r="H273" t="s">
        <v>650</v>
      </c>
      <c r="I273" t="s">
        <v>152</v>
      </c>
      <c r="J273" t="s">
        <v>317</v>
      </c>
      <c r="K273" s="76">
        <v>4.2</v>
      </c>
      <c r="L273" t="s">
        <v>105</v>
      </c>
      <c r="M273" s="76">
        <v>4.1399999999999997</v>
      </c>
      <c r="N273" s="76">
        <v>1.76</v>
      </c>
      <c r="O273" s="76">
        <v>2337928.54</v>
      </c>
      <c r="P273" s="76">
        <v>111.3</v>
      </c>
      <c r="Q273" s="76">
        <v>0</v>
      </c>
      <c r="R273" s="76">
        <v>2602.1144650199999</v>
      </c>
      <c r="S273" s="76">
        <v>0.28999999999999998</v>
      </c>
      <c r="T273" s="76">
        <f t="shared" si="4"/>
        <v>0.43243768029379953</v>
      </c>
      <c r="U273" s="76">
        <f>+R273/'סכום נכסי הקרן'!$C$42*100</f>
        <v>4.824574907141542E-2</v>
      </c>
    </row>
    <row r="274" spans="2:21">
      <c r="B274" t="s">
        <v>1075</v>
      </c>
      <c r="C274" t="s">
        <v>1076</v>
      </c>
      <c r="D274" t="s">
        <v>103</v>
      </c>
      <c r="E274" s="15"/>
      <c r="F274" t="s">
        <v>678</v>
      </c>
      <c r="G274" t="s">
        <v>135</v>
      </c>
      <c r="H274" t="s">
        <v>650</v>
      </c>
      <c r="I274" t="s">
        <v>152</v>
      </c>
      <c r="J274" t="s">
        <v>439</v>
      </c>
      <c r="L274" t="s">
        <v>105</v>
      </c>
      <c r="M274" s="76">
        <v>3.55</v>
      </c>
      <c r="N274" s="76">
        <v>0</v>
      </c>
      <c r="O274" s="76">
        <v>42.38</v>
      </c>
      <c r="P274" s="76">
        <v>498726.8</v>
      </c>
      <c r="Q274" s="76">
        <v>0</v>
      </c>
      <c r="R274" s="76">
        <v>211.36041784</v>
      </c>
      <c r="S274" s="76">
        <v>0</v>
      </c>
      <c r="T274" s="76">
        <f t="shared" si="4"/>
        <v>3.5125360557862813E-2</v>
      </c>
      <c r="U274" s="76">
        <f>+R274/'סכום נכסי הקרן'!$C$42*100</f>
        <v>3.9188290214818731E-3</v>
      </c>
    </row>
    <row r="275" spans="2:21">
      <c r="B275" t="s">
        <v>1077</v>
      </c>
      <c r="C275" t="s">
        <v>1078</v>
      </c>
      <c r="D275" t="s">
        <v>103</v>
      </c>
      <c r="E275" s="15"/>
      <c r="F275" t="s">
        <v>1079</v>
      </c>
      <c r="G275" t="s">
        <v>844</v>
      </c>
      <c r="H275" t="s">
        <v>650</v>
      </c>
      <c r="I275" t="s">
        <v>152</v>
      </c>
      <c r="J275" t="s">
        <v>317</v>
      </c>
      <c r="K275" s="76">
        <v>3.56</v>
      </c>
      <c r="L275" t="s">
        <v>105</v>
      </c>
      <c r="M275" s="76">
        <v>2.8</v>
      </c>
      <c r="N275" s="76">
        <v>1.74</v>
      </c>
      <c r="O275" s="76">
        <v>14629.79</v>
      </c>
      <c r="P275" s="76">
        <v>104.5</v>
      </c>
      <c r="Q275" s="76">
        <v>0</v>
      </c>
      <c r="R275" s="76">
        <v>15.28813055</v>
      </c>
      <c r="S275" s="76">
        <v>0.02</v>
      </c>
      <c r="T275" s="76">
        <f t="shared" si="4"/>
        <v>2.5406890434468091E-3</v>
      </c>
      <c r="U275" s="76">
        <f>+R275/'סכום נכסי הקרן'!$C$42*100</f>
        <v>2.8345690406846535E-4</v>
      </c>
    </row>
    <row r="276" spans="2:21">
      <c r="B276" t="s">
        <v>1080</v>
      </c>
      <c r="C276" t="s">
        <v>1081</v>
      </c>
      <c r="D276" t="s">
        <v>103</v>
      </c>
      <c r="E276" s="15"/>
      <c r="F276" t="s">
        <v>1082</v>
      </c>
      <c r="G276" t="s">
        <v>465</v>
      </c>
      <c r="H276" t="s">
        <v>650</v>
      </c>
      <c r="I276" t="s">
        <v>152</v>
      </c>
      <c r="J276" t="s">
        <v>317</v>
      </c>
      <c r="K276" s="76">
        <v>2.61</v>
      </c>
      <c r="L276" t="s">
        <v>105</v>
      </c>
      <c r="M276" s="76">
        <v>5.0999999999999996</v>
      </c>
      <c r="N276" s="76">
        <v>2.33</v>
      </c>
      <c r="O276" s="76">
        <v>1479724.67</v>
      </c>
      <c r="P276" s="76">
        <v>107.36</v>
      </c>
      <c r="Q276" s="76">
        <v>39.58278</v>
      </c>
      <c r="R276" s="76">
        <v>1628.215185712</v>
      </c>
      <c r="S276" s="76">
        <v>0.17</v>
      </c>
      <c r="T276" s="76">
        <f t="shared" si="4"/>
        <v>0.27058824943852866</v>
      </c>
      <c r="U276" s="76">
        <f>+R276/'סכום נכסי הקרן'!$C$42*100</f>
        <v>3.0188703202772223E-2</v>
      </c>
    </row>
    <row r="277" spans="2:21">
      <c r="B277" t="s">
        <v>1083</v>
      </c>
      <c r="C277" t="s">
        <v>1084</v>
      </c>
      <c r="D277" t="s">
        <v>103</v>
      </c>
      <c r="E277" s="15"/>
      <c r="F277" t="s">
        <v>698</v>
      </c>
      <c r="G277" t="s">
        <v>699</v>
      </c>
      <c r="H277" t="s">
        <v>650</v>
      </c>
      <c r="I277" t="s">
        <v>152</v>
      </c>
      <c r="J277" t="s">
        <v>317</v>
      </c>
      <c r="K277" s="76">
        <v>5.82</v>
      </c>
      <c r="L277" t="s">
        <v>105</v>
      </c>
      <c r="M277" s="76">
        <v>5.09</v>
      </c>
      <c r="N277" s="76">
        <v>2.19</v>
      </c>
      <c r="O277" s="76">
        <v>6800.08</v>
      </c>
      <c r="P277" s="76">
        <v>117</v>
      </c>
      <c r="Q277" s="76">
        <v>1.03135</v>
      </c>
      <c r="R277" s="76">
        <v>8.9874436000000006</v>
      </c>
      <c r="S277" s="76">
        <v>0</v>
      </c>
      <c r="T277" s="76">
        <f t="shared" ref="T277:T340" si="5">+R277/$R$11*100</f>
        <v>1.4935965786291739E-3</v>
      </c>
      <c r="U277" s="76">
        <f>+R277/'סכום נכסי הקרן'!$C$42*100</f>
        <v>1.6663600104761946E-4</v>
      </c>
    </row>
    <row r="278" spans="2:21">
      <c r="B278" t="s">
        <v>1085</v>
      </c>
      <c r="C278" t="s">
        <v>1086</v>
      </c>
      <c r="D278" t="s">
        <v>103</v>
      </c>
      <c r="E278" s="15"/>
      <c r="F278" t="s">
        <v>1087</v>
      </c>
      <c r="G278" t="s">
        <v>1088</v>
      </c>
      <c r="H278" t="s">
        <v>650</v>
      </c>
      <c r="I278" t="s">
        <v>152</v>
      </c>
      <c r="J278" t="s">
        <v>317</v>
      </c>
      <c r="K278" s="76">
        <v>4.22</v>
      </c>
      <c r="L278" t="s">
        <v>105</v>
      </c>
      <c r="M278" s="76">
        <v>3.35</v>
      </c>
      <c r="N278" s="76">
        <v>1.78</v>
      </c>
      <c r="O278" s="76">
        <v>102911.25</v>
      </c>
      <c r="P278" s="76">
        <v>106.7</v>
      </c>
      <c r="Q278" s="76">
        <v>14.803140000000001</v>
      </c>
      <c r="R278" s="76">
        <v>124.60944375</v>
      </c>
      <c r="S278" s="76">
        <v>0.02</v>
      </c>
      <c r="T278" s="76">
        <f t="shared" si="5"/>
        <v>2.0708473636472609E-2</v>
      </c>
      <c r="U278" s="76">
        <f>+R278/'סכום נכסי הקרן'!$C$42*100</f>
        <v>2.3103810519899425E-3</v>
      </c>
    </row>
    <row r="279" spans="2:21">
      <c r="B279" t="s">
        <v>1089</v>
      </c>
      <c r="C279" t="s">
        <v>1090</v>
      </c>
      <c r="D279" t="s">
        <v>103</v>
      </c>
      <c r="E279" s="15"/>
      <c r="F279" t="s">
        <v>1091</v>
      </c>
      <c r="G279" t="s">
        <v>465</v>
      </c>
      <c r="H279" t="s">
        <v>705</v>
      </c>
      <c r="I279" t="s">
        <v>153</v>
      </c>
      <c r="J279" t="s">
        <v>398</v>
      </c>
      <c r="K279" s="76">
        <v>5.37</v>
      </c>
      <c r="L279" t="s">
        <v>105</v>
      </c>
      <c r="M279" s="76">
        <v>3.95</v>
      </c>
      <c r="N279" s="76">
        <v>3.67</v>
      </c>
      <c r="O279" s="76">
        <v>110822.33</v>
      </c>
      <c r="P279" s="76">
        <v>102</v>
      </c>
      <c r="Q279" s="76">
        <v>0</v>
      </c>
      <c r="R279" s="76">
        <v>113.03877660000001</v>
      </c>
      <c r="S279" s="76">
        <v>0.02</v>
      </c>
      <c r="T279" s="76">
        <f t="shared" si="5"/>
        <v>1.8785578802651682E-2</v>
      </c>
      <c r="U279" s="76">
        <f>+R279/'סכום נכסי הקרן'!$C$42*100</f>
        <v>2.0958495579253729E-3</v>
      </c>
    </row>
    <row r="280" spans="2:21">
      <c r="B280" t="s">
        <v>1092</v>
      </c>
      <c r="C280" t="s">
        <v>1093</v>
      </c>
      <c r="D280" t="s">
        <v>103</v>
      </c>
      <c r="E280" s="15"/>
      <c r="F280" t="s">
        <v>1091</v>
      </c>
      <c r="G280" t="s">
        <v>465</v>
      </c>
      <c r="H280" t="s">
        <v>705</v>
      </c>
      <c r="I280" t="s">
        <v>153</v>
      </c>
      <c r="J280" t="s">
        <v>1094</v>
      </c>
      <c r="K280" s="76">
        <v>2.82</v>
      </c>
      <c r="L280" t="s">
        <v>105</v>
      </c>
      <c r="M280" s="76">
        <v>6.35</v>
      </c>
      <c r="N280" s="76">
        <v>4.6900000000000004</v>
      </c>
      <c r="O280" s="76">
        <v>5261771.29</v>
      </c>
      <c r="P280" s="76">
        <v>106.96</v>
      </c>
      <c r="Q280" s="76">
        <v>0</v>
      </c>
      <c r="R280" s="76">
        <v>5627.9905717840002</v>
      </c>
      <c r="S280" s="76">
        <v>0.79</v>
      </c>
      <c r="T280" s="76">
        <f t="shared" si="5"/>
        <v>0.9352990501741596</v>
      </c>
      <c r="U280" s="76">
        <f>+R280/'סכום נכסי הקרן'!$C$42*100</f>
        <v>0.10434845374893825</v>
      </c>
    </row>
    <row r="281" spans="2:21">
      <c r="B281" t="s">
        <v>1095</v>
      </c>
      <c r="C281" t="s">
        <v>1096</v>
      </c>
      <c r="D281" t="s">
        <v>103</v>
      </c>
      <c r="E281" s="15"/>
      <c r="F281" t="s">
        <v>708</v>
      </c>
      <c r="G281" t="s">
        <v>465</v>
      </c>
      <c r="H281" t="s">
        <v>705</v>
      </c>
      <c r="I281" t="s">
        <v>153</v>
      </c>
      <c r="J281" t="s">
        <v>317</v>
      </c>
      <c r="K281" s="76">
        <v>2.12</v>
      </c>
      <c r="L281" t="s">
        <v>105</v>
      </c>
      <c r="M281" s="76">
        <v>5</v>
      </c>
      <c r="N281" s="76">
        <v>1.62</v>
      </c>
      <c r="O281" s="76">
        <v>356303.27</v>
      </c>
      <c r="P281" s="76">
        <v>108.54</v>
      </c>
      <c r="Q281" s="76">
        <v>0</v>
      </c>
      <c r="R281" s="76">
        <v>386.73156925799998</v>
      </c>
      <c r="S281" s="76">
        <v>0.17</v>
      </c>
      <c r="T281" s="76">
        <f t="shared" si="5"/>
        <v>6.4269771739278586E-2</v>
      </c>
      <c r="U281" s="76">
        <f>+R281/'סכום נכסי הקרן'!$C$42*100</f>
        <v>7.1703818180315045E-3</v>
      </c>
    </row>
    <row r="282" spans="2:21">
      <c r="B282" t="s">
        <v>1097</v>
      </c>
      <c r="C282" t="s">
        <v>1098</v>
      </c>
      <c r="D282" t="s">
        <v>103</v>
      </c>
      <c r="E282" s="15"/>
      <c r="F282" t="s">
        <v>708</v>
      </c>
      <c r="G282" t="s">
        <v>465</v>
      </c>
      <c r="H282" t="s">
        <v>705</v>
      </c>
      <c r="I282" t="s">
        <v>153</v>
      </c>
      <c r="J282" t="s">
        <v>317</v>
      </c>
      <c r="K282" s="76">
        <v>2.99</v>
      </c>
      <c r="L282" t="s">
        <v>105</v>
      </c>
      <c r="M282" s="76">
        <v>4.6500000000000004</v>
      </c>
      <c r="N282" s="76">
        <v>1.95</v>
      </c>
      <c r="O282" s="76">
        <v>107823.43</v>
      </c>
      <c r="P282" s="76">
        <v>109.46</v>
      </c>
      <c r="Q282" s="76">
        <v>0</v>
      </c>
      <c r="R282" s="76">
        <v>118.02352647799999</v>
      </c>
      <c r="S282" s="76">
        <v>0.06</v>
      </c>
      <c r="T282" s="76">
        <f t="shared" si="5"/>
        <v>1.9613979590958487E-2</v>
      </c>
      <c r="U282" s="76">
        <f>+R282/'סכום נכסי הקרן'!$C$42*100</f>
        <v>2.1882716996223209E-3</v>
      </c>
    </row>
    <row r="283" spans="2:21">
      <c r="B283" t="s">
        <v>1099</v>
      </c>
      <c r="C283" t="s">
        <v>1100</v>
      </c>
      <c r="D283" t="s">
        <v>103</v>
      </c>
      <c r="E283" s="15"/>
      <c r="F283" t="s">
        <v>720</v>
      </c>
      <c r="G283" t="s">
        <v>465</v>
      </c>
      <c r="H283" t="s">
        <v>705</v>
      </c>
      <c r="I283" t="s">
        <v>153</v>
      </c>
      <c r="J283" t="s">
        <v>317</v>
      </c>
      <c r="K283" s="76">
        <v>3.21</v>
      </c>
      <c r="L283" t="s">
        <v>105</v>
      </c>
      <c r="M283" s="76">
        <v>3.9</v>
      </c>
      <c r="N283" s="76">
        <v>1.85</v>
      </c>
      <c r="O283" s="76">
        <v>182631.21</v>
      </c>
      <c r="P283" s="76">
        <v>106.72</v>
      </c>
      <c r="Q283" s="76">
        <v>3.5613100000000002</v>
      </c>
      <c r="R283" s="76">
        <v>198.465337312</v>
      </c>
      <c r="S283" s="76">
        <v>0.05</v>
      </c>
      <c r="T283" s="76">
        <f t="shared" si="5"/>
        <v>3.2982365395393204E-2</v>
      </c>
      <c r="U283" s="76">
        <f>+R283/'סכום נכסי הקרן'!$C$42*100</f>
        <v>3.679741607083752E-3</v>
      </c>
    </row>
    <row r="284" spans="2:21">
      <c r="B284" t="s">
        <v>1101</v>
      </c>
      <c r="C284" t="s">
        <v>1102</v>
      </c>
      <c r="D284" t="s">
        <v>103</v>
      </c>
      <c r="E284" s="15"/>
      <c r="F284" t="s">
        <v>723</v>
      </c>
      <c r="G284" t="s">
        <v>465</v>
      </c>
      <c r="H284" t="s">
        <v>712</v>
      </c>
      <c r="I284" t="s">
        <v>152</v>
      </c>
      <c r="J284" t="s">
        <v>317</v>
      </c>
      <c r="K284" s="76">
        <v>6.3</v>
      </c>
      <c r="L284" t="s">
        <v>105</v>
      </c>
      <c r="M284" s="76">
        <v>4.9000000000000004</v>
      </c>
      <c r="N284" s="76">
        <v>2.99</v>
      </c>
      <c r="O284" s="76">
        <v>1314518.48</v>
      </c>
      <c r="P284" s="76">
        <v>112.45</v>
      </c>
      <c r="Q284" s="76">
        <v>60.859400000000001</v>
      </c>
      <c r="R284" s="76">
        <v>1539.0354307600001</v>
      </c>
      <c r="S284" s="76">
        <v>0.24</v>
      </c>
      <c r="T284" s="76">
        <f t="shared" si="5"/>
        <v>0.2557677306339049</v>
      </c>
      <c r="U284" s="76">
        <f>+R284/'סכום נכסי הקרן'!$C$42*100</f>
        <v>2.8535223258863828E-2</v>
      </c>
    </row>
    <row r="285" spans="2:21">
      <c r="B285" t="s">
        <v>1103</v>
      </c>
      <c r="C285" t="s">
        <v>1104</v>
      </c>
      <c r="D285" t="s">
        <v>103</v>
      </c>
      <c r="E285" s="15"/>
      <c r="F285" t="s">
        <v>730</v>
      </c>
      <c r="G285" t="s">
        <v>465</v>
      </c>
      <c r="H285" t="s">
        <v>712</v>
      </c>
      <c r="I285" t="s">
        <v>152</v>
      </c>
      <c r="J285" t="s">
        <v>317</v>
      </c>
      <c r="K285" s="76">
        <v>3.76</v>
      </c>
      <c r="L285" t="s">
        <v>105</v>
      </c>
      <c r="M285" s="76">
        <v>4.2</v>
      </c>
      <c r="N285" s="76">
        <v>2.3199999999999998</v>
      </c>
      <c r="O285" s="76">
        <v>496390.95</v>
      </c>
      <c r="P285" s="76">
        <v>108.9</v>
      </c>
      <c r="Q285" s="76">
        <v>0</v>
      </c>
      <c r="R285" s="76">
        <v>540.56974455</v>
      </c>
      <c r="S285" s="76">
        <v>0.05</v>
      </c>
      <c r="T285" s="76">
        <f t="shared" si="5"/>
        <v>8.9835681524646951E-2</v>
      </c>
      <c r="U285" s="76">
        <f>+R285/'סכום נכסי הקרן'!$C$42*100</f>
        <v>1.0022692161222039E-2</v>
      </c>
    </row>
    <row r="286" spans="2:21">
      <c r="B286" t="s">
        <v>1105</v>
      </c>
      <c r="C286" t="s">
        <v>1106</v>
      </c>
      <c r="D286" t="s">
        <v>103</v>
      </c>
      <c r="E286" s="15"/>
      <c r="F286" t="s">
        <v>733</v>
      </c>
      <c r="G286" t="s">
        <v>465</v>
      </c>
      <c r="H286" t="s">
        <v>705</v>
      </c>
      <c r="I286" t="s">
        <v>153</v>
      </c>
      <c r="J286" t="s">
        <v>317</v>
      </c>
      <c r="K286" s="76">
        <v>4.8099999999999996</v>
      </c>
      <c r="L286" t="s">
        <v>105</v>
      </c>
      <c r="M286" s="76">
        <v>3.5</v>
      </c>
      <c r="N286" s="76">
        <v>2.0299999999999998</v>
      </c>
      <c r="O286" s="76">
        <v>579134.80000000005</v>
      </c>
      <c r="P286" s="76">
        <v>108.51</v>
      </c>
      <c r="Q286" s="76">
        <v>0</v>
      </c>
      <c r="R286" s="76">
        <v>628.41917148000005</v>
      </c>
      <c r="S286" s="76">
        <v>0.53</v>
      </c>
      <c r="T286" s="76">
        <f t="shared" si="5"/>
        <v>0.10443511706348936</v>
      </c>
      <c r="U286" s="76">
        <f>+R286/'סכום נכסי הקרן'!$C$42*100</f>
        <v>1.1651506521508011E-2</v>
      </c>
    </row>
    <row r="287" spans="2:21">
      <c r="B287" t="s">
        <v>1107</v>
      </c>
      <c r="C287" t="s">
        <v>1108</v>
      </c>
      <c r="D287" t="s">
        <v>103</v>
      </c>
      <c r="E287" s="15"/>
      <c r="F287" t="s">
        <v>1109</v>
      </c>
      <c r="G287" t="s">
        <v>465</v>
      </c>
      <c r="H287" t="s">
        <v>705</v>
      </c>
      <c r="I287" t="s">
        <v>153</v>
      </c>
      <c r="J287" t="s">
        <v>317</v>
      </c>
      <c r="K287" s="76">
        <v>1.21</v>
      </c>
      <c r="L287" t="s">
        <v>105</v>
      </c>
      <c r="M287" s="76">
        <v>5.45</v>
      </c>
      <c r="N287" s="76">
        <v>1.22</v>
      </c>
      <c r="O287" s="76">
        <v>175002.58</v>
      </c>
      <c r="P287" s="76">
        <v>106.6</v>
      </c>
      <c r="Q287" s="76">
        <v>0</v>
      </c>
      <c r="R287" s="76">
        <v>186.55275028</v>
      </c>
      <c r="S287" s="76">
        <v>0.18</v>
      </c>
      <c r="T287" s="76">
        <f t="shared" si="5"/>
        <v>3.1002647911144682E-2</v>
      </c>
      <c r="U287" s="76">
        <f>+R287/'סכום נכסי הקרן'!$C$42*100</f>
        <v>3.4588705837435654E-3</v>
      </c>
    </row>
    <row r="288" spans="2:21">
      <c r="B288" t="s">
        <v>1110</v>
      </c>
      <c r="C288" t="s">
        <v>1111</v>
      </c>
      <c r="D288" t="s">
        <v>103</v>
      </c>
      <c r="E288" s="15"/>
      <c r="F288" t="s">
        <v>1109</v>
      </c>
      <c r="G288" t="s">
        <v>465</v>
      </c>
      <c r="H288" t="s">
        <v>705</v>
      </c>
      <c r="I288" t="s">
        <v>153</v>
      </c>
      <c r="J288" t="s">
        <v>317</v>
      </c>
      <c r="K288" s="76">
        <v>1.99</v>
      </c>
      <c r="L288" t="s">
        <v>105</v>
      </c>
      <c r="M288" s="76">
        <v>3.5</v>
      </c>
      <c r="N288" s="76">
        <v>1.91</v>
      </c>
      <c r="O288" s="76">
        <v>180803.06</v>
      </c>
      <c r="P288" s="76">
        <v>104.08</v>
      </c>
      <c r="Q288" s="76">
        <v>0</v>
      </c>
      <c r="R288" s="76">
        <v>188.17982484800001</v>
      </c>
      <c r="S288" s="76">
        <v>0.14000000000000001</v>
      </c>
      <c r="T288" s="76">
        <f t="shared" si="5"/>
        <v>3.1273046604710822E-2</v>
      </c>
      <c r="U288" s="76">
        <f>+R288/'סכום נכסי הקרן'!$C$42*100</f>
        <v>3.4890381387775475E-3</v>
      </c>
    </row>
    <row r="289" spans="2:21">
      <c r="B289" t="s">
        <v>1112</v>
      </c>
      <c r="C289" t="s">
        <v>1113</v>
      </c>
      <c r="D289" t="s">
        <v>103</v>
      </c>
      <c r="E289" s="15"/>
      <c r="F289" t="s">
        <v>740</v>
      </c>
      <c r="G289" t="s">
        <v>115</v>
      </c>
      <c r="H289" t="s">
        <v>712</v>
      </c>
      <c r="I289" t="s">
        <v>152</v>
      </c>
      <c r="J289" t="s">
        <v>317</v>
      </c>
      <c r="K289" s="76">
        <v>4.3</v>
      </c>
      <c r="L289" t="s">
        <v>105</v>
      </c>
      <c r="M289" s="76">
        <v>4.0999999999999996</v>
      </c>
      <c r="N289" s="76">
        <v>2.16</v>
      </c>
      <c r="O289" s="76">
        <v>282504.78000000003</v>
      </c>
      <c r="P289" s="76">
        <v>110.04</v>
      </c>
      <c r="Q289" s="76">
        <v>0</v>
      </c>
      <c r="R289" s="76">
        <v>310.86825991199998</v>
      </c>
      <c r="S289" s="76">
        <v>0.04</v>
      </c>
      <c r="T289" s="76">
        <f t="shared" si="5"/>
        <v>5.1662273508894997E-2</v>
      </c>
      <c r="U289" s="76">
        <f>+R289/'סכום נכסי הקרן'!$C$42*100</f>
        <v>5.7638018094898161E-3</v>
      </c>
    </row>
    <row r="290" spans="2:21">
      <c r="B290" t="s">
        <v>1114</v>
      </c>
      <c r="C290" t="s">
        <v>1115</v>
      </c>
      <c r="D290" t="s">
        <v>103</v>
      </c>
      <c r="E290" s="15"/>
      <c r="F290" t="s">
        <v>740</v>
      </c>
      <c r="G290" t="s">
        <v>115</v>
      </c>
      <c r="H290" t="s">
        <v>712</v>
      </c>
      <c r="I290" t="s">
        <v>152</v>
      </c>
      <c r="J290" t="s">
        <v>317</v>
      </c>
      <c r="K290" s="76">
        <v>0.25</v>
      </c>
      <c r="L290" t="s">
        <v>105</v>
      </c>
      <c r="M290" s="76">
        <v>6.25</v>
      </c>
      <c r="N290" s="76">
        <v>0.76</v>
      </c>
      <c r="O290" s="76">
        <v>54839.97</v>
      </c>
      <c r="P290" s="76">
        <v>102.93</v>
      </c>
      <c r="Q290" s="76">
        <v>0</v>
      </c>
      <c r="R290" s="76">
        <v>56.446781121000001</v>
      </c>
      <c r="S290" s="76">
        <v>0.03</v>
      </c>
      <c r="T290" s="76">
        <f t="shared" si="5"/>
        <v>9.3807230297339988E-3</v>
      </c>
      <c r="U290" s="76">
        <f>+R290/'סכום נכסי הקרן'!$C$42*100</f>
        <v>1.0465785707977854E-3</v>
      </c>
    </row>
    <row r="291" spans="2:21">
      <c r="B291" t="s">
        <v>1116</v>
      </c>
      <c r="C291" t="s">
        <v>1117</v>
      </c>
      <c r="D291" t="s">
        <v>103</v>
      </c>
      <c r="E291" s="15"/>
      <c r="F291" t="s">
        <v>1118</v>
      </c>
      <c r="G291" t="s">
        <v>465</v>
      </c>
      <c r="H291" t="s">
        <v>712</v>
      </c>
      <c r="I291" t="s">
        <v>152</v>
      </c>
      <c r="J291" t="s">
        <v>317</v>
      </c>
      <c r="K291" s="76">
        <v>3.13</v>
      </c>
      <c r="L291" t="s">
        <v>105</v>
      </c>
      <c r="M291" s="76">
        <v>3.8</v>
      </c>
      <c r="N291" s="76">
        <v>1.6</v>
      </c>
      <c r="O291" s="76">
        <v>134648.85</v>
      </c>
      <c r="P291" s="76">
        <v>107.03</v>
      </c>
      <c r="Q291" s="76">
        <v>24.68852</v>
      </c>
      <c r="R291" s="76">
        <v>168.803184155</v>
      </c>
      <c r="S291" s="76">
        <v>0.06</v>
      </c>
      <c r="T291" s="76">
        <f t="shared" si="5"/>
        <v>2.8052900194624683E-2</v>
      </c>
      <c r="U291" s="76">
        <f>+R291/'סכום נכסי הקרן'!$C$42*100</f>
        <v>3.1297762549179261E-3</v>
      </c>
    </row>
    <row r="292" spans="2:21">
      <c r="B292" t="s">
        <v>1119</v>
      </c>
      <c r="C292" t="s">
        <v>1120</v>
      </c>
      <c r="D292" t="s">
        <v>103</v>
      </c>
      <c r="E292" s="15"/>
      <c r="F292" t="s">
        <v>1118</v>
      </c>
      <c r="G292" t="s">
        <v>465</v>
      </c>
      <c r="H292" t="s">
        <v>712</v>
      </c>
      <c r="I292" t="s">
        <v>152</v>
      </c>
      <c r="J292" t="s">
        <v>317</v>
      </c>
      <c r="K292" s="76">
        <v>0.73</v>
      </c>
      <c r="L292" t="s">
        <v>105</v>
      </c>
      <c r="M292" s="76">
        <v>3.61</v>
      </c>
      <c r="N292" s="76">
        <v>0.94</v>
      </c>
      <c r="O292" s="76">
        <v>167035.93</v>
      </c>
      <c r="P292" s="76">
        <v>102.25</v>
      </c>
      <c r="Q292" s="76">
        <v>0</v>
      </c>
      <c r="R292" s="76">
        <v>170.794238425</v>
      </c>
      <c r="S292" s="76">
        <v>0.41</v>
      </c>
      <c r="T292" s="76">
        <f t="shared" si="5"/>
        <v>2.838378759463429E-2</v>
      </c>
      <c r="U292" s="76">
        <f>+R292/'סכום נכסי הקרן'!$C$42*100</f>
        <v>3.1666923498819698E-3</v>
      </c>
    </row>
    <row r="293" spans="2:21">
      <c r="B293" t="s">
        <v>1121</v>
      </c>
      <c r="C293" t="s">
        <v>1122</v>
      </c>
      <c r="D293" t="s">
        <v>103</v>
      </c>
      <c r="E293" s="15"/>
      <c r="F293" t="s">
        <v>746</v>
      </c>
      <c r="G293" t="s">
        <v>465</v>
      </c>
      <c r="H293" t="s">
        <v>712</v>
      </c>
      <c r="I293" t="s">
        <v>152</v>
      </c>
      <c r="J293" t="s">
        <v>317</v>
      </c>
      <c r="K293" s="76">
        <v>5.48</v>
      </c>
      <c r="L293" t="s">
        <v>105</v>
      </c>
      <c r="M293" s="76">
        <v>5.65</v>
      </c>
      <c r="N293" s="76">
        <v>2.59</v>
      </c>
      <c r="O293" s="76">
        <v>325942.55</v>
      </c>
      <c r="P293" s="76">
        <v>119.12</v>
      </c>
      <c r="Q293" s="76">
        <v>0</v>
      </c>
      <c r="R293" s="76">
        <v>388.26276555999999</v>
      </c>
      <c r="S293" s="76">
        <v>0.33</v>
      </c>
      <c r="T293" s="76">
        <f t="shared" si="5"/>
        <v>6.4524236708369112E-2</v>
      </c>
      <c r="U293" s="76">
        <f>+R293/'סכום נכסי הקרן'!$C$42*100</f>
        <v>7.1987716961703979E-3</v>
      </c>
    </row>
    <row r="294" spans="2:21">
      <c r="B294" t="s">
        <v>1123</v>
      </c>
      <c r="C294" t="s">
        <v>1124</v>
      </c>
      <c r="D294" t="s">
        <v>103</v>
      </c>
      <c r="E294" s="15"/>
      <c r="F294" t="s">
        <v>746</v>
      </c>
      <c r="G294" t="s">
        <v>465</v>
      </c>
      <c r="H294" t="s">
        <v>712</v>
      </c>
      <c r="I294" t="s">
        <v>152</v>
      </c>
      <c r="J294" t="s">
        <v>317</v>
      </c>
      <c r="K294" s="76">
        <v>3.44</v>
      </c>
      <c r="L294" t="s">
        <v>105</v>
      </c>
      <c r="M294" s="76">
        <v>5.74</v>
      </c>
      <c r="N294" s="76">
        <v>1.76</v>
      </c>
      <c r="O294" s="76">
        <v>182515.78</v>
      </c>
      <c r="P294" s="76">
        <v>114.08</v>
      </c>
      <c r="Q294" s="76">
        <v>5.2382099999999996</v>
      </c>
      <c r="R294" s="76">
        <v>213.45221182399999</v>
      </c>
      <c r="S294" s="76">
        <v>0.09</v>
      </c>
      <c r="T294" s="76">
        <f t="shared" si="5"/>
        <v>3.5472989591963176E-2</v>
      </c>
      <c r="U294" s="76">
        <f>+R294/'סכום נכסי הקרן'!$C$42*100</f>
        <v>3.9576129293451981E-3</v>
      </c>
    </row>
    <row r="295" spans="2:21">
      <c r="B295" t="s">
        <v>1125</v>
      </c>
      <c r="C295" t="s">
        <v>1126</v>
      </c>
      <c r="D295" t="s">
        <v>103</v>
      </c>
      <c r="E295" s="15"/>
      <c r="F295" t="s">
        <v>755</v>
      </c>
      <c r="G295" t="s">
        <v>465</v>
      </c>
      <c r="H295" t="s">
        <v>712</v>
      </c>
      <c r="I295" t="s">
        <v>152</v>
      </c>
      <c r="J295" t="s">
        <v>317</v>
      </c>
      <c r="K295" s="76">
        <v>4.2699999999999996</v>
      </c>
      <c r="L295" t="s">
        <v>105</v>
      </c>
      <c r="M295" s="76">
        <v>3.7</v>
      </c>
      <c r="N295" s="76">
        <v>1.68</v>
      </c>
      <c r="O295" s="76">
        <v>834561.37</v>
      </c>
      <c r="P295" s="76">
        <v>109.85</v>
      </c>
      <c r="Q295" s="76">
        <v>0</v>
      </c>
      <c r="R295" s="76">
        <v>916.76566494500003</v>
      </c>
      <c r="S295" s="76">
        <v>0.34</v>
      </c>
      <c r="T295" s="76">
        <f t="shared" si="5"/>
        <v>0.15235456504745706</v>
      </c>
      <c r="U295" s="76">
        <f>+R295/'סכום נכסי הקרן'!$C$42*100</f>
        <v>1.6997732737282112E-2</v>
      </c>
    </row>
    <row r="296" spans="2:21">
      <c r="B296" t="s">
        <v>1127</v>
      </c>
      <c r="C296" t="s">
        <v>1128</v>
      </c>
      <c r="D296" t="s">
        <v>103</v>
      </c>
      <c r="E296" s="15"/>
      <c r="F296" t="s">
        <v>1129</v>
      </c>
      <c r="G296" t="s">
        <v>465</v>
      </c>
      <c r="H296" t="s">
        <v>712</v>
      </c>
      <c r="I296" t="s">
        <v>152</v>
      </c>
      <c r="J296" t="s">
        <v>317</v>
      </c>
      <c r="K296" s="76">
        <v>2.98</v>
      </c>
      <c r="L296" t="s">
        <v>105</v>
      </c>
      <c r="M296" s="76">
        <v>3.71</v>
      </c>
      <c r="N296" s="76">
        <v>1.96</v>
      </c>
      <c r="O296" s="76">
        <v>424.33</v>
      </c>
      <c r="P296" s="76">
        <v>106.55</v>
      </c>
      <c r="Q296" s="76">
        <v>0</v>
      </c>
      <c r="R296" s="76">
        <v>0.45212361499999998</v>
      </c>
      <c r="S296" s="76">
        <v>0</v>
      </c>
      <c r="T296" s="76">
        <f t="shared" si="5"/>
        <v>7.5137081748302012E-5</v>
      </c>
      <c r="U296" s="76">
        <f>+R296/'סכום נכסי הקרן'!$C$42*100</f>
        <v>8.3828143503224309E-6</v>
      </c>
    </row>
    <row r="297" spans="2:21">
      <c r="B297" t="s">
        <v>1130</v>
      </c>
      <c r="C297" t="s">
        <v>1131</v>
      </c>
      <c r="D297" t="s">
        <v>103</v>
      </c>
      <c r="E297" s="15"/>
      <c r="F297" t="s">
        <v>1132</v>
      </c>
      <c r="G297" t="s">
        <v>126</v>
      </c>
      <c r="H297" t="s">
        <v>712</v>
      </c>
      <c r="I297" t="s">
        <v>152</v>
      </c>
      <c r="J297" t="s">
        <v>317</v>
      </c>
      <c r="K297" s="76">
        <v>0.91</v>
      </c>
      <c r="L297" t="s">
        <v>105</v>
      </c>
      <c r="M297" s="76">
        <v>2.7</v>
      </c>
      <c r="N297" s="76">
        <v>1.07</v>
      </c>
      <c r="O297" s="76">
        <v>83423.399999999994</v>
      </c>
      <c r="P297" s="76">
        <v>101.71</v>
      </c>
      <c r="Q297" s="76">
        <v>0</v>
      </c>
      <c r="R297" s="76">
        <v>84.849940140000001</v>
      </c>
      <c r="S297" s="76">
        <v>0.03</v>
      </c>
      <c r="T297" s="76">
        <f t="shared" si="5"/>
        <v>1.4100959731195888E-2</v>
      </c>
      <c r="U297" s="76">
        <f>+R297/'סכום נכסי הקרן'!$C$42*100</f>
        <v>1.5732009393705111E-3</v>
      </c>
    </row>
    <row r="298" spans="2:21">
      <c r="B298" t="s">
        <v>1133</v>
      </c>
      <c r="C298" t="s">
        <v>1134</v>
      </c>
      <c r="D298" t="s">
        <v>103</v>
      </c>
      <c r="E298" s="15"/>
      <c r="F298" t="s">
        <v>1135</v>
      </c>
      <c r="G298" t="s">
        <v>126</v>
      </c>
      <c r="H298" t="s">
        <v>712</v>
      </c>
      <c r="I298" t="s">
        <v>154</v>
      </c>
      <c r="J298" t="s">
        <v>317</v>
      </c>
      <c r="K298" s="76">
        <v>0.16</v>
      </c>
      <c r="L298" t="s">
        <v>105</v>
      </c>
      <c r="M298" s="76">
        <v>5.7</v>
      </c>
      <c r="N298" s="76">
        <v>1.74</v>
      </c>
      <c r="O298" s="76">
        <v>542940.23</v>
      </c>
      <c r="P298" s="76">
        <v>105.4</v>
      </c>
      <c r="Q298" s="76">
        <v>0</v>
      </c>
      <c r="R298" s="76">
        <v>572.25900242</v>
      </c>
      <c r="S298" s="76">
        <v>0.56999999999999995</v>
      </c>
      <c r="T298" s="76">
        <f t="shared" si="5"/>
        <v>9.5102025241555463E-2</v>
      </c>
      <c r="U298" s="76">
        <f>+R298/'סכום נכסי הקרן'!$C$42*100</f>
        <v>1.0610242018850476E-2</v>
      </c>
    </row>
    <row r="299" spans="2:21">
      <c r="B299" t="s">
        <v>1136</v>
      </c>
      <c r="C299" t="s">
        <v>1137</v>
      </c>
      <c r="D299" t="s">
        <v>103</v>
      </c>
      <c r="E299" s="15"/>
      <c r="F299" t="s">
        <v>1138</v>
      </c>
      <c r="G299" t="s">
        <v>465</v>
      </c>
      <c r="H299" t="s">
        <v>712</v>
      </c>
      <c r="I299" t="s">
        <v>152</v>
      </c>
      <c r="J299" t="s">
        <v>317</v>
      </c>
      <c r="K299" s="76">
        <v>2.87</v>
      </c>
      <c r="L299" t="s">
        <v>105</v>
      </c>
      <c r="M299" s="76">
        <v>6.9</v>
      </c>
      <c r="N299" s="76">
        <v>3.11</v>
      </c>
      <c r="O299" s="76">
        <v>201284.77</v>
      </c>
      <c r="P299" s="76">
        <v>113.5</v>
      </c>
      <c r="Q299" s="76">
        <v>0</v>
      </c>
      <c r="R299" s="76">
        <v>228.45821394999999</v>
      </c>
      <c r="S299" s="76">
        <v>0.03</v>
      </c>
      <c r="T299" s="76">
        <f t="shared" si="5"/>
        <v>3.79667925499362E-2</v>
      </c>
      <c r="U299" s="76">
        <f>+R299/'סכום נכסי הקרן'!$C$42*100</f>
        <v>4.2358388962918745E-3</v>
      </c>
    </row>
    <row r="300" spans="2:21">
      <c r="B300" t="s">
        <v>1139</v>
      </c>
      <c r="C300" t="s">
        <v>1140</v>
      </c>
      <c r="D300" t="s">
        <v>103</v>
      </c>
      <c r="E300" s="15"/>
      <c r="F300" t="s">
        <v>1141</v>
      </c>
      <c r="G300" t="s">
        <v>465</v>
      </c>
      <c r="H300" t="s">
        <v>712</v>
      </c>
      <c r="I300" t="s">
        <v>152</v>
      </c>
      <c r="J300" t="s">
        <v>314</v>
      </c>
      <c r="K300" s="76">
        <v>5</v>
      </c>
      <c r="L300" t="s">
        <v>105</v>
      </c>
      <c r="M300" s="76">
        <v>6</v>
      </c>
      <c r="N300" s="76">
        <v>5.0199999999999996</v>
      </c>
      <c r="O300" s="76">
        <v>282504.78000000003</v>
      </c>
      <c r="P300" s="76">
        <v>100.7</v>
      </c>
      <c r="Q300" s="76">
        <v>8.5658300000000001</v>
      </c>
      <c r="R300" s="76">
        <v>293.04814346000001</v>
      </c>
      <c r="S300" s="76">
        <v>0.11</v>
      </c>
      <c r="T300" s="76">
        <f t="shared" si="5"/>
        <v>4.8700801242912643E-2</v>
      </c>
      <c r="U300" s="76">
        <f>+R300/'סכום נכסי הקרן'!$C$42*100</f>
        <v>5.4333994085485554E-3</v>
      </c>
    </row>
    <row r="301" spans="2:21">
      <c r="B301" t="s">
        <v>1142</v>
      </c>
      <c r="C301" t="s">
        <v>1143</v>
      </c>
      <c r="D301" t="s">
        <v>103</v>
      </c>
      <c r="E301" s="15"/>
      <c r="F301" t="s">
        <v>1141</v>
      </c>
      <c r="G301" t="s">
        <v>465</v>
      </c>
      <c r="H301" t="s">
        <v>712</v>
      </c>
      <c r="I301" t="s">
        <v>152</v>
      </c>
      <c r="J301" t="s">
        <v>317</v>
      </c>
      <c r="K301" s="76">
        <v>1.78</v>
      </c>
      <c r="L301" t="s">
        <v>105</v>
      </c>
      <c r="M301" s="76">
        <v>6</v>
      </c>
      <c r="N301" s="76">
        <v>2.0499999999999998</v>
      </c>
      <c r="O301" s="76">
        <v>1679727.76</v>
      </c>
      <c r="P301" s="76">
        <v>109.94</v>
      </c>
      <c r="Q301" s="76">
        <v>0</v>
      </c>
      <c r="R301" s="76">
        <v>1846.6926993439999</v>
      </c>
      <c r="S301" s="76">
        <v>0.67</v>
      </c>
      <c r="T301" s="76">
        <f t="shared" si="5"/>
        <v>0.30689637902369388</v>
      </c>
      <c r="U301" s="76">
        <f>+R301/'סכום נכסי הקרן'!$C$42*100</f>
        <v>3.4239490146287875E-2</v>
      </c>
    </row>
    <row r="302" spans="2:21">
      <c r="B302" t="s">
        <v>1144</v>
      </c>
      <c r="C302" t="s">
        <v>1145</v>
      </c>
      <c r="D302" t="s">
        <v>103</v>
      </c>
      <c r="E302" s="15"/>
      <c r="F302" t="s">
        <v>764</v>
      </c>
      <c r="G302" t="s">
        <v>465</v>
      </c>
      <c r="H302" t="s">
        <v>712</v>
      </c>
      <c r="I302" t="s">
        <v>152</v>
      </c>
      <c r="J302" t="s">
        <v>317</v>
      </c>
      <c r="K302" s="76">
        <v>4.54</v>
      </c>
      <c r="L302" t="s">
        <v>105</v>
      </c>
      <c r="M302" s="76">
        <v>6.23</v>
      </c>
      <c r="N302" s="76">
        <v>2.3199999999999998</v>
      </c>
      <c r="O302" s="76">
        <v>0.04</v>
      </c>
      <c r="P302" s="76">
        <v>118.65</v>
      </c>
      <c r="Q302" s="76">
        <v>0</v>
      </c>
      <c r="R302" s="76">
        <v>4.7460000000000003E-5</v>
      </c>
      <c r="S302" s="76">
        <v>0</v>
      </c>
      <c r="T302" s="76">
        <f t="shared" si="5"/>
        <v>7.8872365465237072E-9</v>
      </c>
      <c r="U302" s="76">
        <f>+R302/'סכום נכסי הקרן'!$C$42*100</f>
        <v>8.7995485275924523E-10</v>
      </c>
    </row>
    <row r="303" spans="2:21">
      <c r="B303" t="s">
        <v>1146</v>
      </c>
      <c r="C303" t="s">
        <v>1147</v>
      </c>
      <c r="D303" t="s">
        <v>103</v>
      </c>
      <c r="E303" s="15"/>
      <c r="F303" t="s">
        <v>702</v>
      </c>
      <c r="G303" t="s">
        <v>130</v>
      </c>
      <c r="H303" t="s">
        <v>705</v>
      </c>
      <c r="I303" t="s">
        <v>153</v>
      </c>
      <c r="J303" t="s">
        <v>317</v>
      </c>
      <c r="K303" s="76">
        <v>0.25</v>
      </c>
      <c r="L303" t="s">
        <v>105</v>
      </c>
      <c r="M303" s="76">
        <v>5.4</v>
      </c>
      <c r="N303" s="76">
        <v>0.88</v>
      </c>
      <c r="O303" s="76">
        <v>19253.13</v>
      </c>
      <c r="P303" s="76">
        <v>101.13</v>
      </c>
      <c r="Q303" s="76">
        <v>19.556760000000001</v>
      </c>
      <c r="R303" s="76">
        <v>39.027450369</v>
      </c>
      <c r="S303" s="76">
        <v>0.12</v>
      </c>
      <c r="T303" s="76">
        <f t="shared" si="5"/>
        <v>6.4858561497685829E-3</v>
      </c>
      <c r="U303" s="76">
        <f>+R303/'סכום נכסי הקרן'!$C$42*100</f>
        <v>7.23607129014373E-4</v>
      </c>
    </row>
    <row r="304" spans="2:21">
      <c r="B304" t="s">
        <v>1148</v>
      </c>
      <c r="C304" t="s">
        <v>1149</v>
      </c>
      <c r="D304" t="s">
        <v>103</v>
      </c>
      <c r="E304" s="15"/>
      <c r="F304" t="s">
        <v>783</v>
      </c>
      <c r="G304" t="s">
        <v>130</v>
      </c>
      <c r="H304" t="s">
        <v>405</v>
      </c>
      <c r="I304" t="s">
        <v>153</v>
      </c>
      <c r="J304" t="s">
        <v>317</v>
      </c>
      <c r="K304" s="76">
        <v>2.0499999999999998</v>
      </c>
      <c r="L304" t="s">
        <v>105</v>
      </c>
      <c r="M304" s="76">
        <v>3.3</v>
      </c>
      <c r="N304" s="76">
        <v>2.1</v>
      </c>
      <c r="O304" s="76">
        <v>391303.02</v>
      </c>
      <c r="P304" s="76">
        <v>102.92</v>
      </c>
      <c r="Q304" s="76">
        <v>0</v>
      </c>
      <c r="R304" s="76">
        <v>402.72906818400003</v>
      </c>
      <c r="S304" s="76">
        <v>0.06</v>
      </c>
      <c r="T304" s="76">
        <f t="shared" si="5"/>
        <v>6.6928348607844135E-2</v>
      </c>
      <c r="U304" s="76">
        <f>+R304/'סכום נכסי הקרן'!$C$42*100</f>
        <v>7.4669911061045029E-3</v>
      </c>
    </row>
    <row r="305" spans="2:21">
      <c r="B305" t="s">
        <v>1150</v>
      </c>
      <c r="C305" t="s">
        <v>1151</v>
      </c>
      <c r="D305" t="s">
        <v>103</v>
      </c>
      <c r="E305" s="15"/>
      <c r="F305" t="s">
        <v>1152</v>
      </c>
      <c r="G305" t="s">
        <v>126</v>
      </c>
      <c r="H305" t="s">
        <v>780</v>
      </c>
      <c r="I305" t="s">
        <v>152</v>
      </c>
      <c r="J305" t="s">
        <v>317</v>
      </c>
      <c r="K305" s="76">
        <v>3.06</v>
      </c>
      <c r="L305" t="s">
        <v>105</v>
      </c>
      <c r="M305" s="76">
        <v>4.5999999999999996</v>
      </c>
      <c r="N305" s="76">
        <v>1.49</v>
      </c>
      <c r="O305" s="76">
        <v>391652.61</v>
      </c>
      <c r="P305" s="76">
        <v>110.9</v>
      </c>
      <c r="Q305" s="76">
        <v>0</v>
      </c>
      <c r="R305" s="76">
        <v>434.34274448999997</v>
      </c>
      <c r="S305" s="76">
        <v>0.28000000000000003</v>
      </c>
      <c r="T305" s="76">
        <f t="shared" si="5"/>
        <v>7.2182131648945144E-2</v>
      </c>
      <c r="U305" s="76">
        <f>+R305/'סכום נכסי הקרן'!$C$42*100</f>
        <v>8.053139607558879E-3</v>
      </c>
    </row>
    <row r="306" spans="2:21">
      <c r="B306" t="s">
        <v>1153</v>
      </c>
      <c r="C306" t="s">
        <v>1154</v>
      </c>
      <c r="D306" t="s">
        <v>103</v>
      </c>
      <c r="E306" s="15"/>
      <c r="F306" t="s">
        <v>1155</v>
      </c>
      <c r="G306" t="s">
        <v>465</v>
      </c>
      <c r="H306" t="s">
        <v>405</v>
      </c>
      <c r="I306" t="s">
        <v>153</v>
      </c>
      <c r="J306" t="s">
        <v>398</v>
      </c>
      <c r="K306" s="76">
        <v>3.27</v>
      </c>
      <c r="L306" t="s">
        <v>105</v>
      </c>
      <c r="M306" s="76">
        <v>8.9</v>
      </c>
      <c r="N306" s="76">
        <v>4</v>
      </c>
      <c r="O306" s="76">
        <v>821450.28</v>
      </c>
      <c r="P306" s="76">
        <v>101.17</v>
      </c>
      <c r="Q306" s="76">
        <v>0</v>
      </c>
      <c r="R306" s="76">
        <v>831.06124827600001</v>
      </c>
      <c r="S306" s="76">
        <v>0.31</v>
      </c>
      <c r="T306" s="76">
        <f t="shared" si="5"/>
        <v>0.13811160239785247</v>
      </c>
      <c r="U306" s="76">
        <f>+R306/'סכום נכסי הקרן'!$C$42*100</f>
        <v>1.5408688966721913E-2</v>
      </c>
    </row>
    <row r="307" spans="2:21">
      <c r="B307" t="s">
        <v>1156</v>
      </c>
      <c r="C307" t="s">
        <v>1157</v>
      </c>
      <c r="D307" t="s">
        <v>103</v>
      </c>
      <c r="E307" s="15"/>
      <c r="F307" t="s">
        <v>1158</v>
      </c>
      <c r="G307" t="s">
        <v>465</v>
      </c>
      <c r="H307" t="s">
        <v>405</v>
      </c>
      <c r="I307" t="s">
        <v>153</v>
      </c>
      <c r="J307" t="s">
        <v>317</v>
      </c>
      <c r="K307" s="76">
        <v>1.65</v>
      </c>
      <c r="L307" t="s">
        <v>105</v>
      </c>
      <c r="M307" s="76">
        <v>4.6500000000000004</v>
      </c>
      <c r="N307" s="76">
        <v>14.95</v>
      </c>
      <c r="O307" s="76">
        <v>1823578.82</v>
      </c>
      <c r="P307" s="76">
        <v>87.01</v>
      </c>
      <c r="Q307" s="76">
        <v>0</v>
      </c>
      <c r="R307" s="76">
        <v>1586.6959312819999</v>
      </c>
      <c r="S307" s="76">
        <v>0.17</v>
      </c>
      <c r="T307" s="76">
        <f t="shared" si="5"/>
        <v>0.26368828776712722</v>
      </c>
      <c r="U307" s="76">
        <f>+R307/'סכום נכסי הקרן'!$C$42*100</f>
        <v>2.9418895587546262E-2</v>
      </c>
    </row>
    <row r="308" spans="2:21">
      <c r="B308" t="s">
        <v>1159</v>
      </c>
      <c r="C308" t="s">
        <v>1160</v>
      </c>
      <c r="D308" t="s">
        <v>103</v>
      </c>
      <c r="E308" s="15"/>
      <c r="F308" t="s">
        <v>793</v>
      </c>
      <c r="G308" t="s">
        <v>465</v>
      </c>
      <c r="H308" t="s">
        <v>780</v>
      </c>
      <c r="I308" t="s">
        <v>152</v>
      </c>
      <c r="J308" t="s">
        <v>398</v>
      </c>
      <c r="L308" t="s">
        <v>105</v>
      </c>
      <c r="M308" s="76">
        <v>4.2</v>
      </c>
      <c r="N308" s="76">
        <v>0</v>
      </c>
      <c r="O308" s="76">
        <v>2373040.33</v>
      </c>
      <c r="P308" s="76">
        <v>107.7</v>
      </c>
      <c r="Q308" s="76">
        <v>0</v>
      </c>
      <c r="R308" s="76">
        <v>2555.7644354099998</v>
      </c>
      <c r="S308" s="76">
        <v>0</v>
      </c>
      <c r="T308" s="76">
        <f t="shared" si="5"/>
        <v>0.42473490643218031</v>
      </c>
      <c r="U308" s="76">
        <f>+R308/'סכום נכסי הקרן'!$C$42*100</f>
        <v>4.7386374156100329E-2</v>
      </c>
    </row>
    <row r="309" spans="2:21">
      <c r="B309" t="s">
        <v>1161</v>
      </c>
      <c r="C309" t="s">
        <v>1162</v>
      </c>
      <c r="D309" t="s">
        <v>103</v>
      </c>
      <c r="E309" s="15"/>
      <c r="F309" t="s">
        <v>793</v>
      </c>
      <c r="G309" t="s">
        <v>465</v>
      </c>
      <c r="H309" t="s">
        <v>405</v>
      </c>
      <c r="I309" t="s">
        <v>153</v>
      </c>
      <c r="J309" t="s">
        <v>317</v>
      </c>
      <c r="K309" s="76">
        <v>3.27</v>
      </c>
      <c r="L309" t="s">
        <v>105</v>
      </c>
      <c r="M309" s="76">
        <v>4.2</v>
      </c>
      <c r="N309" s="76">
        <v>2</v>
      </c>
      <c r="O309" s="76">
        <v>571530.12</v>
      </c>
      <c r="P309" s="76">
        <v>108.4</v>
      </c>
      <c r="Q309" s="76">
        <v>0</v>
      </c>
      <c r="R309" s="76">
        <v>619.53865008000002</v>
      </c>
      <c r="S309" s="76">
        <v>0.15</v>
      </c>
      <c r="T309" s="76">
        <f t="shared" si="5"/>
        <v>0.10295928956795067</v>
      </c>
      <c r="U309" s="76">
        <f>+R309/'סכום נכסי הקרן'!$C$42*100</f>
        <v>1.148685296270139E-2</v>
      </c>
    </row>
    <row r="310" spans="2:21">
      <c r="B310" t="s">
        <v>1163</v>
      </c>
      <c r="C310" t="s">
        <v>1164</v>
      </c>
      <c r="D310" t="s">
        <v>103</v>
      </c>
      <c r="E310" s="15"/>
      <c r="F310" t="s">
        <v>798</v>
      </c>
      <c r="G310" t="s">
        <v>558</v>
      </c>
      <c r="H310" t="s">
        <v>780</v>
      </c>
      <c r="I310" t="s">
        <v>152</v>
      </c>
      <c r="J310" t="s">
        <v>317</v>
      </c>
      <c r="K310" s="76">
        <v>2.34</v>
      </c>
      <c r="L310" t="s">
        <v>105</v>
      </c>
      <c r="M310" s="76">
        <v>6</v>
      </c>
      <c r="N310" s="76">
        <v>1.38</v>
      </c>
      <c r="O310" s="76">
        <v>7.0000000000000007E-2</v>
      </c>
      <c r="P310" s="76">
        <v>112.64</v>
      </c>
      <c r="Q310" s="76">
        <v>0</v>
      </c>
      <c r="R310" s="76">
        <v>7.8848000000000001E-5</v>
      </c>
      <c r="S310" s="76">
        <v>0</v>
      </c>
      <c r="T310" s="76">
        <f t="shared" si="5"/>
        <v>1.3103515112100741E-8</v>
      </c>
      <c r="U310" s="76">
        <f>+R310/'סכום נכסי הקרן'!$C$42*100</f>
        <v>1.4619190946135895E-9</v>
      </c>
    </row>
    <row r="311" spans="2:21">
      <c r="B311" t="s">
        <v>1165</v>
      </c>
      <c r="C311" t="s">
        <v>1166</v>
      </c>
      <c r="D311" t="s">
        <v>103</v>
      </c>
      <c r="E311" s="15"/>
      <c r="F311" t="s">
        <v>798</v>
      </c>
      <c r="G311" t="s">
        <v>558</v>
      </c>
      <c r="H311" t="s">
        <v>780</v>
      </c>
      <c r="I311" t="s">
        <v>152</v>
      </c>
      <c r="J311" t="s">
        <v>317</v>
      </c>
      <c r="K311" s="76">
        <v>4.45</v>
      </c>
      <c r="L311" t="s">
        <v>105</v>
      </c>
      <c r="M311" s="76">
        <v>5.9</v>
      </c>
      <c r="N311" s="76">
        <v>2.2599999999999998</v>
      </c>
      <c r="O311" s="76">
        <v>5381.15</v>
      </c>
      <c r="P311" s="76">
        <v>118.73</v>
      </c>
      <c r="Q311" s="76">
        <v>0</v>
      </c>
      <c r="R311" s="76">
        <v>6.3890393950000002</v>
      </c>
      <c r="S311" s="76">
        <v>0</v>
      </c>
      <c r="T311" s="76">
        <f t="shared" si="5"/>
        <v>1.0617754954366564E-3</v>
      </c>
      <c r="U311" s="76">
        <f>+R311/'סכום נכסי הקרן'!$C$42*100</f>
        <v>1.1845904382849223E-4</v>
      </c>
    </row>
    <row r="312" spans="2:21">
      <c r="B312" t="s">
        <v>1167</v>
      </c>
      <c r="C312" t="s">
        <v>1168</v>
      </c>
      <c r="D312" t="s">
        <v>103</v>
      </c>
      <c r="E312" s="15"/>
      <c r="F312" t="s">
        <v>1169</v>
      </c>
      <c r="G312" t="s">
        <v>465</v>
      </c>
      <c r="H312" t="s">
        <v>780</v>
      </c>
      <c r="I312" t="s">
        <v>152</v>
      </c>
      <c r="J312" t="s">
        <v>344</v>
      </c>
      <c r="K312" s="76">
        <v>3.56</v>
      </c>
      <c r="L312" t="s">
        <v>105</v>
      </c>
      <c r="M312" s="76">
        <v>7.75</v>
      </c>
      <c r="N312" s="76">
        <v>6.03</v>
      </c>
      <c r="O312" s="76">
        <v>20803.48</v>
      </c>
      <c r="P312" s="76">
        <v>99.3</v>
      </c>
      <c r="Q312" s="76">
        <v>0.58989999999999998</v>
      </c>
      <c r="R312" s="76">
        <v>21.247755640000001</v>
      </c>
      <c r="S312" s="76">
        <v>0.01</v>
      </c>
      <c r="T312" s="76">
        <f t="shared" si="5"/>
        <v>3.5311014499665658E-3</v>
      </c>
      <c r="U312" s="76">
        <f>+R312/'סכום נכסי הקרן'!$C$42*100</f>
        <v>3.9395418638138685E-4</v>
      </c>
    </row>
    <row r="313" spans="2:21">
      <c r="B313" t="s">
        <v>1170</v>
      </c>
      <c r="C313" t="s">
        <v>1171</v>
      </c>
      <c r="D313" t="s">
        <v>103</v>
      </c>
      <c r="E313" s="15"/>
      <c r="F313" t="s">
        <v>1172</v>
      </c>
      <c r="G313" t="s">
        <v>1173</v>
      </c>
      <c r="H313" t="s">
        <v>780</v>
      </c>
      <c r="I313" t="s">
        <v>152</v>
      </c>
      <c r="J313" t="s">
        <v>317</v>
      </c>
      <c r="K313" s="76">
        <v>1.36</v>
      </c>
      <c r="L313" t="s">
        <v>105</v>
      </c>
      <c r="M313" s="76">
        <v>7</v>
      </c>
      <c r="N313" s="76">
        <v>1.73</v>
      </c>
      <c r="O313" s="76">
        <v>766673.46</v>
      </c>
      <c r="P313" s="76">
        <v>109.66</v>
      </c>
      <c r="Q313" s="76">
        <v>0</v>
      </c>
      <c r="R313" s="76">
        <v>840.73411623599998</v>
      </c>
      <c r="S313" s="76">
        <v>0.79</v>
      </c>
      <c r="T313" s="76">
        <f t="shared" si="5"/>
        <v>0.13971910761664327</v>
      </c>
      <c r="U313" s="76">
        <f>+R313/'סכום נכסי הקרן'!$C$42*100</f>
        <v>1.5588033406281572E-2</v>
      </c>
    </row>
    <row r="314" spans="2:21">
      <c r="B314" t="s">
        <v>1174</v>
      </c>
      <c r="C314" t="s">
        <v>1175</v>
      </c>
      <c r="D314" t="s">
        <v>103</v>
      </c>
      <c r="E314" s="15"/>
      <c r="F314" t="s">
        <v>1176</v>
      </c>
      <c r="G314" t="s">
        <v>465</v>
      </c>
      <c r="H314" t="s">
        <v>405</v>
      </c>
      <c r="I314" t="s">
        <v>153</v>
      </c>
      <c r="J314" t="s">
        <v>317</v>
      </c>
      <c r="K314" s="76">
        <v>4.6500000000000004</v>
      </c>
      <c r="L314" t="s">
        <v>105</v>
      </c>
      <c r="M314" s="76">
        <v>4.5999999999999996</v>
      </c>
      <c r="N314" s="76">
        <v>4.7300000000000004</v>
      </c>
      <c r="O314" s="76">
        <v>1957698.49</v>
      </c>
      <c r="P314" s="76">
        <v>99.65</v>
      </c>
      <c r="Q314" s="76">
        <v>150.43367000000001</v>
      </c>
      <c r="R314" s="76">
        <v>2101.2802152849999</v>
      </c>
      <c r="S314" s="76">
        <v>0.79</v>
      </c>
      <c r="T314" s="76">
        <f t="shared" si="5"/>
        <v>0.34920552272404243</v>
      </c>
      <c r="U314" s="76">
        <f>+R314/'סכום נכסי הקרן'!$C$42*100</f>
        <v>3.8959791876254257E-2</v>
      </c>
    </row>
    <row r="315" spans="2:21">
      <c r="B315" t="s">
        <v>1177</v>
      </c>
      <c r="C315" t="s">
        <v>1178</v>
      </c>
      <c r="D315" t="s">
        <v>103</v>
      </c>
      <c r="E315" s="15"/>
      <c r="F315" t="s">
        <v>820</v>
      </c>
      <c r="G315" t="s">
        <v>465</v>
      </c>
      <c r="H315" t="s">
        <v>405</v>
      </c>
      <c r="I315" t="s">
        <v>153</v>
      </c>
      <c r="J315" t="s">
        <v>317</v>
      </c>
      <c r="K315" s="76">
        <v>3.15</v>
      </c>
      <c r="L315" t="s">
        <v>105</v>
      </c>
      <c r="M315" s="76">
        <v>5</v>
      </c>
      <c r="N315" s="76">
        <v>1.76</v>
      </c>
      <c r="O315" s="76">
        <v>2523201.61</v>
      </c>
      <c r="P315" s="76">
        <v>112.77</v>
      </c>
      <c r="Q315" s="76">
        <v>0</v>
      </c>
      <c r="R315" s="76">
        <v>2845.4144555970001</v>
      </c>
      <c r="S315" s="76">
        <v>0.86</v>
      </c>
      <c r="T315" s="76">
        <f t="shared" si="5"/>
        <v>0.47287098365342434</v>
      </c>
      <c r="U315" s="76">
        <f>+R315/'סכום נכסי הקרן'!$C$42*100</f>
        <v>5.2756769033162364E-2</v>
      </c>
    </row>
    <row r="316" spans="2:21">
      <c r="B316" t="s">
        <v>1179</v>
      </c>
      <c r="C316" t="s">
        <v>1180</v>
      </c>
      <c r="D316" t="s">
        <v>103</v>
      </c>
      <c r="E316" s="15"/>
      <c r="F316" t="s">
        <v>1181</v>
      </c>
      <c r="G316" t="s">
        <v>1173</v>
      </c>
      <c r="H316" t="s">
        <v>780</v>
      </c>
      <c r="I316" t="s">
        <v>152</v>
      </c>
      <c r="J316" t="s">
        <v>317</v>
      </c>
      <c r="K316" s="76">
        <v>3.65</v>
      </c>
      <c r="L316" t="s">
        <v>105</v>
      </c>
      <c r="M316" s="76">
        <v>6.25</v>
      </c>
      <c r="N316" s="76">
        <v>2.64</v>
      </c>
      <c r="O316" s="76">
        <v>104413.77</v>
      </c>
      <c r="P316" s="76">
        <v>113.51</v>
      </c>
      <c r="Q316" s="76">
        <v>18.645309999999998</v>
      </c>
      <c r="R316" s="76">
        <v>137.16538032700001</v>
      </c>
      <c r="S316" s="76">
        <v>0.09</v>
      </c>
      <c r="T316" s="76">
        <f t="shared" si="5"/>
        <v>2.2795107472249016E-2</v>
      </c>
      <c r="U316" s="76">
        <f>+R316/'סכום נכסי הקרן'!$C$42*100</f>
        <v>2.5431804055902054E-3</v>
      </c>
    </row>
    <row r="317" spans="2:21">
      <c r="B317" t="s">
        <v>1182</v>
      </c>
      <c r="C317" t="s">
        <v>1183</v>
      </c>
      <c r="D317" t="s">
        <v>103</v>
      </c>
      <c r="E317" s="15"/>
      <c r="F317" t="s">
        <v>1184</v>
      </c>
      <c r="G317" t="s">
        <v>465</v>
      </c>
      <c r="H317" t="s">
        <v>780</v>
      </c>
      <c r="I317" t="s">
        <v>152</v>
      </c>
      <c r="J317" t="s">
        <v>317</v>
      </c>
      <c r="K317" s="76">
        <v>2.72</v>
      </c>
      <c r="L317" t="s">
        <v>105</v>
      </c>
      <c r="M317" s="76">
        <v>6.4</v>
      </c>
      <c r="N317" s="76">
        <v>4.8600000000000003</v>
      </c>
      <c r="O317" s="76">
        <v>626881.51</v>
      </c>
      <c r="P317" s="76">
        <v>104.85</v>
      </c>
      <c r="Q317" s="76">
        <v>0</v>
      </c>
      <c r="R317" s="76">
        <v>657.285263235</v>
      </c>
      <c r="S317" s="76">
        <v>0.3</v>
      </c>
      <c r="T317" s="76">
        <f t="shared" si="5"/>
        <v>0.10923228718243883</v>
      </c>
      <c r="U317" s="76">
        <f>+R317/'סכום נכסי הקרן'!$C$42*100</f>
        <v>1.2186712116114119E-2</v>
      </c>
    </row>
    <row r="318" spans="2:21">
      <c r="B318" t="s">
        <v>1185</v>
      </c>
      <c r="C318" t="s">
        <v>1186</v>
      </c>
      <c r="D318" t="s">
        <v>103</v>
      </c>
      <c r="E318" s="15"/>
      <c r="F318" t="s">
        <v>1187</v>
      </c>
      <c r="G318" t="s">
        <v>465</v>
      </c>
      <c r="H318" t="s">
        <v>405</v>
      </c>
      <c r="I318" t="s">
        <v>153</v>
      </c>
      <c r="J318" t="s">
        <v>317</v>
      </c>
      <c r="K318" s="76">
        <v>1.94</v>
      </c>
      <c r="L318" t="s">
        <v>105</v>
      </c>
      <c r="M318" s="76">
        <v>4.9000000000000004</v>
      </c>
      <c r="N318" s="76">
        <v>1.34</v>
      </c>
      <c r="O318" s="76">
        <v>95345.36</v>
      </c>
      <c r="P318" s="76">
        <v>107</v>
      </c>
      <c r="Q318" s="76">
        <v>34.896410000000003</v>
      </c>
      <c r="R318" s="76">
        <v>136.91594520000001</v>
      </c>
      <c r="S318" s="76">
        <v>0.1</v>
      </c>
      <c r="T318" s="76">
        <f t="shared" si="5"/>
        <v>2.2753654588775329E-2</v>
      </c>
      <c r="U318" s="76">
        <f>+R318/'סכום נכסי הקרן'!$C$42*100</f>
        <v>2.5385556341942454E-3</v>
      </c>
    </row>
    <row r="319" spans="2:21">
      <c r="B319" t="s">
        <v>1188</v>
      </c>
      <c r="C319" t="s">
        <v>1189</v>
      </c>
      <c r="D319" t="s">
        <v>103</v>
      </c>
      <c r="E319" s="15"/>
      <c r="F319" t="s">
        <v>1190</v>
      </c>
      <c r="G319" t="s">
        <v>130</v>
      </c>
      <c r="H319" t="s">
        <v>831</v>
      </c>
      <c r="I319" t="s">
        <v>153</v>
      </c>
      <c r="J319" t="s">
        <v>317</v>
      </c>
      <c r="K319" s="76">
        <v>1.84</v>
      </c>
      <c r="L319" t="s">
        <v>105</v>
      </c>
      <c r="M319" s="76">
        <v>4.3</v>
      </c>
      <c r="N319" s="76">
        <v>2.88</v>
      </c>
      <c r="O319" s="76">
        <v>0.04</v>
      </c>
      <c r="P319" s="76">
        <v>103.03</v>
      </c>
      <c r="Q319" s="76">
        <v>0</v>
      </c>
      <c r="R319" s="76">
        <v>4.1211999999999998E-5</v>
      </c>
      <c r="S319" s="76">
        <v>0</v>
      </c>
      <c r="T319" s="76">
        <f t="shared" si="5"/>
        <v>6.8488999695603666E-9</v>
      </c>
      <c r="U319" s="76">
        <f>+R319/'סכום נכסי הקרן'!$C$42*100</f>
        <v>7.6411081736017725E-10</v>
      </c>
    </row>
    <row r="320" spans="2:21">
      <c r="B320" t="s">
        <v>1191</v>
      </c>
      <c r="C320" t="s">
        <v>1192</v>
      </c>
      <c r="D320" t="s">
        <v>103</v>
      </c>
      <c r="E320" s="15"/>
      <c r="F320" t="s">
        <v>1190</v>
      </c>
      <c r="G320" t="s">
        <v>130</v>
      </c>
      <c r="H320" t="s">
        <v>831</v>
      </c>
      <c r="I320" t="s">
        <v>153</v>
      </c>
      <c r="J320" t="s">
        <v>317</v>
      </c>
      <c r="K320" s="76">
        <v>2.5099999999999998</v>
      </c>
      <c r="L320" t="s">
        <v>105</v>
      </c>
      <c r="M320" s="76">
        <v>4.25</v>
      </c>
      <c r="N320" s="76">
        <v>3.15</v>
      </c>
      <c r="O320" s="76">
        <v>9492.16</v>
      </c>
      <c r="P320" s="76">
        <v>104.56</v>
      </c>
      <c r="Q320" s="76">
        <v>0</v>
      </c>
      <c r="R320" s="76">
        <v>9.9250024959999994</v>
      </c>
      <c r="S320" s="76">
        <v>0</v>
      </c>
      <c r="T320" s="76">
        <f t="shared" si="5"/>
        <v>1.6494067090347703E-3</v>
      </c>
      <c r="U320" s="76">
        <f>+R320/'סכום נכסי הקרן'!$C$42*100</f>
        <v>1.8401926064059881E-4</v>
      </c>
    </row>
    <row r="321" spans="2:21">
      <c r="B321" t="s">
        <v>1193</v>
      </c>
      <c r="C321" t="s">
        <v>1194</v>
      </c>
      <c r="D321" t="s">
        <v>103</v>
      </c>
      <c r="E321" s="15"/>
      <c r="F321" t="s">
        <v>1195</v>
      </c>
      <c r="G321" t="s">
        <v>699</v>
      </c>
      <c r="H321" t="s">
        <v>831</v>
      </c>
      <c r="I321" t="s">
        <v>153</v>
      </c>
      <c r="J321" t="s">
        <v>994</v>
      </c>
      <c r="K321" s="76">
        <v>4.46</v>
      </c>
      <c r="L321" t="s">
        <v>105</v>
      </c>
      <c r="M321" s="76">
        <v>4.5999999999999996</v>
      </c>
      <c r="N321" s="76">
        <v>3.16</v>
      </c>
      <c r="O321" s="76">
        <v>1284636.99</v>
      </c>
      <c r="P321" s="76">
        <v>107.8</v>
      </c>
      <c r="Q321" s="76">
        <v>0</v>
      </c>
      <c r="R321" s="76">
        <v>1384.8386752199999</v>
      </c>
      <c r="S321" s="76">
        <v>0.13</v>
      </c>
      <c r="T321" s="76">
        <f t="shared" si="5"/>
        <v>0.23014222946132865</v>
      </c>
      <c r="U321" s="76">
        <f>+R321/'סכום נכסי הקרן'!$C$42*100</f>
        <v>2.5676264486905249E-2</v>
      </c>
    </row>
    <row r="322" spans="2:21">
      <c r="B322" t="s">
        <v>1196</v>
      </c>
      <c r="C322" t="s">
        <v>1197</v>
      </c>
      <c r="D322" t="s">
        <v>103</v>
      </c>
      <c r="E322" s="15"/>
      <c r="F322" t="s">
        <v>1198</v>
      </c>
      <c r="G322" t="s">
        <v>465</v>
      </c>
      <c r="H322" t="s">
        <v>837</v>
      </c>
      <c r="I322" t="s">
        <v>152</v>
      </c>
      <c r="J322" t="s">
        <v>398</v>
      </c>
      <c r="K322" s="76">
        <v>5.25</v>
      </c>
      <c r="L322" t="s">
        <v>105</v>
      </c>
      <c r="M322" s="76">
        <v>5.4</v>
      </c>
      <c r="N322" s="76">
        <v>5.99</v>
      </c>
      <c r="O322" s="76">
        <v>2784208.47</v>
      </c>
      <c r="P322" s="76">
        <v>98.97</v>
      </c>
      <c r="Q322" s="76">
        <v>0</v>
      </c>
      <c r="R322" s="76">
        <v>2755.531122759</v>
      </c>
      <c r="S322" s="76">
        <v>0.64</v>
      </c>
      <c r="T322" s="76">
        <f t="shared" si="5"/>
        <v>0.45793353932802966</v>
      </c>
      <c r="U322" s="76">
        <f>+R322/'סכום נכסי הקרן'!$C$42*100</f>
        <v>5.1090244066601627E-2</v>
      </c>
    </row>
    <row r="323" spans="2:21">
      <c r="B323" t="s">
        <v>1199</v>
      </c>
      <c r="C323" t="s">
        <v>1200</v>
      </c>
      <c r="D323" t="s">
        <v>103</v>
      </c>
      <c r="E323" s="15"/>
      <c r="F323" t="s">
        <v>815</v>
      </c>
      <c r="G323" t="s">
        <v>115</v>
      </c>
      <c r="H323" t="s">
        <v>831</v>
      </c>
      <c r="I323" t="s">
        <v>153</v>
      </c>
      <c r="J323" t="s">
        <v>317</v>
      </c>
      <c r="K323" s="76">
        <v>2.36</v>
      </c>
      <c r="L323" t="s">
        <v>105</v>
      </c>
      <c r="M323" s="76">
        <v>5.6</v>
      </c>
      <c r="N323" s="76">
        <v>2.2799999999999998</v>
      </c>
      <c r="O323" s="76">
        <v>1306201.93</v>
      </c>
      <c r="P323" s="76">
        <v>108.05</v>
      </c>
      <c r="Q323" s="76">
        <v>18.286829999999998</v>
      </c>
      <c r="R323" s="76">
        <v>1429.638015365</v>
      </c>
      <c r="S323" s="76">
        <v>0.6</v>
      </c>
      <c r="T323" s="76">
        <f t="shared" si="5"/>
        <v>0.23758729884295085</v>
      </c>
      <c r="U323" s="76">
        <f>+R323/'סכום נכסי הקרן'!$C$42*100</f>
        <v>2.6506888101759968E-2</v>
      </c>
    </row>
    <row r="324" spans="2:21">
      <c r="B324" t="s">
        <v>1201</v>
      </c>
      <c r="C324" t="s">
        <v>1202</v>
      </c>
      <c r="D324" t="s">
        <v>103</v>
      </c>
      <c r="E324" s="15"/>
      <c r="F324" t="s">
        <v>815</v>
      </c>
      <c r="G324" t="s">
        <v>115</v>
      </c>
      <c r="H324" t="s">
        <v>831</v>
      </c>
      <c r="I324" t="s">
        <v>153</v>
      </c>
      <c r="J324" t="s">
        <v>317</v>
      </c>
      <c r="K324" s="76">
        <v>0.41</v>
      </c>
      <c r="L324" t="s">
        <v>105</v>
      </c>
      <c r="M324" s="76">
        <v>5.16</v>
      </c>
      <c r="N324" s="76">
        <v>1.22</v>
      </c>
      <c r="O324" s="76">
        <v>187159.75</v>
      </c>
      <c r="P324" s="76">
        <v>102.06</v>
      </c>
      <c r="Q324" s="76">
        <v>0</v>
      </c>
      <c r="R324" s="76">
        <v>191.01524085</v>
      </c>
      <c r="S324" s="76">
        <v>0.62</v>
      </c>
      <c r="T324" s="76">
        <f t="shared" si="5"/>
        <v>3.1744255975034726E-2</v>
      </c>
      <c r="U324" s="76">
        <f>+R324/'סכום נכסי הקרן'!$C$42*100</f>
        <v>3.541609526694764E-3</v>
      </c>
    </row>
    <row r="325" spans="2:21">
      <c r="B325" t="s">
        <v>1203</v>
      </c>
      <c r="C325" t="s">
        <v>1204</v>
      </c>
      <c r="D325" t="s">
        <v>103</v>
      </c>
      <c r="E325" s="15"/>
      <c r="F325" t="s">
        <v>815</v>
      </c>
      <c r="G325" t="s">
        <v>115</v>
      </c>
      <c r="H325" t="s">
        <v>831</v>
      </c>
      <c r="I325" t="s">
        <v>153</v>
      </c>
      <c r="J325" t="s">
        <v>439</v>
      </c>
      <c r="L325" t="s">
        <v>105</v>
      </c>
      <c r="M325" s="76">
        <v>4</v>
      </c>
      <c r="N325" s="76">
        <v>0</v>
      </c>
      <c r="O325" s="76">
        <v>711912.05</v>
      </c>
      <c r="P325" s="76">
        <v>103.59</v>
      </c>
      <c r="Q325" s="76">
        <v>0</v>
      </c>
      <c r="R325" s="76">
        <v>737.46969259499997</v>
      </c>
      <c r="S325" s="76">
        <v>0</v>
      </c>
      <c r="T325" s="76">
        <f t="shared" si="5"/>
        <v>0.12255789952357538</v>
      </c>
      <c r="U325" s="76">
        <f>+R325/'סכום נכסי הקרן'!$C$42*100</f>
        <v>1.3673409919128507E-2</v>
      </c>
    </row>
    <row r="326" spans="2:21">
      <c r="B326" t="s">
        <v>1205</v>
      </c>
      <c r="C326" t="s">
        <v>1206</v>
      </c>
      <c r="D326" t="s">
        <v>103</v>
      </c>
      <c r="E326" s="15"/>
      <c r="F326" t="s">
        <v>815</v>
      </c>
      <c r="G326" t="s">
        <v>115</v>
      </c>
      <c r="H326" t="s">
        <v>831</v>
      </c>
      <c r="I326" t="s">
        <v>153</v>
      </c>
      <c r="J326" t="s">
        <v>1207</v>
      </c>
      <c r="K326" s="76">
        <v>4.1399999999999997</v>
      </c>
      <c r="L326" t="s">
        <v>105</v>
      </c>
      <c r="M326" s="76">
        <v>4</v>
      </c>
      <c r="N326" s="76">
        <v>2.72</v>
      </c>
      <c r="O326" s="76">
        <v>751991.62</v>
      </c>
      <c r="P326" s="76">
        <v>105.51</v>
      </c>
      <c r="Q326" s="76">
        <v>14.63904</v>
      </c>
      <c r="R326" s="76">
        <v>808.06539826200003</v>
      </c>
      <c r="S326" s="76">
        <v>0.47</v>
      </c>
      <c r="T326" s="76">
        <f t="shared" si="5"/>
        <v>0.13428999033192754</v>
      </c>
      <c r="U326" s="76">
        <f>+R326/'סכום נכסי הקרן'!$C$42*100</f>
        <v>1.4982323399651895E-2</v>
      </c>
    </row>
    <row r="327" spans="2:21">
      <c r="B327" t="s">
        <v>1208</v>
      </c>
      <c r="C327" t="s">
        <v>1209</v>
      </c>
      <c r="D327" t="s">
        <v>103</v>
      </c>
      <c r="E327" s="15"/>
      <c r="F327" t="s">
        <v>1210</v>
      </c>
      <c r="G327" t="s">
        <v>465</v>
      </c>
      <c r="H327" t="s">
        <v>837</v>
      </c>
      <c r="I327" t="s">
        <v>152</v>
      </c>
      <c r="J327" t="s">
        <v>368</v>
      </c>
      <c r="K327" s="76">
        <v>4.88</v>
      </c>
      <c r="L327" t="s">
        <v>105</v>
      </c>
      <c r="M327" s="76">
        <v>6</v>
      </c>
      <c r="N327" s="76">
        <v>5.8</v>
      </c>
      <c r="O327" s="76">
        <v>1485398.84</v>
      </c>
      <c r="P327" s="76">
        <v>101.53</v>
      </c>
      <c r="Q327" s="76">
        <v>21.975729999999999</v>
      </c>
      <c r="R327" s="76">
        <v>1530.101172252</v>
      </c>
      <c r="S327" s="76">
        <v>0.44</v>
      </c>
      <c r="T327" s="76">
        <f t="shared" si="5"/>
        <v>0.25428297272787065</v>
      </c>
      <c r="U327" s="76">
        <f>+R327/'סכום נכסי הקרן'!$C$42*100</f>
        <v>2.8369573361478235E-2</v>
      </c>
    </row>
    <row r="328" spans="2:21">
      <c r="B328" t="s">
        <v>1211</v>
      </c>
      <c r="C328" t="s">
        <v>1212</v>
      </c>
      <c r="D328" t="s">
        <v>103</v>
      </c>
      <c r="E328" s="15"/>
      <c r="F328" t="s">
        <v>843</v>
      </c>
      <c r="G328" t="s">
        <v>844</v>
      </c>
      <c r="H328" t="s">
        <v>837</v>
      </c>
      <c r="I328" t="s">
        <v>154</v>
      </c>
      <c r="J328" t="s">
        <v>317</v>
      </c>
      <c r="K328" s="76">
        <v>1.44</v>
      </c>
      <c r="L328" t="s">
        <v>105</v>
      </c>
      <c r="M328" s="76">
        <v>5.46</v>
      </c>
      <c r="N328" s="76">
        <v>4.12</v>
      </c>
      <c r="O328" s="76">
        <v>372142.51</v>
      </c>
      <c r="P328" s="76">
        <v>102</v>
      </c>
      <c r="Q328" s="76">
        <v>0</v>
      </c>
      <c r="R328" s="76">
        <v>379.58536020000003</v>
      </c>
      <c r="S328" s="76">
        <v>0.21</v>
      </c>
      <c r="T328" s="76">
        <f t="shared" si="5"/>
        <v>6.3082164464703022E-2</v>
      </c>
      <c r="U328" s="76">
        <f>+R328/'סכום נכסי הקרן'!$C$42*100</f>
        <v>7.037884107550697E-3</v>
      </c>
    </row>
    <row r="329" spans="2:21">
      <c r="B329" t="s">
        <v>1213</v>
      </c>
      <c r="C329" t="s">
        <v>1214</v>
      </c>
      <c r="D329" t="s">
        <v>103</v>
      </c>
      <c r="E329" s="15"/>
      <c r="F329" t="s">
        <v>843</v>
      </c>
      <c r="G329" t="s">
        <v>135</v>
      </c>
      <c r="H329" t="s">
        <v>837</v>
      </c>
      <c r="I329" t="s">
        <v>154</v>
      </c>
      <c r="J329" t="s">
        <v>317</v>
      </c>
      <c r="K329" s="76">
        <v>3.45</v>
      </c>
      <c r="L329" t="s">
        <v>105</v>
      </c>
      <c r="M329" s="76">
        <v>4.5999999999999996</v>
      </c>
      <c r="N329" s="76">
        <v>3.3</v>
      </c>
      <c r="O329" s="76">
        <v>1099712.29</v>
      </c>
      <c r="P329" s="76">
        <v>105.79</v>
      </c>
      <c r="Q329" s="76">
        <v>0</v>
      </c>
      <c r="R329" s="76">
        <v>1163.385631591</v>
      </c>
      <c r="S329" s="76">
        <v>0.56000000000000005</v>
      </c>
      <c r="T329" s="76">
        <f t="shared" si="5"/>
        <v>0.19333960537684575</v>
      </c>
      <c r="U329" s="76">
        <f>+R329/'סכום נכסי הקרן'!$C$42*100</f>
        <v>2.1570308304864724E-2</v>
      </c>
    </row>
    <row r="330" spans="2:21">
      <c r="B330" t="s">
        <v>1215</v>
      </c>
      <c r="C330" t="s">
        <v>1216</v>
      </c>
      <c r="D330" t="s">
        <v>103</v>
      </c>
      <c r="E330" s="15"/>
      <c r="F330" t="s">
        <v>1217</v>
      </c>
      <c r="G330" t="s">
        <v>465</v>
      </c>
      <c r="H330" t="s">
        <v>831</v>
      </c>
      <c r="I330" t="s">
        <v>153</v>
      </c>
      <c r="J330" t="s">
        <v>317</v>
      </c>
      <c r="K330" s="76">
        <v>1.76</v>
      </c>
      <c r="L330" t="s">
        <v>105</v>
      </c>
      <c r="M330" s="76">
        <v>5.5</v>
      </c>
      <c r="N330" s="76">
        <v>2.57</v>
      </c>
      <c r="O330" s="76">
        <v>57054.67</v>
      </c>
      <c r="P330" s="76">
        <v>106.11</v>
      </c>
      <c r="Q330" s="76">
        <v>0</v>
      </c>
      <c r="R330" s="76">
        <v>60.540710337</v>
      </c>
      <c r="S330" s="76">
        <v>0.02</v>
      </c>
      <c r="T330" s="76">
        <f t="shared" si="5"/>
        <v>1.0061080976032279E-2</v>
      </c>
      <c r="U330" s="76">
        <f>+R330/'סכום נכסי הקרן'!$C$42*100</f>
        <v>1.1224840255064253E-3</v>
      </c>
    </row>
    <row r="331" spans="2:21">
      <c r="B331" t="s">
        <v>1218</v>
      </c>
      <c r="C331" t="s">
        <v>1219</v>
      </c>
      <c r="D331" t="s">
        <v>103</v>
      </c>
      <c r="E331" s="15"/>
      <c r="F331" t="s">
        <v>1217</v>
      </c>
      <c r="G331" t="s">
        <v>465</v>
      </c>
      <c r="H331" t="s">
        <v>831</v>
      </c>
      <c r="I331" t="s">
        <v>153</v>
      </c>
      <c r="J331" t="s">
        <v>317</v>
      </c>
      <c r="K331" s="76">
        <v>0.82</v>
      </c>
      <c r="L331" t="s">
        <v>105</v>
      </c>
      <c r="M331" s="76">
        <v>8</v>
      </c>
      <c r="N331" s="76">
        <v>1.3</v>
      </c>
      <c r="O331" s="76">
        <v>5685.94</v>
      </c>
      <c r="P331" s="76">
        <v>106.85</v>
      </c>
      <c r="Q331" s="76">
        <v>0</v>
      </c>
      <c r="R331" s="76">
        <v>6.0754268900000001</v>
      </c>
      <c r="S331" s="76">
        <v>0.01</v>
      </c>
      <c r="T331" s="76">
        <f t="shared" si="5"/>
        <v>1.0096571639810548E-3</v>
      </c>
      <c r="U331" s="76">
        <f>+R331/'סכום נכסי הקרן'!$C$42*100</f>
        <v>1.1264436102906675E-4</v>
      </c>
    </row>
    <row r="332" spans="2:21">
      <c r="B332" t="s">
        <v>1220</v>
      </c>
      <c r="C332" t="s">
        <v>1221</v>
      </c>
      <c r="D332" t="s">
        <v>103</v>
      </c>
      <c r="E332" s="15"/>
      <c r="F332" t="s">
        <v>870</v>
      </c>
      <c r="G332" t="s">
        <v>115</v>
      </c>
      <c r="H332" t="s">
        <v>864</v>
      </c>
      <c r="I332" t="s">
        <v>152</v>
      </c>
      <c r="J332" t="s">
        <v>317</v>
      </c>
      <c r="K332" s="76">
        <v>0.27</v>
      </c>
      <c r="L332" t="s">
        <v>105</v>
      </c>
      <c r="M332" s="76">
        <v>6.7</v>
      </c>
      <c r="N332" s="76">
        <v>0.87</v>
      </c>
      <c r="O332" s="76">
        <v>686307.71</v>
      </c>
      <c r="P332" s="76">
        <v>106.45</v>
      </c>
      <c r="Q332" s="76">
        <v>0</v>
      </c>
      <c r="R332" s="76">
        <v>730.57455729499998</v>
      </c>
      <c r="S332" s="76">
        <v>0.31</v>
      </c>
      <c r="T332" s="76">
        <f t="shared" si="5"/>
        <v>0.12141201745169621</v>
      </c>
      <c r="U332" s="76">
        <f>+R332/'סכום נכסי הקרן'!$C$42*100</f>
        <v>1.3545567361866254E-2</v>
      </c>
    </row>
    <row r="333" spans="2:21">
      <c r="B333" t="s">
        <v>1222</v>
      </c>
      <c r="C333" t="s">
        <v>1223</v>
      </c>
      <c r="D333" t="s">
        <v>103</v>
      </c>
      <c r="E333" s="15"/>
      <c r="F333" t="s">
        <v>1224</v>
      </c>
      <c r="G333" t="s">
        <v>465</v>
      </c>
      <c r="H333" t="s">
        <v>864</v>
      </c>
      <c r="I333" t="s">
        <v>152</v>
      </c>
      <c r="J333" t="s">
        <v>439</v>
      </c>
      <c r="L333" t="s">
        <v>105</v>
      </c>
      <c r="M333" s="76">
        <v>5.75</v>
      </c>
      <c r="N333" s="76">
        <v>0</v>
      </c>
      <c r="O333" s="76">
        <v>508508.61</v>
      </c>
      <c r="P333" s="76">
        <v>98.86</v>
      </c>
      <c r="Q333" s="76">
        <v>0</v>
      </c>
      <c r="R333" s="76">
        <v>502.71161184599998</v>
      </c>
      <c r="S333" s="76">
        <v>0</v>
      </c>
      <c r="T333" s="76">
        <f t="shared" si="5"/>
        <v>8.3544150807282155E-2</v>
      </c>
      <c r="U333" s="76">
        <f>+R333/'סכום נכסי הקרן'!$C$42*100</f>
        <v>9.3207653262180716E-3</v>
      </c>
    </row>
    <row r="334" spans="2:21">
      <c r="B334" t="s">
        <v>1225</v>
      </c>
      <c r="C334" t="s">
        <v>1226</v>
      </c>
      <c r="D334" t="s">
        <v>103</v>
      </c>
      <c r="E334" s="15"/>
      <c r="F334" t="s">
        <v>1224</v>
      </c>
      <c r="G334" t="s">
        <v>465</v>
      </c>
      <c r="H334" t="s">
        <v>864</v>
      </c>
      <c r="I334" t="s">
        <v>152</v>
      </c>
      <c r="J334" t="s">
        <v>439</v>
      </c>
      <c r="K334" s="76">
        <v>3.23</v>
      </c>
      <c r="L334" t="s">
        <v>105</v>
      </c>
      <c r="M334" s="76">
        <v>5.75</v>
      </c>
      <c r="N334" s="76">
        <v>5.66</v>
      </c>
      <c r="O334" s="76">
        <v>1103771.21</v>
      </c>
      <c r="P334" s="76">
        <v>100.89</v>
      </c>
      <c r="Q334" s="76">
        <v>0</v>
      </c>
      <c r="R334" s="76">
        <v>1113.5947737690001</v>
      </c>
      <c r="S334" s="76">
        <v>0.44</v>
      </c>
      <c r="T334" s="76">
        <f t="shared" si="5"/>
        <v>0.18506501048648666</v>
      </c>
      <c r="U334" s="76">
        <f>+R334/'סכום נכסי הקרן'!$C$42*100</f>
        <v>2.0647137066695433E-2</v>
      </c>
    </row>
    <row r="335" spans="2:21">
      <c r="B335" t="s">
        <v>1227</v>
      </c>
      <c r="C335" t="s">
        <v>1228</v>
      </c>
      <c r="D335" t="s">
        <v>103</v>
      </c>
      <c r="E335" s="15"/>
      <c r="F335" t="s">
        <v>820</v>
      </c>
      <c r="G335" t="s">
        <v>465</v>
      </c>
      <c r="H335" t="s">
        <v>864</v>
      </c>
      <c r="I335" t="s">
        <v>152</v>
      </c>
      <c r="J335" t="s">
        <v>317</v>
      </c>
      <c r="K335" s="76">
        <v>0.66</v>
      </c>
      <c r="L335" t="s">
        <v>105</v>
      </c>
      <c r="M335" s="76">
        <v>3.51</v>
      </c>
      <c r="N335" s="76">
        <v>0.96</v>
      </c>
      <c r="O335" s="76">
        <v>1388886.93</v>
      </c>
      <c r="P335" s="76">
        <v>101.6</v>
      </c>
      <c r="Q335" s="76">
        <v>0</v>
      </c>
      <c r="R335" s="76">
        <v>1411.1091208800001</v>
      </c>
      <c r="S335" s="76">
        <v>0.83</v>
      </c>
      <c r="T335" s="76">
        <f t="shared" si="5"/>
        <v>0.23450803685920091</v>
      </c>
      <c r="U335" s="76">
        <f>+R335/'סכום נכסי הקרן'!$C$42*100</f>
        <v>2.6163344262351205E-2</v>
      </c>
    </row>
    <row r="336" spans="2:21">
      <c r="B336" t="s">
        <v>1229</v>
      </c>
      <c r="C336" t="s">
        <v>1230</v>
      </c>
      <c r="D336" t="s">
        <v>103</v>
      </c>
      <c r="E336" s="15"/>
      <c r="F336" t="s">
        <v>1231</v>
      </c>
      <c r="G336" t="s">
        <v>465</v>
      </c>
      <c r="H336" t="s">
        <v>883</v>
      </c>
      <c r="I336" t="s">
        <v>153</v>
      </c>
      <c r="J336" t="s">
        <v>317</v>
      </c>
      <c r="K336" s="76">
        <v>5.0199999999999996</v>
      </c>
      <c r="L336" t="s">
        <v>105</v>
      </c>
      <c r="M336" s="76">
        <v>1</v>
      </c>
      <c r="N336" s="76">
        <v>7.09</v>
      </c>
      <c r="O336" s="76">
        <v>739752.97</v>
      </c>
      <c r="P336" s="76">
        <v>74.95</v>
      </c>
      <c r="Q336" s="76">
        <v>0</v>
      </c>
      <c r="R336" s="76">
        <v>554.44485101500004</v>
      </c>
      <c r="S336" s="76">
        <v>0.43</v>
      </c>
      <c r="T336" s="76">
        <f t="shared" si="5"/>
        <v>9.2141544289030763E-2</v>
      </c>
      <c r="U336" s="76">
        <f>+R336/'סכום נכסי הקרן'!$C$42*100</f>
        <v>1.0279950215719046E-2</v>
      </c>
    </row>
    <row r="337" spans="2:21">
      <c r="B337" t="s">
        <v>1232</v>
      </c>
      <c r="C337" t="s">
        <v>1233</v>
      </c>
      <c r="D337" t="s">
        <v>103</v>
      </c>
      <c r="E337" s="15"/>
      <c r="F337" t="s">
        <v>1234</v>
      </c>
      <c r="G337" t="s">
        <v>558</v>
      </c>
      <c r="H337" t="s">
        <v>883</v>
      </c>
      <c r="I337" t="s">
        <v>153</v>
      </c>
      <c r="J337" t="s">
        <v>317</v>
      </c>
      <c r="K337" s="76">
        <v>3.5</v>
      </c>
      <c r="L337" t="s">
        <v>105</v>
      </c>
      <c r="M337" s="76">
        <v>5.6</v>
      </c>
      <c r="N337" s="76">
        <v>4.78</v>
      </c>
      <c r="O337" s="76">
        <v>355956.02</v>
      </c>
      <c r="P337" s="76">
        <v>103.7</v>
      </c>
      <c r="Q337" s="76">
        <v>0</v>
      </c>
      <c r="R337" s="76">
        <v>369.12639274000003</v>
      </c>
      <c r="S337" s="76">
        <v>0.62</v>
      </c>
      <c r="T337" s="76">
        <f t="shared" si="5"/>
        <v>6.1344019703021301E-2</v>
      </c>
      <c r="U337" s="76">
        <f>+R337/'סכום נכסי הקרן'!$C$42*100</f>
        <v>6.8439646138448804E-3</v>
      </c>
    </row>
    <row r="338" spans="2:21">
      <c r="B338" t="s">
        <v>1235</v>
      </c>
      <c r="C338" t="s">
        <v>1236</v>
      </c>
      <c r="D338" t="s">
        <v>103</v>
      </c>
      <c r="E338" s="15"/>
      <c r="F338" t="s">
        <v>1234</v>
      </c>
      <c r="G338" t="s">
        <v>558</v>
      </c>
      <c r="H338" t="s">
        <v>883</v>
      </c>
      <c r="I338" t="s">
        <v>153</v>
      </c>
      <c r="J338" t="s">
        <v>317</v>
      </c>
      <c r="K338" s="76">
        <v>2.88</v>
      </c>
      <c r="L338" t="s">
        <v>105</v>
      </c>
      <c r="M338" s="76">
        <v>4.5</v>
      </c>
      <c r="N338" s="76">
        <v>3.55</v>
      </c>
      <c r="O338" s="76">
        <v>150292.54</v>
      </c>
      <c r="P338" s="76">
        <v>103.4</v>
      </c>
      <c r="Q338" s="76">
        <v>0</v>
      </c>
      <c r="R338" s="76">
        <v>155.40248636000001</v>
      </c>
      <c r="S338" s="76">
        <v>0.46</v>
      </c>
      <c r="T338" s="76">
        <f t="shared" si="5"/>
        <v>2.5825877999141253E-2</v>
      </c>
      <c r="U338" s="76">
        <f>+R338/'סכום נכסי הקרן'!$C$42*100</f>
        <v>2.8813142015030424E-3</v>
      </c>
    </row>
    <row r="339" spans="2:21">
      <c r="B339" t="s">
        <v>1237</v>
      </c>
      <c r="C339" t="s">
        <v>1238</v>
      </c>
      <c r="D339" t="s">
        <v>103</v>
      </c>
      <c r="E339" s="15"/>
      <c r="F339" t="s">
        <v>886</v>
      </c>
      <c r="G339" t="s">
        <v>115</v>
      </c>
      <c r="H339" t="s">
        <v>887</v>
      </c>
      <c r="I339" t="s">
        <v>152</v>
      </c>
      <c r="J339" t="s">
        <v>317</v>
      </c>
      <c r="K339" s="76">
        <v>0.67</v>
      </c>
      <c r="L339" t="s">
        <v>105</v>
      </c>
      <c r="M339" s="76">
        <v>6.6</v>
      </c>
      <c r="N339" s="76">
        <v>1.88</v>
      </c>
      <c r="O339" s="76">
        <v>0.01</v>
      </c>
      <c r="P339" s="76">
        <v>108.53</v>
      </c>
      <c r="Q339" s="76">
        <v>0</v>
      </c>
      <c r="R339" s="76">
        <v>1.0852999999999999E-5</v>
      </c>
      <c r="S339" s="76">
        <v>0</v>
      </c>
      <c r="T339" s="76">
        <f t="shared" si="5"/>
        <v>1.8036278600805263E-9</v>
      </c>
      <c r="U339" s="76">
        <f>+R339/'סכום נכסי הקרן'!$C$42*100</f>
        <v>2.0122524266742703E-10</v>
      </c>
    </row>
    <row r="340" spans="2:21">
      <c r="B340" t="s">
        <v>1239</v>
      </c>
      <c r="C340" t="s">
        <v>1240</v>
      </c>
      <c r="D340" t="s">
        <v>103</v>
      </c>
      <c r="E340" s="15"/>
      <c r="F340" t="s">
        <v>892</v>
      </c>
      <c r="G340" t="s">
        <v>115</v>
      </c>
      <c r="H340" t="s">
        <v>887</v>
      </c>
      <c r="I340" t="s">
        <v>154</v>
      </c>
      <c r="J340" t="s">
        <v>317</v>
      </c>
      <c r="K340" s="76">
        <v>4.74</v>
      </c>
      <c r="L340" t="s">
        <v>105</v>
      </c>
      <c r="M340" s="76">
        <v>6.25</v>
      </c>
      <c r="N340" s="76">
        <v>5.2</v>
      </c>
      <c r="O340" s="76">
        <v>1285284.1299999999</v>
      </c>
      <c r="P340" s="76">
        <v>106.84</v>
      </c>
      <c r="Q340" s="76">
        <v>0</v>
      </c>
      <c r="R340" s="76">
        <v>1373.1975644920001</v>
      </c>
      <c r="S340" s="76">
        <v>0.85</v>
      </c>
      <c r="T340" s="76">
        <f t="shared" si="5"/>
        <v>0.22820762781834486</v>
      </c>
      <c r="U340" s="76">
        <f>+R340/'סכום נכסי הקרן'!$C$42*100</f>
        <v>2.5460426899956007E-2</v>
      </c>
    </row>
    <row r="341" spans="2:21">
      <c r="B341" t="s">
        <v>1241</v>
      </c>
      <c r="C341" t="s">
        <v>1242</v>
      </c>
      <c r="D341" t="s">
        <v>103</v>
      </c>
      <c r="E341" s="15"/>
      <c r="F341" t="s">
        <v>895</v>
      </c>
      <c r="G341" t="s">
        <v>115</v>
      </c>
      <c r="H341" t="s">
        <v>887</v>
      </c>
      <c r="I341" t="s">
        <v>152</v>
      </c>
      <c r="J341" t="s">
        <v>317</v>
      </c>
      <c r="K341" s="76">
        <v>3.08</v>
      </c>
      <c r="L341" t="s">
        <v>105</v>
      </c>
      <c r="M341" s="76">
        <v>3.5</v>
      </c>
      <c r="N341" s="76">
        <v>2.13</v>
      </c>
      <c r="O341" s="76">
        <v>282504.78000000003</v>
      </c>
      <c r="P341" s="76">
        <v>105.2</v>
      </c>
      <c r="Q341" s="76">
        <v>0</v>
      </c>
      <c r="R341" s="76">
        <v>297.19502856000003</v>
      </c>
      <c r="S341" s="76">
        <v>0.24</v>
      </c>
      <c r="T341" s="76">
        <f t="shared" ref="T341:T356" si="6">+R341/$R$11*100</f>
        <v>4.9389959770408533E-2</v>
      </c>
      <c r="U341" s="76">
        <f>+R341/'סכום נכסי הקרן'!$C$42*100</f>
        <v>5.5102867171785601E-3</v>
      </c>
    </row>
    <row r="342" spans="2:21">
      <c r="B342" t="s">
        <v>1243</v>
      </c>
      <c r="C342" t="s">
        <v>1244</v>
      </c>
      <c r="D342" t="s">
        <v>103</v>
      </c>
      <c r="E342" s="15"/>
      <c r="F342" t="s">
        <v>1245</v>
      </c>
      <c r="G342" t="s">
        <v>465</v>
      </c>
      <c r="H342" t="s">
        <v>1246</v>
      </c>
      <c r="I342" t="s">
        <v>153</v>
      </c>
      <c r="J342" t="s">
        <v>317</v>
      </c>
      <c r="K342" s="76">
        <v>1.49</v>
      </c>
      <c r="L342" t="s">
        <v>105</v>
      </c>
      <c r="M342" s="76">
        <v>8.2799999999999994</v>
      </c>
      <c r="N342" s="76">
        <v>6.64</v>
      </c>
      <c r="O342" s="76">
        <v>0.03</v>
      </c>
      <c r="P342" s="76">
        <v>105.08</v>
      </c>
      <c r="Q342" s="76">
        <v>0</v>
      </c>
      <c r="R342" s="76">
        <v>3.1523999999999998E-5</v>
      </c>
      <c r="S342" s="76">
        <v>0</v>
      </c>
      <c r="T342" s="76">
        <f t="shared" si="6"/>
        <v>5.2388800019513972E-9</v>
      </c>
      <c r="U342" s="76">
        <f>+R342/'סכום נכסי הקרן'!$C$42*100</f>
        <v>5.8448581496802449E-10</v>
      </c>
    </row>
    <row r="343" spans="2:21">
      <c r="B343" t="s">
        <v>1247</v>
      </c>
      <c r="C343" t="s">
        <v>1248</v>
      </c>
      <c r="D343" t="s">
        <v>103</v>
      </c>
      <c r="E343" s="15"/>
      <c r="F343" t="s">
        <v>921</v>
      </c>
      <c r="G343" t="s">
        <v>558</v>
      </c>
      <c r="H343" t="s">
        <v>914</v>
      </c>
      <c r="I343" t="s">
        <v>153</v>
      </c>
      <c r="J343" t="s">
        <v>317</v>
      </c>
      <c r="K343" s="76">
        <v>5.44</v>
      </c>
      <c r="L343" t="s">
        <v>105</v>
      </c>
      <c r="M343" s="76">
        <v>3.49</v>
      </c>
      <c r="N343" s="76">
        <v>15.2</v>
      </c>
      <c r="O343" s="76">
        <v>718312.64</v>
      </c>
      <c r="P343" s="76">
        <v>72.94</v>
      </c>
      <c r="Q343" s="76">
        <v>0</v>
      </c>
      <c r="R343" s="76">
        <v>523.93723961600006</v>
      </c>
      <c r="S343" s="76">
        <v>0.68</v>
      </c>
      <c r="T343" s="76">
        <f t="shared" si="6"/>
        <v>8.7071574892205322E-2</v>
      </c>
      <c r="U343" s="76">
        <f>+R343/'סכום נכסי הקרן'!$C$42*100</f>
        <v>9.7143092402314085E-3</v>
      </c>
    </row>
    <row r="344" spans="2:21">
      <c r="B344" t="s">
        <v>1249</v>
      </c>
      <c r="C344" t="s">
        <v>1250</v>
      </c>
      <c r="D344" t="s">
        <v>103</v>
      </c>
      <c r="E344" s="15"/>
      <c r="F344" t="s">
        <v>886</v>
      </c>
      <c r="G344" t="s">
        <v>115</v>
      </c>
      <c r="H344" t="s">
        <v>925</v>
      </c>
      <c r="I344" t="s">
        <v>152</v>
      </c>
      <c r="J344" t="s">
        <v>314</v>
      </c>
      <c r="K344" s="76">
        <v>2.0499999999999998</v>
      </c>
      <c r="L344" t="s">
        <v>105</v>
      </c>
      <c r="M344" s="76">
        <v>5.4</v>
      </c>
      <c r="N344" s="76">
        <v>3.63</v>
      </c>
      <c r="O344" s="76">
        <v>1056308.26</v>
      </c>
      <c r="P344" s="76">
        <v>104.26</v>
      </c>
      <c r="Q344" s="76">
        <v>0</v>
      </c>
      <c r="R344" s="76">
        <v>1101.306991876</v>
      </c>
      <c r="S344" s="76">
        <v>0.11</v>
      </c>
      <c r="T344" s="76">
        <f t="shared" si="6"/>
        <v>0.18302294048180517</v>
      </c>
      <c r="U344" s="76">
        <f>+R344/'סכום נכסי הקרן'!$C$42*100</f>
        <v>2.0419309563400184E-2</v>
      </c>
    </row>
    <row r="345" spans="2:21">
      <c r="B345" t="s">
        <v>1251</v>
      </c>
      <c r="C345" t="s">
        <v>1252</v>
      </c>
      <c r="D345" t="s">
        <v>103</v>
      </c>
      <c r="E345" s="15"/>
      <c r="F345" t="s">
        <v>886</v>
      </c>
      <c r="G345" t="s">
        <v>115</v>
      </c>
      <c r="H345" t="s">
        <v>925</v>
      </c>
      <c r="I345" t="s">
        <v>152</v>
      </c>
      <c r="J345" t="s">
        <v>368</v>
      </c>
      <c r="K345" s="76">
        <v>4.6500000000000004</v>
      </c>
      <c r="L345" t="s">
        <v>105</v>
      </c>
      <c r="M345" s="76">
        <v>5</v>
      </c>
      <c r="N345" s="76">
        <v>5.13</v>
      </c>
      <c r="O345" s="76">
        <v>1524394.67</v>
      </c>
      <c r="P345" s="76">
        <v>99.87</v>
      </c>
      <c r="Q345" s="76">
        <v>14.19989</v>
      </c>
      <c r="R345" s="76">
        <v>1536.6128469289999</v>
      </c>
      <c r="S345" s="76">
        <v>0.24</v>
      </c>
      <c r="T345" s="76">
        <f t="shared" si="6"/>
        <v>0.2553651286168615</v>
      </c>
      <c r="U345" s="76">
        <f>+R345/'סכום נכסי הקרן'!$C$42*100</f>
        <v>2.8490306183467609E-2</v>
      </c>
    </row>
    <row r="346" spans="2:21">
      <c r="B346" t="s">
        <v>1253</v>
      </c>
      <c r="C346" t="s">
        <v>1254</v>
      </c>
      <c r="D346" t="s">
        <v>103</v>
      </c>
      <c r="E346" s="15"/>
      <c r="F346" t="s">
        <v>1255</v>
      </c>
      <c r="G346" t="s">
        <v>465</v>
      </c>
      <c r="H346" t="s">
        <v>257</v>
      </c>
      <c r="I346" t="s">
        <v>152</v>
      </c>
      <c r="J346" t="s">
        <v>317</v>
      </c>
      <c r="K346" s="76">
        <v>5.25</v>
      </c>
      <c r="L346" t="s">
        <v>105</v>
      </c>
      <c r="M346" s="76">
        <v>4.95</v>
      </c>
      <c r="N346" s="76">
        <v>3.57</v>
      </c>
      <c r="O346" s="76">
        <v>1066951.17</v>
      </c>
      <c r="P346" s="76">
        <v>109</v>
      </c>
      <c r="Q346" s="76">
        <v>0</v>
      </c>
      <c r="R346" s="76">
        <v>1162.9767753000001</v>
      </c>
      <c r="S346" s="76">
        <v>0.55000000000000004</v>
      </c>
      <c r="T346" s="76">
        <f t="shared" si="6"/>
        <v>0.19327165876326274</v>
      </c>
      <c r="U346" s="76">
        <f>+R346/'סכום נכסי הקרן'!$C$42*100</f>
        <v>2.1562727709050426E-2</v>
      </c>
    </row>
    <row r="347" spans="2:21">
      <c r="B347" t="s">
        <v>1256</v>
      </c>
      <c r="C347" t="s">
        <v>1257</v>
      </c>
      <c r="D347" t="s">
        <v>103</v>
      </c>
      <c r="E347" s="15"/>
      <c r="F347" t="s">
        <v>1258</v>
      </c>
      <c r="G347" t="s">
        <v>465</v>
      </c>
      <c r="H347" t="s">
        <v>257</v>
      </c>
      <c r="I347" t="s">
        <v>154</v>
      </c>
      <c r="J347" t="s">
        <v>317</v>
      </c>
      <c r="K347" s="76">
        <v>1.05</v>
      </c>
      <c r="L347" t="s">
        <v>105</v>
      </c>
      <c r="M347" s="76">
        <v>7.6</v>
      </c>
      <c r="N347" s="76">
        <v>1.69</v>
      </c>
      <c r="O347" s="76">
        <v>284764.82</v>
      </c>
      <c r="P347" s="76">
        <v>108.21</v>
      </c>
      <c r="Q347" s="76">
        <v>0</v>
      </c>
      <c r="R347" s="76">
        <v>308.14401172200002</v>
      </c>
      <c r="S347" s="76">
        <v>0.63</v>
      </c>
      <c r="T347" s="76">
        <f t="shared" si="6"/>
        <v>5.1209538787319597E-2</v>
      </c>
      <c r="U347" s="76">
        <f>+R347/'סכום נכסי הקרן'!$C$42*100</f>
        <v>5.7132915816155844E-3</v>
      </c>
    </row>
    <row r="348" spans="2:21">
      <c r="B348" t="s">
        <v>1259</v>
      </c>
      <c r="C348" t="s">
        <v>1260</v>
      </c>
      <c r="D348" t="s">
        <v>103</v>
      </c>
      <c r="E348" s="15"/>
      <c r="F348" t="s">
        <v>1258</v>
      </c>
      <c r="G348" t="s">
        <v>465</v>
      </c>
      <c r="H348" t="s">
        <v>257</v>
      </c>
      <c r="I348" t="s">
        <v>154</v>
      </c>
      <c r="J348" t="s">
        <v>317</v>
      </c>
      <c r="K348" s="76">
        <v>3.25</v>
      </c>
      <c r="L348" t="s">
        <v>105</v>
      </c>
      <c r="M348" s="76">
        <v>4.8</v>
      </c>
      <c r="N348" s="76">
        <v>3.94</v>
      </c>
      <c r="O348" s="76">
        <v>188848.91</v>
      </c>
      <c r="P348" s="76">
        <v>103.1</v>
      </c>
      <c r="Q348" s="76">
        <v>0</v>
      </c>
      <c r="R348" s="76">
        <v>194.70322621</v>
      </c>
      <c r="S348" s="76">
        <v>0.25</v>
      </c>
      <c r="T348" s="76">
        <f t="shared" si="6"/>
        <v>3.2357151316678982E-2</v>
      </c>
      <c r="U348" s="76">
        <f>+R348/'סכום נכסי הקרן'!$C$42*100</f>
        <v>3.6099883849846299E-3</v>
      </c>
    </row>
    <row r="349" spans="2:21">
      <c r="B349" t="s">
        <v>1261</v>
      </c>
      <c r="C349" t="s">
        <v>1262</v>
      </c>
      <c r="D349" t="s">
        <v>103</v>
      </c>
      <c r="E349" s="15"/>
      <c r="F349" t="s">
        <v>1263</v>
      </c>
      <c r="G349" t="s">
        <v>115</v>
      </c>
      <c r="H349" t="s">
        <v>257</v>
      </c>
      <c r="I349" t="s">
        <v>153</v>
      </c>
      <c r="J349" t="s">
        <v>317</v>
      </c>
      <c r="K349" s="76">
        <v>4.24</v>
      </c>
      <c r="L349" t="s">
        <v>105</v>
      </c>
      <c r="M349" s="76">
        <v>5.49</v>
      </c>
      <c r="N349" s="76">
        <v>4.18</v>
      </c>
      <c r="O349" s="76">
        <v>565009.56000000006</v>
      </c>
      <c r="P349" s="76">
        <v>108.39</v>
      </c>
      <c r="Q349" s="76">
        <v>0</v>
      </c>
      <c r="R349" s="76">
        <v>612.41386208400002</v>
      </c>
      <c r="S349" s="76">
        <v>0.33</v>
      </c>
      <c r="T349" s="76">
        <f t="shared" si="6"/>
        <v>0.10177524219609468</v>
      </c>
      <c r="U349" s="76">
        <f>+R349/'סכום נכסי הקרן'!$C$42*100</f>
        <v>1.1354752419676505E-2</v>
      </c>
    </row>
    <row r="350" spans="2:21">
      <c r="B350" t="s">
        <v>1264</v>
      </c>
      <c r="C350" t="s">
        <v>1265</v>
      </c>
      <c r="D350" t="s">
        <v>103</v>
      </c>
      <c r="E350" s="15"/>
      <c r="F350" t="s">
        <v>1266</v>
      </c>
      <c r="G350" t="s">
        <v>465</v>
      </c>
      <c r="H350" t="s">
        <v>215</v>
      </c>
      <c r="I350" t="s">
        <v>216</v>
      </c>
      <c r="J350" t="s">
        <v>371</v>
      </c>
      <c r="K350" s="76">
        <v>3.89</v>
      </c>
      <c r="L350" t="s">
        <v>105</v>
      </c>
      <c r="M350" s="76">
        <v>4.8</v>
      </c>
      <c r="N350" s="76">
        <v>4.63</v>
      </c>
      <c r="O350" s="76">
        <v>104526.77</v>
      </c>
      <c r="P350" s="76">
        <v>101.88</v>
      </c>
      <c r="Q350" s="76">
        <v>0</v>
      </c>
      <c r="R350" s="76">
        <v>106.49187327600001</v>
      </c>
      <c r="S350" s="76">
        <v>0.1</v>
      </c>
      <c r="T350" s="76">
        <f t="shared" si="6"/>
        <v>1.7697568369368703E-2</v>
      </c>
      <c r="U350" s="76">
        <f>+R350/'סכום נכסי הקרן'!$C$42*100</f>
        <v>1.9744635623396285E-3</v>
      </c>
    </row>
    <row r="351" spans="2:21">
      <c r="B351" t="s">
        <v>1267</v>
      </c>
      <c r="C351" t="s">
        <v>1268</v>
      </c>
      <c r="D351" t="s">
        <v>103</v>
      </c>
      <c r="E351" s="15"/>
      <c r="F351" t="s">
        <v>1269</v>
      </c>
      <c r="G351" t="s">
        <v>126</v>
      </c>
      <c r="H351" t="s">
        <v>215</v>
      </c>
      <c r="I351" t="s">
        <v>216</v>
      </c>
      <c r="J351" t="s">
        <v>317</v>
      </c>
      <c r="K351" s="76">
        <v>2.67</v>
      </c>
      <c r="L351" t="s">
        <v>105</v>
      </c>
      <c r="M351" s="76">
        <v>7.25</v>
      </c>
      <c r="N351" s="76">
        <v>2.52</v>
      </c>
      <c r="O351" s="76">
        <v>726628.58</v>
      </c>
      <c r="P351" s="76">
        <v>113.69</v>
      </c>
      <c r="Q351" s="76">
        <v>0</v>
      </c>
      <c r="R351" s="76">
        <v>826.10403260199996</v>
      </c>
      <c r="S351" s="76">
        <v>0.42</v>
      </c>
      <c r="T351" s="76">
        <f t="shared" si="6"/>
        <v>0.13728777743719145</v>
      </c>
      <c r="U351" s="76">
        <f>+R351/'סכום נכסי הקרן'!$C$42*100</f>
        <v>1.5316777336116973E-2</v>
      </c>
    </row>
    <row r="352" spans="2:21">
      <c r="B352" t="s">
        <v>1270</v>
      </c>
      <c r="C352" t="s">
        <v>1271</v>
      </c>
      <c r="D352" t="s">
        <v>103</v>
      </c>
      <c r="E352" s="15"/>
      <c r="F352" t="s">
        <v>1272</v>
      </c>
      <c r="G352" t="s">
        <v>699</v>
      </c>
      <c r="H352" t="s">
        <v>215</v>
      </c>
      <c r="I352" t="s">
        <v>216</v>
      </c>
      <c r="J352" t="s">
        <v>317</v>
      </c>
      <c r="K352" s="76">
        <v>2.61</v>
      </c>
      <c r="L352" t="s">
        <v>105</v>
      </c>
      <c r="M352" s="76">
        <v>7.75</v>
      </c>
      <c r="N352" s="76">
        <v>6.88</v>
      </c>
      <c r="O352" s="76">
        <v>8475.14</v>
      </c>
      <c r="P352" s="76">
        <v>104.48</v>
      </c>
      <c r="Q352" s="76">
        <v>0</v>
      </c>
      <c r="R352" s="76">
        <v>8.8548262720000004</v>
      </c>
      <c r="S352" s="76">
        <v>0.01</v>
      </c>
      <c r="T352" s="76">
        <f t="shared" si="6"/>
        <v>1.4715572984752776E-3</v>
      </c>
      <c r="U352" s="76">
        <f>+R352/'סכום נכסי הקרן'!$C$42*100</f>
        <v>1.6417714598370112E-4</v>
      </c>
    </row>
    <row r="353" spans="2:21">
      <c r="B353" t="s">
        <v>1273</v>
      </c>
      <c r="C353" t="s">
        <v>1274</v>
      </c>
      <c r="D353" t="s">
        <v>103</v>
      </c>
      <c r="E353" s="15"/>
      <c r="F353" t="s">
        <v>1275</v>
      </c>
      <c r="G353" t="s">
        <v>465</v>
      </c>
      <c r="H353" t="s">
        <v>215</v>
      </c>
      <c r="I353" t="s">
        <v>216</v>
      </c>
      <c r="J353" t="s">
        <v>317</v>
      </c>
      <c r="K353" s="76">
        <v>4.1100000000000003</v>
      </c>
      <c r="L353" t="s">
        <v>105</v>
      </c>
      <c r="M353" s="76">
        <v>5.2</v>
      </c>
      <c r="N353" s="76">
        <v>3.13</v>
      </c>
      <c r="O353" s="76">
        <v>875906.07</v>
      </c>
      <c r="P353" s="76">
        <v>109.9</v>
      </c>
      <c r="Q353" s="76">
        <v>0</v>
      </c>
      <c r="R353" s="76">
        <v>962.62077093000005</v>
      </c>
      <c r="S353" s="76">
        <v>0.6</v>
      </c>
      <c r="T353" s="76">
        <f t="shared" si="6"/>
        <v>0.15997508902068946</v>
      </c>
      <c r="U353" s="76">
        <f>+R353/'סכום נכסי הקרן'!$C$42*100</f>
        <v>1.784793128416981E-2</v>
      </c>
    </row>
    <row r="354" spans="2:21">
      <c r="B354" t="s">
        <v>1276</v>
      </c>
      <c r="C354" t="s">
        <v>1277</v>
      </c>
      <c r="D354" t="s">
        <v>103</v>
      </c>
      <c r="E354" s="15"/>
      <c r="F354" t="s">
        <v>1275</v>
      </c>
      <c r="G354" t="s">
        <v>465</v>
      </c>
      <c r="H354" t="s">
        <v>215</v>
      </c>
      <c r="I354" t="s">
        <v>216</v>
      </c>
      <c r="J354" t="s">
        <v>344</v>
      </c>
      <c r="L354" t="s">
        <v>105</v>
      </c>
      <c r="M354" s="76">
        <v>0</v>
      </c>
      <c r="N354" s="76">
        <v>0</v>
      </c>
      <c r="O354" s="76">
        <v>678011.47</v>
      </c>
      <c r="P354" s="76">
        <v>106.27</v>
      </c>
      <c r="Q354" s="76">
        <v>0</v>
      </c>
      <c r="R354" s="76">
        <v>720.52278916900002</v>
      </c>
      <c r="S354" s="76">
        <v>0</v>
      </c>
      <c r="T354" s="76">
        <f t="shared" si="6"/>
        <v>0.11974154393883127</v>
      </c>
      <c r="U354" s="76">
        <f>+R354/'סכום נכסי הקרן'!$C$42*100</f>
        <v>1.3359197742370165E-2</v>
      </c>
    </row>
    <row r="355" spans="2:21">
      <c r="B355" t="s">
        <v>1278</v>
      </c>
      <c r="C355" t="s">
        <v>1279</v>
      </c>
      <c r="D355" t="s">
        <v>103</v>
      </c>
      <c r="E355" s="15"/>
      <c r="F355" t="s">
        <v>1280</v>
      </c>
      <c r="G355" t="s">
        <v>126</v>
      </c>
      <c r="H355" t="s">
        <v>215</v>
      </c>
      <c r="I355" t="s">
        <v>216</v>
      </c>
      <c r="J355" t="s">
        <v>398</v>
      </c>
      <c r="K355" s="76">
        <v>1.98</v>
      </c>
      <c r="L355" t="s">
        <v>105</v>
      </c>
      <c r="M355" s="76">
        <v>2</v>
      </c>
      <c r="N355" s="76">
        <v>4.08</v>
      </c>
      <c r="O355" s="76">
        <v>17138.04</v>
      </c>
      <c r="P355" s="76">
        <v>119.75</v>
      </c>
      <c r="Q355" s="76">
        <v>0.34276000000000001</v>
      </c>
      <c r="R355" s="76">
        <v>20.8655629</v>
      </c>
      <c r="S355" s="76">
        <v>0.01</v>
      </c>
      <c r="T355" s="76">
        <f t="shared" si="6"/>
        <v>3.4675859727911753E-3</v>
      </c>
      <c r="U355" s="76">
        <f>+R355/'סכום נכסי הקרן'!$C$42*100</f>
        <v>3.8686795890030063E-4</v>
      </c>
    </row>
    <row r="356" spans="2:21">
      <c r="B356" t="s">
        <v>1281</v>
      </c>
      <c r="C356" t="s">
        <v>1282</v>
      </c>
      <c r="D356" t="s">
        <v>103</v>
      </c>
      <c r="E356" s="15"/>
      <c r="F356" t="s">
        <v>1280</v>
      </c>
      <c r="G356" t="s">
        <v>126</v>
      </c>
      <c r="H356" t="s">
        <v>215</v>
      </c>
      <c r="I356" t="s">
        <v>216</v>
      </c>
      <c r="J356" t="s">
        <v>317</v>
      </c>
      <c r="K356" s="76">
        <v>4.66</v>
      </c>
      <c r="L356" t="s">
        <v>105</v>
      </c>
      <c r="M356" s="76">
        <v>2</v>
      </c>
      <c r="N356" s="76">
        <v>4.8499999999999996</v>
      </c>
      <c r="O356" s="76">
        <v>1757201.49</v>
      </c>
      <c r="P356" s="76">
        <v>114.58</v>
      </c>
      <c r="Q356" s="76">
        <v>0</v>
      </c>
      <c r="R356" s="76">
        <v>2013.4014672420001</v>
      </c>
      <c r="S356" s="76">
        <v>0.28000000000000003</v>
      </c>
      <c r="T356" s="76">
        <f t="shared" si="6"/>
        <v>0.33460121439645085</v>
      </c>
      <c r="U356" s="76">
        <f>+R356/'סכום נכסי הקרן'!$C$42*100</f>
        <v>3.7330433873834432E-2</v>
      </c>
    </row>
    <row r="357" spans="2:21">
      <c r="B357" s="77" t="s">
        <v>419</v>
      </c>
      <c r="C357" s="15"/>
      <c r="D357" s="15"/>
      <c r="E357" s="15"/>
      <c r="F357" s="15"/>
      <c r="K357" s="78">
        <v>4.67</v>
      </c>
      <c r="N357" s="78">
        <v>5.32</v>
      </c>
      <c r="O357" s="78">
        <v>13123029.33</v>
      </c>
      <c r="Q357" s="78">
        <v>0</v>
      </c>
      <c r="R357" s="78">
        <v>13030.332313688999</v>
      </c>
      <c r="T357" s="78">
        <v>2.17</v>
      </c>
      <c r="U357" s="78">
        <v>0.24</v>
      </c>
    </row>
    <row r="358" spans="2:21">
      <c r="B358" t="s">
        <v>1283</v>
      </c>
      <c r="C358" t="s">
        <v>1284</v>
      </c>
      <c r="D358" t="s">
        <v>103</v>
      </c>
      <c r="E358" s="15"/>
      <c r="F358" t="s">
        <v>1285</v>
      </c>
      <c r="G358" t="s">
        <v>126</v>
      </c>
      <c r="H358" t="s">
        <v>220</v>
      </c>
      <c r="I358" t="s">
        <v>152</v>
      </c>
      <c r="J358" t="s">
        <v>328</v>
      </c>
      <c r="K358" s="76">
        <v>4.42</v>
      </c>
      <c r="L358" t="s">
        <v>105</v>
      </c>
      <c r="M358" s="76">
        <v>3.49</v>
      </c>
      <c r="N358" s="76">
        <v>3.23</v>
      </c>
      <c r="O358" s="76">
        <v>2094098.22</v>
      </c>
      <c r="P358" s="76">
        <v>100.25</v>
      </c>
      <c r="Q358" s="76">
        <v>0</v>
      </c>
      <c r="R358" s="76">
        <v>2099.3334655499998</v>
      </c>
      <c r="S358" s="76">
        <v>0.13</v>
      </c>
      <c r="T358" s="76">
        <f t="shared" ref="T358:T365" si="7">+R358/$R$11*100</f>
        <v>0.34888199816321586</v>
      </c>
      <c r="U358" s="76">
        <f>+R358/'סכום נכסי הקרן'!$C$42*100</f>
        <v>3.892369723073337E-2</v>
      </c>
    </row>
    <row r="359" spans="2:21">
      <c r="B359" t="s">
        <v>1286</v>
      </c>
      <c r="C359" t="s">
        <v>1287</v>
      </c>
      <c r="D359" t="s">
        <v>103</v>
      </c>
      <c r="E359" s="15"/>
      <c r="F359" t="s">
        <v>571</v>
      </c>
      <c r="G359" t="s">
        <v>465</v>
      </c>
      <c r="H359" t="s">
        <v>552</v>
      </c>
      <c r="I359" t="s">
        <v>153</v>
      </c>
      <c r="J359" t="s">
        <v>1288</v>
      </c>
      <c r="K359" s="76">
        <v>0.01</v>
      </c>
      <c r="L359" t="s">
        <v>105</v>
      </c>
      <c r="M359" s="76">
        <v>6.5</v>
      </c>
      <c r="N359" s="76">
        <v>999.99</v>
      </c>
      <c r="O359" s="76">
        <v>-0.01</v>
      </c>
      <c r="P359" s="76">
        <v>76.400000000000006</v>
      </c>
      <c r="Q359" s="76">
        <v>0</v>
      </c>
      <c r="R359" s="76">
        <v>-7.6399999999999997E-6</v>
      </c>
      <c r="S359" s="76">
        <v>0</v>
      </c>
      <c r="T359" s="76">
        <f t="shared" si="7"/>
        <v>-1.2696689257362225E-9</v>
      </c>
      <c r="U359" s="76">
        <f>+R359/'סכום נכסי הקרן'!$C$42*100</f>
        <v>-1.4165307785673478E-10</v>
      </c>
    </row>
    <row r="360" spans="2:21">
      <c r="B360" t="s">
        <v>1289</v>
      </c>
      <c r="C360" t="s">
        <v>1290</v>
      </c>
      <c r="D360" t="s">
        <v>103</v>
      </c>
      <c r="E360" s="15"/>
      <c r="F360" t="s">
        <v>571</v>
      </c>
      <c r="G360" t="s">
        <v>465</v>
      </c>
      <c r="H360" t="s">
        <v>548</v>
      </c>
      <c r="I360" t="s">
        <v>152</v>
      </c>
      <c r="J360" t="s">
        <v>317</v>
      </c>
      <c r="K360" s="76">
        <v>0.01</v>
      </c>
      <c r="L360" t="s">
        <v>105</v>
      </c>
      <c r="M360" s="76">
        <v>1.84</v>
      </c>
      <c r="N360" s="76">
        <v>88.2</v>
      </c>
      <c r="O360" s="76">
        <v>-0.01</v>
      </c>
      <c r="P360" s="76">
        <v>73.260000000000005</v>
      </c>
      <c r="Q360" s="76">
        <v>0</v>
      </c>
      <c r="R360" s="76">
        <v>-7.3259999999999998E-6</v>
      </c>
      <c r="S360" s="76">
        <v>0</v>
      </c>
      <c r="T360" s="76">
        <f t="shared" si="7"/>
        <v>-1.2174861976365923E-9</v>
      </c>
      <c r="U360" s="76">
        <f>+R360/'סכום נכסי הקרן'!$C$42*100</f>
        <v>-1.3583121052073809E-10</v>
      </c>
    </row>
    <row r="361" spans="2:21">
      <c r="B361" t="s">
        <v>1291</v>
      </c>
      <c r="C361" t="s">
        <v>1292</v>
      </c>
      <c r="D361" t="s">
        <v>103</v>
      </c>
      <c r="E361" s="15"/>
      <c r="F361" t="s">
        <v>1293</v>
      </c>
      <c r="G361" t="s">
        <v>126</v>
      </c>
      <c r="H361" t="s">
        <v>635</v>
      </c>
      <c r="I361" t="s">
        <v>153</v>
      </c>
      <c r="J361" t="s">
        <v>317</v>
      </c>
      <c r="K361" s="76">
        <v>3.88</v>
      </c>
      <c r="L361" t="s">
        <v>105</v>
      </c>
      <c r="M361" s="76">
        <v>4.5</v>
      </c>
      <c r="N361" s="76">
        <v>3.98</v>
      </c>
      <c r="O361" s="76">
        <v>2997779.6</v>
      </c>
      <c r="P361" s="76">
        <v>95.41</v>
      </c>
      <c r="Q361" s="76">
        <v>0</v>
      </c>
      <c r="R361" s="76">
        <v>2860.1815163599999</v>
      </c>
      <c r="S361" s="76">
        <v>0.2</v>
      </c>
      <c r="T361" s="76">
        <f t="shared" si="7"/>
        <v>0.47532507765541898</v>
      </c>
      <c r="U361" s="76">
        <f>+R361/'סכום נכסי הקרן'!$C$42*100</f>
        <v>5.3030564793368699E-2</v>
      </c>
    </row>
    <row r="362" spans="2:21">
      <c r="B362" t="s">
        <v>1294</v>
      </c>
      <c r="C362" t="s">
        <v>1295</v>
      </c>
      <c r="D362" t="s">
        <v>103</v>
      </c>
      <c r="E362" s="15"/>
      <c r="F362" t="s">
        <v>1296</v>
      </c>
      <c r="G362" t="s">
        <v>126</v>
      </c>
      <c r="H362" t="s">
        <v>635</v>
      </c>
      <c r="I362" t="s">
        <v>153</v>
      </c>
      <c r="J362" t="s">
        <v>368</v>
      </c>
      <c r="K362" s="76">
        <v>6.26</v>
      </c>
      <c r="L362" t="s">
        <v>105</v>
      </c>
      <c r="M362" s="76">
        <v>4.6900000000000004</v>
      </c>
      <c r="N362" s="76">
        <v>4.47</v>
      </c>
      <c r="O362" s="76">
        <v>4435325.07</v>
      </c>
      <c r="P362" s="76">
        <v>102.86</v>
      </c>
      <c r="Q362" s="76">
        <v>0</v>
      </c>
      <c r="R362" s="76">
        <v>4562.1753670019998</v>
      </c>
      <c r="S362" s="76">
        <v>0.19</v>
      </c>
      <c r="T362" s="76">
        <f t="shared" si="7"/>
        <v>0.75817438445571805</v>
      </c>
      <c r="U362" s="76">
        <f>+R362/'סכום נכסי הקרן'!$C$42*100</f>
        <v>8.4587196656807834E-2</v>
      </c>
    </row>
    <row r="363" spans="2:21">
      <c r="B363" t="s">
        <v>1297</v>
      </c>
      <c r="C363" t="s">
        <v>1298</v>
      </c>
      <c r="D363" t="s">
        <v>103</v>
      </c>
      <c r="E363" s="15"/>
      <c r="F363" t="s">
        <v>1299</v>
      </c>
      <c r="G363" t="s">
        <v>126</v>
      </c>
      <c r="H363" t="s">
        <v>780</v>
      </c>
      <c r="I363" t="s">
        <v>152</v>
      </c>
      <c r="J363" t="s">
        <v>368</v>
      </c>
      <c r="K363" s="76">
        <v>3.26</v>
      </c>
      <c r="L363" t="s">
        <v>105</v>
      </c>
      <c r="M363" s="76">
        <v>7.75</v>
      </c>
      <c r="N363" s="76">
        <v>8.83</v>
      </c>
      <c r="O363" s="76">
        <v>1144462.92</v>
      </c>
      <c r="P363" s="76">
        <v>98.09</v>
      </c>
      <c r="Q363" s="76">
        <v>0</v>
      </c>
      <c r="R363" s="76">
        <v>1122.603678228</v>
      </c>
      <c r="S363" s="76">
        <v>0.91</v>
      </c>
      <c r="T363" s="76">
        <f t="shared" si="7"/>
        <v>0.18656217358158073</v>
      </c>
      <c r="U363" s="76">
        <f>+R363/'סכום נכסי הקרן'!$C$42*100</f>
        <v>2.0814170973074309E-2</v>
      </c>
    </row>
    <row r="364" spans="2:21">
      <c r="B364" t="s">
        <v>1300</v>
      </c>
      <c r="C364" t="s">
        <v>1301</v>
      </c>
      <c r="D364" t="s">
        <v>103</v>
      </c>
      <c r="E364" s="15"/>
      <c r="F364" t="s">
        <v>1299</v>
      </c>
      <c r="G364" t="s">
        <v>126</v>
      </c>
      <c r="H364" t="s">
        <v>780</v>
      </c>
      <c r="I364" t="s">
        <v>152</v>
      </c>
      <c r="J364" t="s">
        <v>368</v>
      </c>
      <c r="K364" s="76">
        <v>3.33</v>
      </c>
      <c r="L364" t="s">
        <v>105</v>
      </c>
      <c r="M364" s="76">
        <v>7.75</v>
      </c>
      <c r="N364" s="76">
        <v>8.8800000000000008</v>
      </c>
      <c r="O364" s="76">
        <v>2246145.29</v>
      </c>
      <c r="P364" s="76">
        <v>97.85</v>
      </c>
      <c r="Q364" s="76">
        <v>0</v>
      </c>
      <c r="R364" s="76">
        <v>2197.8531662649998</v>
      </c>
      <c r="S364" s="76">
        <v>0.65</v>
      </c>
      <c r="T364" s="76">
        <f t="shared" si="7"/>
        <v>0.3652546948347693</v>
      </c>
      <c r="U364" s="76">
        <f>+R364/'סכום נכסי הקרן'!$C$42*100</f>
        <v>4.0750348910812445E-2</v>
      </c>
    </row>
    <row r="365" spans="2:21">
      <c r="B365" t="s">
        <v>1302</v>
      </c>
      <c r="C365" t="s">
        <v>1303</v>
      </c>
      <c r="D365" t="s">
        <v>103</v>
      </c>
      <c r="E365" s="15"/>
      <c r="F365" t="s">
        <v>843</v>
      </c>
      <c r="G365" t="s">
        <v>844</v>
      </c>
      <c r="H365" t="s">
        <v>837</v>
      </c>
      <c r="I365" t="s">
        <v>154</v>
      </c>
      <c r="J365" t="s">
        <v>368</v>
      </c>
      <c r="K365" s="76">
        <v>5.21</v>
      </c>
      <c r="L365" t="s">
        <v>105</v>
      </c>
      <c r="M365" s="76">
        <v>5.5</v>
      </c>
      <c r="N365" s="76">
        <v>7.28</v>
      </c>
      <c r="O365" s="76">
        <v>205218.25</v>
      </c>
      <c r="P365" s="76">
        <v>91.7</v>
      </c>
      <c r="Q365" s="76">
        <v>0</v>
      </c>
      <c r="R365" s="76">
        <v>188.18513525</v>
      </c>
      <c r="S365" s="76">
        <v>0.09</v>
      </c>
      <c r="T365" s="76">
        <f t="shared" si="7"/>
        <v>3.1273929124658803E-2</v>
      </c>
      <c r="U365" s="76">
        <f>+R365/'סכום נכסי הקרן'!$C$42*100</f>
        <v>3.4891365988283267E-3</v>
      </c>
    </row>
    <row r="366" spans="2:21">
      <c r="B366" s="77" t="s">
        <v>1304</v>
      </c>
      <c r="C366" s="15"/>
      <c r="D366" s="15"/>
      <c r="E366" s="15"/>
      <c r="F366" s="15"/>
      <c r="K366" s="78">
        <v>0</v>
      </c>
      <c r="N366" s="78">
        <v>0</v>
      </c>
      <c r="O366" s="78">
        <v>0</v>
      </c>
      <c r="Q366" s="78">
        <v>0</v>
      </c>
      <c r="R366" s="78">
        <v>0</v>
      </c>
      <c r="T366" s="78">
        <v>0</v>
      </c>
      <c r="U366" s="78">
        <v>0</v>
      </c>
    </row>
    <row r="367" spans="2:21">
      <c r="B367" t="s">
        <v>215</v>
      </c>
      <c r="C367" t="s">
        <v>215</v>
      </c>
      <c r="D367" s="15"/>
      <c r="E367" s="15"/>
      <c r="F367" s="15"/>
      <c r="G367" t="s">
        <v>215</v>
      </c>
      <c r="H367" t="s">
        <v>215</v>
      </c>
      <c r="K367" s="76">
        <v>0</v>
      </c>
      <c r="L367" t="s">
        <v>215</v>
      </c>
      <c r="M367" s="76">
        <v>0</v>
      </c>
      <c r="N367" s="76">
        <v>0</v>
      </c>
      <c r="O367" s="76">
        <v>0</v>
      </c>
      <c r="P367" s="76">
        <v>0</v>
      </c>
      <c r="R367" s="76">
        <v>0</v>
      </c>
      <c r="S367" s="76">
        <v>0</v>
      </c>
      <c r="T367" s="76">
        <f>+R367/$R$11*100</f>
        <v>0</v>
      </c>
      <c r="U367" s="76">
        <f>+R367/'סכום נכסי הקרן'!$C$42*100</f>
        <v>0</v>
      </c>
    </row>
    <row r="368" spans="2:21">
      <c r="B368" s="77" t="s">
        <v>306</v>
      </c>
      <c r="C368" s="15"/>
      <c r="D368" s="15"/>
      <c r="E368" s="15"/>
      <c r="F368" s="15"/>
      <c r="K368" s="78">
        <v>4.6100000000000003</v>
      </c>
      <c r="N368" s="78">
        <v>4.17</v>
      </c>
      <c r="O368" s="78">
        <v>71742961.049999997</v>
      </c>
      <c r="Q368" s="78">
        <v>0</v>
      </c>
      <c r="R368" s="78">
        <v>223833.85824379011</v>
      </c>
      <c r="T368" s="78">
        <v>37.19</v>
      </c>
      <c r="U368" s="78">
        <v>4.1500000000000004</v>
      </c>
    </row>
    <row r="369" spans="2:21">
      <c r="B369" s="77" t="s">
        <v>420</v>
      </c>
      <c r="C369" s="15"/>
      <c r="D369" s="15"/>
      <c r="E369" s="15"/>
      <c r="F369" s="15"/>
      <c r="K369" s="78">
        <v>5.47</v>
      </c>
      <c r="N369" s="78">
        <v>4.2699999999999996</v>
      </c>
      <c r="O369" s="78">
        <v>2750658.24</v>
      </c>
      <c r="Q369" s="78">
        <v>0</v>
      </c>
      <c r="R369" s="78">
        <v>10169.718065415291</v>
      </c>
      <c r="T369" s="78">
        <v>1.69</v>
      </c>
      <c r="U369" s="78">
        <v>0.19</v>
      </c>
    </row>
    <row r="370" spans="2:21">
      <c r="B370" t="s">
        <v>1305</v>
      </c>
      <c r="C370" t="s">
        <v>1306</v>
      </c>
      <c r="D370" t="s">
        <v>126</v>
      </c>
      <c r="E370" t="s">
        <v>1307</v>
      </c>
      <c r="F370" t="s">
        <v>1308</v>
      </c>
      <c r="G370" t="s">
        <v>1309</v>
      </c>
      <c r="H370" t="s">
        <v>887</v>
      </c>
      <c r="I370" t="s">
        <v>402</v>
      </c>
      <c r="J370" t="s">
        <v>317</v>
      </c>
      <c r="K370" s="76">
        <v>3.03</v>
      </c>
      <c r="L370" t="s">
        <v>109</v>
      </c>
      <c r="M370" s="76">
        <v>4.4400000000000004</v>
      </c>
      <c r="N370" s="76">
        <v>3.52</v>
      </c>
      <c r="O370" s="76">
        <v>226003.82</v>
      </c>
      <c r="P370" s="76">
        <v>103.85311111111096</v>
      </c>
      <c r="Q370" s="76">
        <v>0</v>
      </c>
      <c r="R370" s="76">
        <v>828.29864200054203</v>
      </c>
      <c r="S370" s="76">
        <v>7.0000000000000007E-2</v>
      </c>
      <c r="T370" s="76">
        <f t="shared" ref="T370:T377" si="8">+R370/$R$11*100</f>
        <v>0.1376524930598953</v>
      </c>
      <c r="U370" s="76">
        <f>+R370/'סכום נכסי הקרן'!$C$42*100</f>
        <v>1.5357467542399276E-2</v>
      </c>
    </row>
    <row r="371" spans="2:21">
      <c r="B371" t="s">
        <v>1310</v>
      </c>
      <c r="C371" t="s">
        <v>1311</v>
      </c>
      <c r="D371" t="s">
        <v>126</v>
      </c>
      <c r="E371" t="s">
        <v>1307</v>
      </c>
      <c r="F371" t="s">
        <v>1308</v>
      </c>
      <c r="G371" t="s">
        <v>1309</v>
      </c>
      <c r="H371" t="s">
        <v>887</v>
      </c>
      <c r="I371" t="s">
        <v>402</v>
      </c>
      <c r="J371" t="s">
        <v>317</v>
      </c>
      <c r="K371" s="76">
        <v>1.35</v>
      </c>
      <c r="L371" t="s">
        <v>109</v>
      </c>
      <c r="M371" s="76">
        <v>3.84</v>
      </c>
      <c r="N371" s="76">
        <v>2.4700000000000002</v>
      </c>
      <c r="O371" s="76">
        <v>184661.4</v>
      </c>
      <c r="P371" s="76">
        <v>102.91142222222193</v>
      </c>
      <c r="Q371" s="76">
        <v>0</v>
      </c>
      <c r="R371" s="76">
        <v>670.64294814215998</v>
      </c>
      <c r="S371" s="76">
        <v>0.06</v>
      </c>
      <c r="T371" s="76">
        <f t="shared" si="8"/>
        <v>0.11145216119374729</v>
      </c>
      <c r="U371" s="76">
        <f>+R371/'סכום נכסי הקרן'!$C$42*100</f>
        <v>1.2434376668488421E-2</v>
      </c>
    </row>
    <row r="372" spans="2:21">
      <c r="B372" t="s">
        <v>1312</v>
      </c>
      <c r="C372" t="s">
        <v>1313</v>
      </c>
      <c r="D372" t="s">
        <v>126</v>
      </c>
      <c r="E372" t="s">
        <v>1307</v>
      </c>
      <c r="F372" t="s">
        <v>1308</v>
      </c>
      <c r="G372" t="s">
        <v>1309</v>
      </c>
      <c r="H372" t="s">
        <v>887</v>
      </c>
      <c r="I372" t="s">
        <v>402</v>
      </c>
      <c r="J372" t="s">
        <v>838</v>
      </c>
      <c r="K372" s="76">
        <v>5.32</v>
      </c>
      <c r="L372" t="s">
        <v>109</v>
      </c>
      <c r="M372" s="76">
        <v>5.08</v>
      </c>
      <c r="N372" s="76">
        <v>4.41</v>
      </c>
      <c r="O372" s="76">
        <v>336758.35</v>
      </c>
      <c r="P372" s="76">
        <v>104.84026666666675</v>
      </c>
      <c r="Q372" s="76">
        <v>0</v>
      </c>
      <c r="R372" s="76">
        <v>1245.9429247806399</v>
      </c>
      <c r="S372" s="76">
        <v>0.11</v>
      </c>
      <c r="T372" s="76">
        <f t="shared" si="8"/>
        <v>0.20705955691556047</v>
      </c>
      <c r="U372" s="76">
        <f>+R372/'סכום נכסי הקרן'!$C$42*100</f>
        <v>2.3101001325785318E-2</v>
      </c>
    </row>
    <row r="373" spans="2:21">
      <c r="B373" t="s">
        <v>1312</v>
      </c>
      <c r="C373" t="s">
        <v>1313</v>
      </c>
      <c r="D373" t="s">
        <v>126</v>
      </c>
      <c r="E373" t="s">
        <v>1307</v>
      </c>
      <c r="F373" t="s">
        <v>1308</v>
      </c>
      <c r="G373" t="s">
        <v>1309</v>
      </c>
      <c r="H373" t="s">
        <v>887</v>
      </c>
      <c r="I373" t="s">
        <v>402</v>
      </c>
      <c r="J373" t="s">
        <v>317</v>
      </c>
      <c r="K373" s="76">
        <v>5.32</v>
      </c>
      <c r="L373" t="s">
        <v>109</v>
      </c>
      <c r="M373" s="76">
        <v>5.08</v>
      </c>
      <c r="N373" s="76">
        <v>4.41</v>
      </c>
      <c r="O373" s="76">
        <v>497208.41</v>
      </c>
      <c r="P373" s="76">
        <v>104.84026666666688</v>
      </c>
      <c r="Q373" s="76">
        <v>0</v>
      </c>
      <c r="R373" s="76">
        <v>1839.5781443308899</v>
      </c>
      <c r="S373" s="76">
        <v>0.16</v>
      </c>
      <c r="T373" s="76">
        <f t="shared" si="8"/>
        <v>0.30571403224089455</v>
      </c>
      <c r="U373" s="76">
        <f>+R373/'סכום נכסי הקרן'!$C$42*100</f>
        <v>3.4107579332781572E-2</v>
      </c>
    </row>
    <row r="374" spans="2:21">
      <c r="B374" t="s">
        <v>1314</v>
      </c>
      <c r="C374" t="s">
        <v>1315</v>
      </c>
      <c r="D374" t="s">
        <v>126</v>
      </c>
      <c r="E374" t="s">
        <v>1307</v>
      </c>
      <c r="F374" t="s">
        <v>1308</v>
      </c>
      <c r="G374" t="s">
        <v>1309</v>
      </c>
      <c r="H374" t="s">
        <v>887</v>
      </c>
      <c r="I374" t="s">
        <v>402</v>
      </c>
      <c r="J374" t="s">
        <v>317</v>
      </c>
      <c r="K374" s="76">
        <v>6.6</v>
      </c>
      <c r="L374" t="s">
        <v>109</v>
      </c>
      <c r="M374" s="76">
        <v>5.41</v>
      </c>
      <c r="N374" s="76">
        <v>4.8499999999999996</v>
      </c>
      <c r="O374" s="76">
        <v>265547.76</v>
      </c>
      <c r="P374" s="76">
        <v>105.08693333333296</v>
      </c>
      <c r="Q374" s="76">
        <v>0</v>
      </c>
      <c r="R374" s="76">
        <v>984.78861524581805</v>
      </c>
      <c r="S374" s="76">
        <v>0.08</v>
      </c>
      <c r="T374" s="76">
        <f t="shared" si="8"/>
        <v>0.16365909727701833</v>
      </c>
      <c r="U374" s="76">
        <f>+R374/'סכום נכסי הקרן'!$C$42*100</f>
        <v>1.8258944815162551E-2</v>
      </c>
    </row>
    <row r="375" spans="2:21">
      <c r="B375" t="s">
        <v>1314</v>
      </c>
      <c r="C375" t="s">
        <v>1315</v>
      </c>
      <c r="D375" t="s">
        <v>126</v>
      </c>
      <c r="E375" t="s">
        <v>1307</v>
      </c>
      <c r="F375" t="s">
        <v>1308</v>
      </c>
      <c r="G375" t="s">
        <v>1309</v>
      </c>
      <c r="H375" t="s">
        <v>887</v>
      </c>
      <c r="I375" t="s">
        <v>402</v>
      </c>
      <c r="J375" t="s">
        <v>317</v>
      </c>
      <c r="K375" s="76">
        <v>6.6</v>
      </c>
      <c r="L375" t="s">
        <v>109</v>
      </c>
      <c r="M375" s="76">
        <v>5.41</v>
      </c>
      <c r="N375" s="76">
        <v>4.8499999999999996</v>
      </c>
      <c r="O375" s="76">
        <v>632810.71</v>
      </c>
      <c r="P375" s="76">
        <v>105.08693333333291</v>
      </c>
      <c r="Q375" s="76">
        <v>0</v>
      </c>
      <c r="R375" s="76">
        <v>2346.78983100299</v>
      </c>
      <c r="S375" s="76">
        <v>0.2</v>
      </c>
      <c r="T375" s="76">
        <f t="shared" si="8"/>
        <v>0.39000603712804416</v>
      </c>
      <c r="U375" s="76">
        <f>+R375/'סכום נכסי הקרן'!$C$42*100</f>
        <v>4.3511780450845548E-2</v>
      </c>
    </row>
    <row r="376" spans="2:21">
      <c r="B376" t="s">
        <v>1316</v>
      </c>
      <c r="C376" t="s">
        <v>1317</v>
      </c>
      <c r="D376" t="s">
        <v>126</v>
      </c>
      <c r="E376" t="s">
        <v>1307</v>
      </c>
      <c r="F376" t="s">
        <v>1318</v>
      </c>
      <c r="G376" t="s">
        <v>1319</v>
      </c>
      <c r="H376" t="s">
        <v>887</v>
      </c>
      <c r="I376" t="s">
        <v>402</v>
      </c>
      <c r="J376" t="s">
        <v>317</v>
      </c>
      <c r="K376" s="76">
        <v>6.16</v>
      </c>
      <c r="L376" t="s">
        <v>109</v>
      </c>
      <c r="M376" s="76">
        <v>4.5</v>
      </c>
      <c r="N376" s="76">
        <v>4.22</v>
      </c>
      <c r="O376" s="76">
        <v>283352.3</v>
      </c>
      <c r="P376" s="76">
        <v>105.0929999999999</v>
      </c>
      <c r="Q376" s="76">
        <v>0</v>
      </c>
      <c r="R376" s="76">
        <v>1050.87773378303</v>
      </c>
      <c r="S376" s="76">
        <v>0.04</v>
      </c>
      <c r="T376" s="76">
        <f t="shared" si="8"/>
        <v>0.17464225174508058</v>
      </c>
      <c r="U376" s="76">
        <f>+R376/'סכום נכסי הקרן'!$C$42*100</f>
        <v>1.948430175935557E-2</v>
      </c>
    </row>
    <row r="377" spans="2:21">
      <c r="B377" t="s">
        <v>1320</v>
      </c>
      <c r="C377" t="s">
        <v>1317</v>
      </c>
      <c r="D377" t="s">
        <v>126</v>
      </c>
      <c r="E377" t="s">
        <v>1307</v>
      </c>
      <c r="F377" t="s">
        <v>1318</v>
      </c>
      <c r="G377" t="s">
        <v>1319</v>
      </c>
      <c r="H377" t="s">
        <v>887</v>
      </c>
      <c r="I377" t="s">
        <v>402</v>
      </c>
      <c r="J377" t="s">
        <v>317</v>
      </c>
      <c r="K377" s="76">
        <v>6.08</v>
      </c>
      <c r="L377" t="s">
        <v>109</v>
      </c>
      <c r="M377" s="76">
        <v>4.5</v>
      </c>
      <c r="N377" s="76">
        <v>3.89</v>
      </c>
      <c r="O377" s="76">
        <v>324315.49</v>
      </c>
      <c r="P377" s="76">
        <v>105.09300000000042</v>
      </c>
      <c r="Q377" s="76">
        <v>0</v>
      </c>
      <c r="R377" s="76">
        <v>1202.79922612922</v>
      </c>
      <c r="S377" s="76">
        <v>0.04</v>
      </c>
      <c r="T377" s="76">
        <f t="shared" si="8"/>
        <v>0.19988963368008464</v>
      </c>
      <c r="U377" s="76">
        <f>+R377/'סכום נכסי הקרן'!$C$42*100</f>
        <v>2.2301074924725488E-2</v>
      </c>
    </row>
    <row r="378" spans="2:21">
      <c r="B378" s="77" t="s">
        <v>421</v>
      </c>
      <c r="C378" s="15"/>
      <c r="D378" s="15"/>
      <c r="E378" s="15"/>
      <c r="F378" s="15"/>
      <c r="K378" s="78">
        <v>4.57</v>
      </c>
      <c r="N378" s="78">
        <v>4.17</v>
      </c>
      <c r="O378" s="78">
        <v>68992302.810000002</v>
      </c>
      <c r="Q378" s="78">
        <v>0</v>
      </c>
      <c r="R378" s="78">
        <v>213664.14017837483</v>
      </c>
      <c r="T378" s="78">
        <v>35.5</v>
      </c>
      <c r="U378" s="78">
        <v>3.96</v>
      </c>
    </row>
    <row r="379" spans="2:21">
      <c r="B379" t="s">
        <v>1321</v>
      </c>
      <c r="C379" t="s">
        <v>1322</v>
      </c>
      <c r="D379" t="s">
        <v>126</v>
      </c>
      <c r="E379" t="s">
        <v>1307</v>
      </c>
      <c r="F379" s="15"/>
      <c r="G379" t="s">
        <v>1323</v>
      </c>
      <c r="H379" t="s">
        <v>705</v>
      </c>
      <c r="I379" t="s">
        <v>397</v>
      </c>
      <c r="J379" t="s">
        <v>317</v>
      </c>
      <c r="K379" s="76">
        <v>18.23</v>
      </c>
      <c r="L379" t="s">
        <v>109</v>
      </c>
      <c r="M379" s="76">
        <v>5.5</v>
      </c>
      <c r="N379" s="76">
        <v>5.32</v>
      </c>
      <c r="O379" s="76">
        <v>511459.19</v>
      </c>
      <c r="P379" s="76">
        <v>102.59255555555593</v>
      </c>
      <c r="Q379" s="76">
        <v>0</v>
      </c>
      <c r="R379" s="76">
        <v>1851.73354031231</v>
      </c>
      <c r="S379" s="76">
        <v>0.05</v>
      </c>
      <c r="T379" s="76">
        <f t="shared" ref="T379:T442" si="9">+R379/$R$11*100</f>
        <v>0.30773410142383018</v>
      </c>
      <c r="U379" s="76">
        <f>+R379/'סכום נכסי הקרן'!$C$42*100</f>
        <v>3.4332952271699836E-2</v>
      </c>
    </row>
    <row r="380" spans="2:21">
      <c r="B380" t="s">
        <v>1324</v>
      </c>
      <c r="C380" t="s">
        <v>1325</v>
      </c>
      <c r="D380" t="s">
        <v>126</v>
      </c>
      <c r="E380" t="s">
        <v>1307</v>
      </c>
      <c r="F380" s="15"/>
      <c r="G380" t="s">
        <v>1323</v>
      </c>
      <c r="H380" t="s">
        <v>837</v>
      </c>
      <c r="I380" t="s">
        <v>402</v>
      </c>
      <c r="J380" t="s">
        <v>317</v>
      </c>
      <c r="K380" s="76">
        <v>1.42</v>
      </c>
      <c r="L380" t="s">
        <v>109</v>
      </c>
      <c r="M380" s="76">
        <v>6.75</v>
      </c>
      <c r="N380" s="76">
        <v>6.76</v>
      </c>
      <c r="O380" s="76">
        <v>438393.59</v>
      </c>
      <c r="P380" s="76">
        <v>105.75625000000004</v>
      </c>
      <c r="Q380" s="76">
        <v>0</v>
      </c>
      <c r="R380" s="76">
        <v>1636.1454035950201</v>
      </c>
      <c r="S380" s="76">
        <v>0.08</v>
      </c>
      <c r="T380" s="76">
        <f t="shared" si="9"/>
        <v>0.27190614881292502</v>
      </c>
      <c r="U380" s="76">
        <f>+R380/'סכום נכסי הקרן'!$C$42*100</f>
        <v>3.0335737204238759E-2</v>
      </c>
    </row>
    <row r="381" spans="2:21">
      <c r="B381" t="s">
        <v>1326</v>
      </c>
      <c r="C381" t="s">
        <v>1327</v>
      </c>
      <c r="D381" t="s">
        <v>126</v>
      </c>
      <c r="E381" t="s">
        <v>1307</v>
      </c>
      <c r="F381" s="15"/>
      <c r="G381" t="s">
        <v>1323</v>
      </c>
      <c r="H381" t="s">
        <v>837</v>
      </c>
      <c r="I381" t="s">
        <v>402</v>
      </c>
      <c r="J381" t="s">
        <v>317</v>
      </c>
      <c r="K381" s="76">
        <v>18.66</v>
      </c>
      <c r="L381" t="s">
        <v>109</v>
      </c>
      <c r="M381" s="76">
        <v>5.5</v>
      </c>
      <c r="N381" s="76">
        <v>5.28</v>
      </c>
      <c r="O381" s="76">
        <v>365327.99</v>
      </c>
      <c r="P381" s="76">
        <v>104.02933333333269</v>
      </c>
      <c r="Q381" s="76">
        <v>0</v>
      </c>
      <c r="R381" s="76">
        <v>1341.1903535715601</v>
      </c>
      <c r="S381" s="76">
        <v>0.04</v>
      </c>
      <c r="T381" s="76">
        <f t="shared" si="9"/>
        <v>0.2228884444276161</v>
      </c>
      <c r="U381" s="76">
        <f>+R381/'סכום נכסי הקרן'!$C$42*100</f>
        <v>2.4866981881567257E-2</v>
      </c>
    </row>
    <row r="382" spans="2:21">
      <c r="B382" t="s">
        <v>1328</v>
      </c>
      <c r="C382" t="s">
        <v>1329</v>
      </c>
      <c r="D382" t="s">
        <v>1330</v>
      </c>
      <c r="E382" t="s">
        <v>1307</v>
      </c>
      <c r="F382" s="15"/>
      <c r="G382" t="s">
        <v>1323</v>
      </c>
      <c r="H382" t="s">
        <v>837</v>
      </c>
      <c r="I382" t="s">
        <v>402</v>
      </c>
      <c r="J382" t="s">
        <v>317</v>
      </c>
      <c r="K382" s="76">
        <v>1.32</v>
      </c>
      <c r="L382" t="s">
        <v>206</v>
      </c>
      <c r="M382" s="76">
        <v>11.5</v>
      </c>
      <c r="N382" s="76">
        <v>7.9</v>
      </c>
      <c r="O382" s="76">
        <v>248423.03</v>
      </c>
      <c r="P382" s="76">
        <v>115.05533333333295</v>
      </c>
      <c r="Q382" s="76">
        <v>0</v>
      </c>
      <c r="R382" s="76">
        <v>315.606800337614</v>
      </c>
      <c r="S382" s="76">
        <v>0.03</v>
      </c>
      <c r="T382" s="76">
        <f t="shared" si="9"/>
        <v>5.2449757479018956E-2</v>
      </c>
      <c r="U382" s="76">
        <f>+R382/'סכום נכסי הקרן'!$C$42*100</f>
        <v>5.8516589869553647E-3</v>
      </c>
    </row>
    <row r="383" spans="2:21">
      <c r="B383" t="s">
        <v>1331</v>
      </c>
      <c r="C383" t="s">
        <v>1332</v>
      </c>
      <c r="D383" t="s">
        <v>1333</v>
      </c>
      <c r="E383" t="s">
        <v>1307</v>
      </c>
      <c r="F383" s="15"/>
      <c r="G383" t="s">
        <v>1323</v>
      </c>
      <c r="H383" t="s">
        <v>837</v>
      </c>
      <c r="I383" t="s">
        <v>402</v>
      </c>
      <c r="J383" t="s">
        <v>317</v>
      </c>
      <c r="K383" s="76">
        <v>2.56</v>
      </c>
      <c r="L383" t="s">
        <v>123</v>
      </c>
      <c r="M383" s="76">
        <v>5</v>
      </c>
      <c r="N383" s="76">
        <v>3.02</v>
      </c>
      <c r="O383" s="76">
        <v>365327.99</v>
      </c>
      <c r="P383" s="76">
        <v>109.39582608695683</v>
      </c>
      <c r="Q383" s="76">
        <v>0</v>
      </c>
      <c r="R383" s="76">
        <v>1103.52344462826</v>
      </c>
      <c r="S383" s="76">
        <v>0.06</v>
      </c>
      <c r="T383" s="76">
        <f t="shared" si="9"/>
        <v>0.18339128618663597</v>
      </c>
      <c r="U383" s="76">
        <f>+R383/'סכום נכסי הקרן'!$C$42*100</f>
        <v>2.046040476684019E-2</v>
      </c>
    </row>
    <row r="384" spans="2:21">
      <c r="B384" t="s">
        <v>1334</v>
      </c>
      <c r="C384" t="s">
        <v>1335</v>
      </c>
      <c r="D384" t="s">
        <v>126</v>
      </c>
      <c r="E384" t="s">
        <v>1307</v>
      </c>
      <c r="F384" s="15"/>
      <c r="G384" t="s">
        <v>1323</v>
      </c>
      <c r="H384" t="s">
        <v>837</v>
      </c>
      <c r="I384" t="s">
        <v>402</v>
      </c>
      <c r="J384" t="s">
        <v>317</v>
      </c>
      <c r="K384" s="76">
        <v>7.59</v>
      </c>
      <c r="L384" t="s">
        <v>109</v>
      </c>
      <c r="M384" s="76">
        <v>5.63</v>
      </c>
      <c r="N384" s="76">
        <v>4.8899999999999997</v>
      </c>
      <c r="O384" s="76">
        <v>511459.19</v>
      </c>
      <c r="P384" s="76">
        <v>107.99087499999987</v>
      </c>
      <c r="Q384" s="76">
        <v>0</v>
      </c>
      <c r="R384" s="76">
        <v>1949.1699393031099</v>
      </c>
      <c r="S384" s="76">
        <v>0.06</v>
      </c>
      <c r="T384" s="76">
        <f t="shared" si="9"/>
        <v>0.32392676739690018</v>
      </c>
      <c r="U384" s="76">
        <f>+R384/'סכום נכסי הקרן'!$C$42*100</f>
        <v>3.613951847750136E-2</v>
      </c>
    </row>
    <row r="385" spans="2:21">
      <c r="B385" t="s">
        <v>1336</v>
      </c>
      <c r="C385" t="s">
        <v>1337</v>
      </c>
      <c r="D385" t="s">
        <v>126</v>
      </c>
      <c r="E385" t="s">
        <v>1307</v>
      </c>
      <c r="F385" s="15"/>
      <c r="G385" t="s">
        <v>1323</v>
      </c>
      <c r="H385" t="s">
        <v>831</v>
      </c>
      <c r="I385" t="s">
        <v>397</v>
      </c>
      <c r="J385" t="s">
        <v>317</v>
      </c>
      <c r="K385" s="76">
        <v>1.84</v>
      </c>
      <c r="L385" t="s">
        <v>109</v>
      </c>
      <c r="M385" s="76">
        <v>6.38</v>
      </c>
      <c r="N385" s="76">
        <v>0</v>
      </c>
      <c r="O385" s="76">
        <v>160744.32000000001</v>
      </c>
      <c r="P385" s="76">
        <v>106.14412500000003</v>
      </c>
      <c r="Q385" s="76">
        <v>0</v>
      </c>
      <c r="R385" s="76">
        <v>602.12028073578495</v>
      </c>
      <c r="S385" s="76">
        <v>0.02</v>
      </c>
      <c r="T385" s="76">
        <f t="shared" si="9"/>
        <v>0.10006458246149172</v>
      </c>
      <c r="U385" s="76">
        <f>+R385/'סכום נכסי הקרן'!$C$42*100</f>
        <v>1.1163899346359312E-2</v>
      </c>
    </row>
    <row r="386" spans="2:21">
      <c r="B386" t="s">
        <v>1338</v>
      </c>
      <c r="C386" t="s">
        <v>1339</v>
      </c>
      <c r="D386" t="s">
        <v>126</v>
      </c>
      <c r="E386" t="s">
        <v>1307</v>
      </c>
      <c r="F386" s="15"/>
      <c r="G386" t="s">
        <v>1323</v>
      </c>
      <c r="H386" t="s">
        <v>837</v>
      </c>
      <c r="I386" t="s">
        <v>402</v>
      </c>
      <c r="J386" t="s">
        <v>317</v>
      </c>
      <c r="K386" s="76">
        <v>0.78</v>
      </c>
      <c r="L386" t="s">
        <v>109</v>
      </c>
      <c r="M386" s="76">
        <v>4.75</v>
      </c>
      <c r="N386" s="76">
        <v>0</v>
      </c>
      <c r="O386" s="76">
        <v>560413.14</v>
      </c>
      <c r="P386" s="76">
        <v>103.3685000000002</v>
      </c>
      <c r="Q386" s="76">
        <v>0</v>
      </c>
      <c r="R386" s="76">
        <v>2044.31672721516</v>
      </c>
      <c r="S386" s="76">
        <v>0.04</v>
      </c>
      <c r="T386" s="76">
        <f t="shared" si="9"/>
        <v>0.33973892969998198</v>
      </c>
      <c r="U386" s="76">
        <f>+R386/'סכום נכסי הקרן'!$C$42*100</f>
        <v>3.7903633052884071E-2</v>
      </c>
    </row>
    <row r="387" spans="2:21">
      <c r="B387" t="s">
        <v>1340</v>
      </c>
      <c r="C387" t="s">
        <v>1339</v>
      </c>
      <c r="D387" t="s">
        <v>1341</v>
      </c>
      <c r="E387" t="s">
        <v>1307</v>
      </c>
      <c r="F387" s="15"/>
      <c r="G387" t="s">
        <v>1323</v>
      </c>
      <c r="H387" t="s">
        <v>837</v>
      </c>
      <c r="I387" t="s">
        <v>402</v>
      </c>
      <c r="J387" t="s">
        <v>317</v>
      </c>
      <c r="K387" s="76">
        <v>0.69</v>
      </c>
      <c r="L387" t="s">
        <v>109</v>
      </c>
      <c r="M387" s="76">
        <v>4.75</v>
      </c>
      <c r="N387" s="76">
        <v>5.03</v>
      </c>
      <c r="O387" s="76">
        <v>255729.59</v>
      </c>
      <c r="P387" s="76">
        <v>103.19250000000002</v>
      </c>
      <c r="Q387" s="76">
        <v>0</v>
      </c>
      <c r="R387" s="76">
        <v>931.28106902028696</v>
      </c>
      <c r="S387" s="76">
        <v>0.02</v>
      </c>
      <c r="T387" s="76">
        <f t="shared" si="9"/>
        <v>0.15476683697139643</v>
      </c>
      <c r="U387" s="76">
        <f>+R387/'סכום נכסי הקרן'!$C$42*100</f>
        <v>1.7266862536182447E-2</v>
      </c>
    </row>
    <row r="388" spans="2:21">
      <c r="B388" t="s">
        <v>1342</v>
      </c>
      <c r="C388" t="s">
        <v>1343</v>
      </c>
      <c r="D388" t="s">
        <v>1344</v>
      </c>
      <c r="E388" t="s">
        <v>1307</v>
      </c>
      <c r="F388" s="15"/>
      <c r="G388" t="s">
        <v>1323</v>
      </c>
      <c r="H388" t="s">
        <v>864</v>
      </c>
      <c r="I388" t="s">
        <v>402</v>
      </c>
      <c r="J388" t="s">
        <v>317</v>
      </c>
      <c r="K388" s="76">
        <v>1.05</v>
      </c>
      <c r="L388" t="s">
        <v>109</v>
      </c>
      <c r="M388" s="76">
        <v>8.1300000000000008</v>
      </c>
      <c r="N388" s="76">
        <v>7.46</v>
      </c>
      <c r="O388" s="76">
        <v>109598.39999999999</v>
      </c>
      <c r="P388" s="76">
        <v>105.578125</v>
      </c>
      <c r="Q388" s="76">
        <v>0</v>
      </c>
      <c r="R388" s="76">
        <v>408.34742126175001</v>
      </c>
      <c r="S388" s="76">
        <v>0.01</v>
      </c>
      <c r="T388" s="76">
        <f t="shared" si="9"/>
        <v>6.786204603148728E-2</v>
      </c>
      <c r="U388" s="76">
        <f>+R388/'סכום נכסי הקרן'!$C$42*100</f>
        <v>7.5711608712810928E-3</v>
      </c>
    </row>
    <row r="389" spans="2:21">
      <c r="B389" t="s">
        <v>1345</v>
      </c>
      <c r="C389" t="s">
        <v>1346</v>
      </c>
      <c r="D389" t="s">
        <v>126</v>
      </c>
      <c r="E389" t="s">
        <v>1307</v>
      </c>
      <c r="F389" s="15"/>
      <c r="G389" t="s">
        <v>1323</v>
      </c>
      <c r="H389" t="s">
        <v>864</v>
      </c>
      <c r="I389" t="s">
        <v>402</v>
      </c>
      <c r="J389" t="s">
        <v>317</v>
      </c>
      <c r="K389" s="76">
        <v>1.73</v>
      </c>
      <c r="L389" t="s">
        <v>204</v>
      </c>
      <c r="M389" s="76">
        <v>6.65</v>
      </c>
      <c r="N389" s="76">
        <v>0</v>
      </c>
      <c r="O389" s="76">
        <v>233809.91</v>
      </c>
      <c r="P389" s="76">
        <v>104.82649999999994</v>
      </c>
      <c r="Q389" s="76">
        <v>0</v>
      </c>
      <c r="R389" s="76">
        <v>621.56027409639603</v>
      </c>
      <c r="S389" s="76">
        <v>0.06</v>
      </c>
      <c r="T389" s="76">
        <f t="shared" si="9"/>
        <v>0.10329525726338784</v>
      </c>
      <c r="U389" s="76">
        <f>+R389/'סכום נכסי הקרן'!$C$42*100</f>
        <v>1.152433585068458E-2</v>
      </c>
    </row>
    <row r="390" spans="2:21">
      <c r="B390" t="s">
        <v>1347</v>
      </c>
      <c r="C390" t="s">
        <v>1348</v>
      </c>
      <c r="D390" t="s">
        <v>126</v>
      </c>
      <c r="E390" t="s">
        <v>1307</v>
      </c>
      <c r="F390" s="15"/>
      <c r="G390" t="s">
        <v>1323</v>
      </c>
      <c r="H390" t="s">
        <v>883</v>
      </c>
      <c r="I390" t="s">
        <v>397</v>
      </c>
      <c r="J390" t="s">
        <v>317</v>
      </c>
      <c r="K390" s="76">
        <v>5.14</v>
      </c>
      <c r="L390" t="s">
        <v>109</v>
      </c>
      <c r="M390" s="76">
        <v>5.8</v>
      </c>
      <c r="N390" s="76">
        <v>0</v>
      </c>
      <c r="O390" s="76">
        <v>394554.23</v>
      </c>
      <c r="P390" s="76">
        <v>114.28233333333297</v>
      </c>
      <c r="Q390" s="76">
        <v>0</v>
      </c>
      <c r="R390" s="76">
        <v>1591.2464987117501</v>
      </c>
      <c r="S390" s="76">
        <v>0.02</v>
      </c>
      <c r="T390" s="76">
        <f t="shared" si="9"/>
        <v>0.26444453306294147</v>
      </c>
      <c r="U390" s="76">
        <f>+R390/'סכום נכסי הקרן'!$C$42*100</f>
        <v>2.9503267561684837E-2</v>
      </c>
    </row>
    <row r="391" spans="2:21">
      <c r="B391" t="s">
        <v>1349</v>
      </c>
      <c r="C391" t="s">
        <v>1350</v>
      </c>
      <c r="D391" t="s">
        <v>126</v>
      </c>
      <c r="E391" t="s">
        <v>1307</v>
      </c>
      <c r="F391" s="15"/>
      <c r="G391" t="s">
        <v>1323</v>
      </c>
      <c r="H391" t="s">
        <v>864</v>
      </c>
      <c r="I391" t="s">
        <v>402</v>
      </c>
      <c r="J391" t="s">
        <v>317</v>
      </c>
      <c r="K391" s="76">
        <v>7.38</v>
      </c>
      <c r="L391" t="s">
        <v>109</v>
      </c>
      <c r="M391" s="76">
        <v>4</v>
      </c>
      <c r="N391" s="76">
        <v>3.88</v>
      </c>
      <c r="O391" s="76">
        <v>438393.59</v>
      </c>
      <c r="P391" s="76">
        <v>99.820555555555813</v>
      </c>
      <c r="Q391" s="76">
        <v>0</v>
      </c>
      <c r="R391" s="76">
        <v>1544.3148102974901</v>
      </c>
      <c r="S391" s="76">
        <v>0.04</v>
      </c>
      <c r="T391" s="76">
        <f t="shared" si="9"/>
        <v>0.25664509505091004</v>
      </c>
      <c r="U391" s="76">
        <f>+R391/'סכום נכסי הקרן'!$C$42*100</f>
        <v>2.8633108122824474E-2</v>
      </c>
    </row>
    <row r="392" spans="2:21">
      <c r="B392" t="s">
        <v>1351</v>
      </c>
      <c r="C392" t="s">
        <v>1352</v>
      </c>
      <c r="D392" t="s">
        <v>1353</v>
      </c>
      <c r="E392" t="s">
        <v>1307</v>
      </c>
      <c r="F392" s="15"/>
      <c r="G392" t="s">
        <v>1323</v>
      </c>
      <c r="H392" t="s">
        <v>864</v>
      </c>
      <c r="I392" t="s">
        <v>402</v>
      </c>
      <c r="J392" t="s">
        <v>317</v>
      </c>
      <c r="K392" s="76">
        <v>3.46</v>
      </c>
      <c r="L392" t="s">
        <v>113</v>
      </c>
      <c r="M392" s="76">
        <v>4</v>
      </c>
      <c r="N392" s="76">
        <v>2.68</v>
      </c>
      <c r="O392" s="76">
        <v>409167.35</v>
      </c>
      <c r="P392" s="76">
        <v>109.63119178082185</v>
      </c>
      <c r="Q392" s="76">
        <v>0</v>
      </c>
      <c r="R392" s="76">
        <v>1864.68159285054</v>
      </c>
      <c r="S392" s="76">
        <v>7.0000000000000007E-2</v>
      </c>
      <c r="T392" s="76">
        <f t="shared" si="9"/>
        <v>0.30988589984746767</v>
      </c>
      <c r="U392" s="76">
        <f>+R392/'סכום נכסי הקרן'!$C$42*100</f>
        <v>3.4573021839015415E-2</v>
      </c>
    </row>
    <row r="393" spans="2:21">
      <c r="B393" t="s">
        <v>1354</v>
      </c>
      <c r="C393" t="s">
        <v>1355</v>
      </c>
      <c r="D393" t="s">
        <v>126</v>
      </c>
      <c r="E393" t="s">
        <v>1307</v>
      </c>
      <c r="F393" s="15"/>
      <c r="G393" t="s">
        <v>1309</v>
      </c>
      <c r="H393" t="s">
        <v>864</v>
      </c>
      <c r="I393" t="s">
        <v>402</v>
      </c>
      <c r="J393" t="s">
        <v>368</v>
      </c>
      <c r="K393" s="76">
        <v>7.25</v>
      </c>
      <c r="L393" t="s">
        <v>109</v>
      </c>
      <c r="M393" s="76">
        <v>5.3</v>
      </c>
      <c r="N393" s="76">
        <v>4.6900000000000004</v>
      </c>
      <c r="O393" s="76">
        <v>949852.78</v>
      </c>
      <c r="P393" s="76">
        <v>102.94138888888895</v>
      </c>
      <c r="Q393" s="76">
        <v>0</v>
      </c>
      <c r="R393" s="76">
        <v>3450.62671214085</v>
      </c>
      <c r="S393" s="76">
        <v>0.06</v>
      </c>
      <c r="T393" s="76">
        <f t="shared" si="9"/>
        <v>0.57344941239798253</v>
      </c>
      <c r="U393" s="76">
        <f>+R393/'סכום נכסי הקרן'!$C$42*100</f>
        <v>6.3977996637358189E-2</v>
      </c>
    </row>
    <row r="394" spans="2:21">
      <c r="B394" t="s">
        <v>1356</v>
      </c>
      <c r="C394" t="s">
        <v>1357</v>
      </c>
      <c r="D394" t="s">
        <v>126</v>
      </c>
      <c r="E394" t="s">
        <v>1307</v>
      </c>
      <c r="F394" s="15"/>
      <c r="G394" t="s">
        <v>1323</v>
      </c>
      <c r="H394" t="s">
        <v>887</v>
      </c>
      <c r="I394" t="s">
        <v>402</v>
      </c>
      <c r="J394" t="s">
        <v>371</v>
      </c>
      <c r="K394" s="76">
        <v>6.16</v>
      </c>
      <c r="L394" t="s">
        <v>113</v>
      </c>
      <c r="M394" s="76">
        <v>4.25</v>
      </c>
      <c r="N394" s="76">
        <v>4.05</v>
      </c>
      <c r="O394" s="76">
        <v>153437.76000000001</v>
      </c>
      <c r="P394" s="76">
        <v>111.384109589041</v>
      </c>
      <c r="Q394" s="76">
        <v>0</v>
      </c>
      <c r="R394" s="76">
        <v>710.43616986085499</v>
      </c>
      <c r="S394" s="76">
        <v>0.02</v>
      </c>
      <c r="T394" s="76">
        <f t="shared" si="9"/>
        <v>0.11806527861143824</v>
      </c>
      <c r="U394" s="76">
        <f>+R394/'סכום נכסי הקרן'!$C$42*100</f>
        <v>1.3172181947845569E-2</v>
      </c>
    </row>
    <row r="395" spans="2:21">
      <c r="B395" t="s">
        <v>1356</v>
      </c>
      <c r="C395" t="s">
        <v>1357</v>
      </c>
      <c r="D395" t="s">
        <v>126</v>
      </c>
      <c r="E395" t="s">
        <v>1307</v>
      </c>
      <c r="F395" s="15"/>
      <c r="G395" t="s">
        <v>1323</v>
      </c>
      <c r="H395" t="s">
        <v>887</v>
      </c>
      <c r="I395" t="s">
        <v>402</v>
      </c>
      <c r="J395" t="s">
        <v>371</v>
      </c>
      <c r="K395" s="76">
        <v>6.16</v>
      </c>
      <c r="L395" t="s">
        <v>113</v>
      </c>
      <c r="M395" s="76">
        <v>4.25</v>
      </c>
      <c r="N395" s="76">
        <v>4.05</v>
      </c>
      <c r="O395" s="76">
        <v>109598.39999999999</v>
      </c>
      <c r="P395" s="76">
        <v>111.38410958904103</v>
      </c>
      <c r="Q395" s="76">
        <v>0</v>
      </c>
      <c r="R395" s="76">
        <v>507.454407043468</v>
      </c>
      <c r="S395" s="76">
        <v>0.01</v>
      </c>
      <c r="T395" s="76">
        <f t="shared" si="9"/>
        <v>8.4332341865313062E-2</v>
      </c>
      <c r="U395" s="76">
        <f>+R395/'סכום נכסי הקרן'!$C$42*100</f>
        <v>9.4087013913182662E-3</v>
      </c>
    </row>
    <row r="396" spans="2:21">
      <c r="B396" t="s">
        <v>1358</v>
      </c>
      <c r="C396" t="s">
        <v>1359</v>
      </c>
      <c r="D396" t="s">
        <v>126</v>
      </c>
      <c r="E396" t="s">
        <v>1307</v>
      </c>
      <c r="F396" s="15"/>
      <c r="G396" t="s">
        <v>1360</v>
      </c>
      <c r="H396" t="s">
        <v>1361</v>
      </c>
      <c r="I396" t="s">
        <v>397</v>
      </c>
      <c r="J396" t="s">
        <v>317</v>
      </c>
      <c r="K396" s="76">
        <v>5.53</v>
      </c>
      <c r="L396" t="s">
        <v>109</v>
      </c>
      <c r="M396" s="76">
        <v>5.25</v>
      </c>
      <c r="N396" s="76">
        <v>3.72</v>
      </c>
      <c r="O396" s="76">
        <v>219196.79</v>
      </c>
      <c r="P396" s="76">
        <v>109.31775</v>
      </c>
      <c r="Q396" s="76">
        <v>0</v>
      </c>
      <c r="R396" s="76">
        <v>845.62250511889397</v>
      </c>
      <c r="S396" s="76">
        <v>0.04</v>
      </c>
      <c r="T396" s="76">
        <f t="shared" si="9"/>
        <v>0.14053149445715699</v>
      </c>
      <c r="U396" s="76">
        <f>+R396/'סכום נכסי הקרן'!$C$42*100</f>
        <v>1.5678668920813325E-2</v>
      </c>
    </row>
    <row r="397" spans="2:21">
      <c r="B397" t="s">
        <v>1362</v>
      </c>
      <c r="C397" t="s">
        <v>1363</v>
      </c>
      <c r="D397" t="s">
        <v>1364</v>
      </c>
      <c r="E397" t="s">
        <v>1307</v>
      </c>
      <c r="F397" s="15"/>
      <c r="G397" t="s">
        <v>1365</v>
      </c>
      <c r="H397" t="s">
        <v>1361</v>
      </c>
      <c r="I397" t="s">
        <v>397</v>
      </c>
      <c r="J397" t="s">
        <v>317</v>
      </c>
      <c r="K397" s="76">
        <v>5.64</v>
      </c>
      <c r="L397" t="s">
        <v>109</v>
      </c>
      <c r="M397" s="76">
        <v>5.35</v>
      </c>
      <c r="N397" s="76">
        <v>4.2699999999999996</v>
      </c>
      <c r="O397" s="76">
        <v>73065.600000000006</v>
      </c>
      <c r="P397" s="76">
        <v>108.42322222222184</v>
      </c>
      <c r="Q397" s="76">
        <v>0</v>
      </c>
      <c r="R397" s="76">
        <v>279.56765475382298</v>
      </c>
      <c r="S397" s="76">
        <v>0.01</v>
      </c>
      <c r="T397" s="76">
        <f t="shared" si="9"/>
        <v>4.6460518832707007E-2</v>
      </c>
      <c r="U397" s="76">
        <f>+R397/'סכום נכסי הקרן'!$C$42*100</f>
        <v>5.1834579535429363E-3</v>
      </c>
    </row>
    <row r="398" spans="2:21">
      <c r="B398" t="s">
        <v>1366</v>
      </c>
      <c r="C398" t="s">
        <v>1367</v>
      </c>
      <c r="D398" t="s">
        <v>126</v>
      </c>
      <c r="E398" t="s">
        <v>1307</v>
      </c>
      <c r="F398" s="15"/>
      <c r="G398" t="s">
        <v>1323</v>
      </c>
      <c r="H398" t="s">
        <v>1361</v>
      </c>
      <c r="I398" t="s">
        <v>397</v>
      </c>
      <c r="J398" t="s">
        <v>317</v>
      </c>
      <c r="K398" s="76">
        <v>6.99</v>
      </c>
      <c r="L398" t="s">
        <v>109</v>
      </c>
      <c r="M398" s="76">
        <v>4.5999999999999996</v>
      </c>
      <c r="N398" s="76">
        <v>0</v>
      </c>
      <c r="O398" s="76">
        <v>654813.89</v>
      </c>
      <c r="P398" s="76">
        <v>106.65177777777814</v>
      </c>
      <c r="Q398" s="76">
        <v>0</v>
      </c>
      <c r="R398" s="76">
        <v>2464.5500408626899</v>
      </c>
      <c r="S398" s="76">
        <v>0.04</v>
      </c>
      <c r="T398" s="76">
        <f t="shared" si="9"/>
        <v>0.40957625691168781</v>
      </c>
      <c r="U398" s="76">
        <f>+R398/'סכום נכסי הקרן'!$C$42*100</f>
        <v>4.5695170002636322E-2</v>
      </c>
    </row>
    <row r="399" spans="2:21">
      <c r="B399" t="s">
        <v>1368</v>
      </c>
      <c r="C399" t="s">
        <v>1369</v>
      </c>
      <c r="D399" t="s">
        <v>126</v>
      </c>
      <c r="E399" t="s">
        <v>1307</v>
      </c>
      <c r="F399" s="15"/>
      <c r="G399" t="s">
        <v>1370</v>
      </c>
      <c r="H399" t="s">
        <v>1361</v>
      </c>
      <c r="I399" t="s">
        <v>397</v>
      </c>
      <c r="J399" t="s">
        <v>439</v>
      </c>
      <c r="L399" t="s">
        <v>109</v>
      </c>
      <c r="M399" s="76">
        <v>4.22</v>
      </c>
      <c r="N399" s="76">
        <v>0</v>
      </c>
      <c r="O399" s="76">
        <v>255729.59</v>
      </c>
      <c r="P399" s="76">
        <v>101.26437499999999</v>
      </c>
      <c r="Q399" s="76">
        <v>0</v>
      </c>
      <c r="R399" s="76">
        <v>913.880324671572</v>
      </c>
      <c r="S399" s="76">
        <v>0.05</v>
      </c>
      <c r="T399" s="76">
        <f t="shared" si="9"/>
        <v>0.15187505891063155</v>
      </c>
      <c r="U399" s="76">
        <f>+R399/'סכום נכסי הקרן'!$C$42*100</f>
        <v>1.6944235704507888E-2</v>
      </c>
    </row>
    <row r="400" spans="2:21">
      <c r="B400" t="s">
        <v>1371</v>
      </c>
      <c r="C400" t="s">
        <v>1372</v>
      </c>
      <c r="D400" t="s">
        <v>126</v>
      </c>
      <c r="E400" t="s">
        <v>1307</v>
      </c>
      <c r="F400" s="15"/>
      <c r="G400" t="s">
        <v>1370</v>
      </c>
      <c r="H400" t="s">
        <v>1361</v>
      </c>
      <c r="I400" t="s">
        <v>397</v>
      </c>
      <c r="J400" t="s">
        <v>317</v>
      </c>
      <c r="K400" s="76">
        <v>4.7</v>
      </c>
      <c r="L400" t="s">
        <v>109</v>
      </c>
      <c r="M400" s="76">
        <v>4.88</v>
      </c>
      <c r="N400" s="76">
        <v>3.51</v>
      </c>
      <c r="O400" s="76">
        <v>375051.24</v>
      </c>
      <c r="P400" s="76">
        <v>107.52283333333301</v>
      </c>
      <c r="Q400" s="76">
        <v>0</v>
      </c>
      <c r="R400" s="76">
        <v>1423.12472482059</v>
      </c>
      <c r="S400" s="76">
        <v>0.04</v>
      </c>
      <c r="T400" s="76">
        <f t="shared" si="9"/>
        <v>0.23650487441775075</v>
      </c>
      <c r="U400" s="76">
        <f>+R400/'סכום נכסי הקרן'!$C$42*100</f>
        <v>2.6386125320007239E-2</v>
      </c>
    </row>
    <row r="401" spans="2:21">
      <c r="B401" t="s">
        <v>1373</v>
      </c>
      <c r="C401" t="s">
        <v>1374</v>
      </c>
      <c r="D401" t="s">
        <v>1330</v>
      </c>
      <c r="E401" t="s">
        <v>1307</v>
      </c>
      <c r="F401" s="15"/>
      <c r="G401" t="s">
        <v>1375</v>
      </c>
      <c r="H401" t="s">
        <v>887</v>
      </c>
      <c r="I401" t="s">
        <v>402</v>
      </c>
      <c r="J401" t="s">
        <v>317</v>
      </c>
      <c r="K401" s="76">
        <v>6.16</v>
      </c>
      <c r="L401" t="s">
        <v>116</v>
      </c>
      <c r="M401" s="76">
        <v>5.25</v>
      </c>
      <c r="N401" s="76">
        <v>4.2699999999999996</v>
      </c>
      <c r="O401" s="76">
        <v>730655.98</v>
      </c>
      <c r="P401" s="76">
        <v>109.81486885245906</v>
      </c>
      <c r="Q401" s="76">
        <v>0</v>
      </c>
      <c r="R401" s="76">
        <v>3799.7784290896798</v>
      </c>
      <c r="S401" s="76">
        <v>0.16</v>
      </c>
      <c r="T401" s="76">
        <f t="shared" si="9"/>
        <v>0.63147390001282266</v>
      </c>
      <c r="U401" s="76">
        <f>+R401/'סכום נכסי הקרן'!$C$42*100</f>
        <v>7.0451611211280338E-2</v>
      </c>
    </row>
    <row r="402" spans="2:21">
      <c r="B402" t="s">
        <v>1376</v>
      </c>
      <c r="C402" t="s">
        <v>1377</v>
      </c>
      <c r="D402" t="s">
        <v>126</v>
      </c>
      <c r="E402" t="s">
        <v>1307</v>
      </c>
      <c r="F402" s="15"/>
      <c r="G402" t="s">
        <v>1378</v>
      </c>
      <c r="H402" t="s">
        <v>887</v>
      </c>
      <c r="I402" t="s">
        <v>402</v>
      </c>
      <c r="J402" t="s">
        <v>371</v>
      </c>
      <c r="K402" s="76">
        <v>6.82</v>
      </c>
      <c r="L402" t="s">
        <v>109</v>
      </c>
      <c r="M402" s="76">
        <v>6.02</v>
      </c>
      <c r="N402" s="76">
        <v>4.3600000000000003</v>
      </c>
      <c r="O402" s="76">
        <v>1041184.78</v>
      </c>
      <c r="P402" s="76">
        <v>112.47538888888893</v>
      </c>
      <c r="Q402" s="76">
        <v>0</v>
      </c>
      <c r="R402" s="76">
        <v>4132.7294285295802</v>
      </c>
      <c r="S402" s="76">
        <v>0.02</v>
      </c>
      <c r="T402" s="76">
        <f t="shared" si="9"/>
        <v>0.68680603846591948</v>
      </c>
      <c r="U402" s="76">
        <f>+R402/'סכום נכסי הקרן'!$C$42*100</f>
        <v>7.6624848625696296E-2</v>
      </c>
    </row>
    <row r="403" spans="2:21">
      <c r="B403" t="s">
        <v>1379</v>
      </c>
      <c r="C403" t="s">
        <v>1380</v>
      </c>
      <c r="D403" t="s">
        <v>1381</v>
      </c>
      <c r="E403" t="s">
        <v>1307</v>
      </c>
      <c r="F403" s="15"/>
      <c r="G403" t="s">
        <v>1309</v>
      </c>
      <c r="H403" t="s">
        <v>1361</v>
      </c>
      <c r="I403" t="s">
        <v>397</v>
      </c>
      <c r="J403" t="s">
        <v>317</v>
      </c>
      <c r="K403" s="76">
        <v>6.97</v>
      </c>
      <c r="L403" t="s">
        <v>109</v>
      </c>
      <c r="M403" s="76">
        <v>5.38</v>
      </c>
      <c r="N403" s="76">
        <v>4.45</v>
      </c>
      <c r="O403" s="76">
        <v>803721.58</v>
      </c>
      <c r="P403" s="76">
        <v>107.87761111111082</v>
      </c>
      <c r="Q403" s="76">
        <v>0</v>
      </c>
      <c r="R403" s="76">
        <v>3059.7687752838301</v>
      </c>
      <c r="S403" s="76">
        <v>0.05</v>
      </c>
      <c r="T403" s="76">
        <f t="shared" si="9"/>
        <v>0.50849389187380334</v>
      </c>
      <c r="U403" s="76">
        <f>+R403/'סכום נכסי הקרן'!$C$42*100</f>
        <v>5.673110792524691E-2</v>
      </c>
    </row>
    <row r="404" spans="2:21">
      <c r="B404" t="s">
        <v>1382</v>
      </c>
      <c r="C404" t="s">
        <v>1383</v>
      </c>
      <c r="D404" t="s">
        <v>1344</v>
      </c>
      <c r="E404" t="s">
        <v>1307</v>
      </c>
      <c r="F404" s="15"/>
      <c r="G404" t="s">
        <v>1323</v>
      </c>
      <c r="H404" t="s">
        <v>887</v>
      </c>
      <c r="I404" t="s">
        <v>402</v>
      </c>
      <c r="J404" t="s">
        <v>317</v>
      </c>
      <c r="K404" s="76">
        <v>6.76</v>
      </c>
      <c r="L404" t="s">
        <v>109</v>
      </c>
      <c r="M404" s="76">
        <v>4.25</v>
      </c>
      <c r="N404" s="76">
        <v>3.56</v>
      </c>
      <c r="O404" s="76">
        <v>153437.76000000001</v>
      </c>
      <c r="P404" s="76">
        <v>106.17547222222207</v>
      </c>
      <c r="Q404" s="76">
        <v>0</v>
      </c>
      <c r="R404" s="76">
        <v>574.92091658636798</v>
      </c>
      <c r="S404" s="76">
        <v>0.01</v>
      </c>
      <c r="T404" s="76">
        <f t="shared" si="9"/>
        <v>9.5544400856740611E-2</v>
      </c>
      <c r="U404" s="76">
        <f>+R404/'סכום נכסי הקרן'!$C$42*100</f>
        <v>1.0659596512915459E-2</v>
      </c>
    </row>
    <row r="405" spans="2:21">
      <c r="B405" t="s">
        <v>1384</v>
      </c>
      <c r="C405" t="s">
        <v>1383</v>
      </c>
      <c r="D405" t="s">
        <v>126</v>
      </c>
      <c r="E405" t="s">
        <v>1307</v>
      </c>
      <c r="F405" s="15"/>
      <c r="G405" t="s">
        <v>1323</v>
      </c>
      <c r="H405" t="s">
        <v>887</v>
      </c>
      <c r="I405" t="s">
        <v>402</v>
      </c>
      <c r="J405" t="s">
        <v>317</v>
      </c>
      <c r="K405" s="76">
        <v>6.84</v>
      </c>
      <c r="L405" t="s">
        <v>109</v>
      </c>
      <c r="M405" s="76">
        <v>4.25</v>
      </c>
      <c r="N405" s="76">
        <v>0</v>
      </c>
      <c r="O405" s="76">
        <v>603814.1</v>
      </c>
      <c r="P405" s="76">
        <v>106.17547222222197</v>
      </c>
      <c r="Q405" s="76">
        <v>0</v>
      </c>
      <c r="R405" s="76">
        <v>2262.4506237563201</v>
      </c>
      <c r="S405" s="76">
        <v>0.03</v>
      </c>
      <c r="T405" s="76">
        <f t="shared" si="9"/>
        <v>0.37598995458061957</v>
      </c>
      <c r="U405" s="76">
        <f>+R405/'סכום נכסי הקרן'!$C$42*100</f>
        <v>4.1948048999211014E-2</v>
      </c>
    </row>
    <row r="406" spans="2:21">
      <c r="B406" t="s">
        <v>1385</v>
      </c>
      <c r="C406" t="s">
        <v>1386</v>
      </c>
      <c r="D406" t="s">
        <v>126</v>
      </c>
      <c r="E406" t="s">
        <v>1307</v>
      </c>
      <c r="F406" s="15"/>
      <c r="G406" t="s">
        <v>1323</v>
      </c>
      <c r="H406" t="s">
        <v>887</v>
      </c>
      <c r="I406" t="s">
        <v>402</v>
      </c>
      <c r="J406" t="s">
        <v>317</v>
      </c>
      <c r="K406" s="76">
        <v>4.0999999999999996</v>
      </c>
      <c r="L406" t="s">
        <v>113</v>
      </c>
      <c r="M406" s="76">
        <v>3.75</v>
      </c>
      <c r="N406" s="76">
        <v>3.75</v>
      </c>
      <c r="O406" s="76">
        <v>599137.91</v>
      </c>
      <c r="P406" s="76">
        <v>109.6148219178078</v>
      </c>
      <c r="Q406" s="76">
        <v>0</v>
      </c>
      <c r="R406" s="76">
        <v>2730.0189385939002</v>
      </c>
      <c r="S406" s="76">
        <v>0.12</v>
      </c>
      <c r="T406" s="76">
        <f t="shared" si="9"/>
        <v>0.45369374515759942</v>
      </c>
      <c r="U406" s="76">
        <f>+R406/'סכום נכסי הקרן'!$C$42*100</f>
        <v>5.0617223201440076E-2</v>
      </c>
    </row>
    <row r="407" spans="2:21">
      <c r="B407" t="s">
        <v>1387</v>
      </c>
      <c r="C407" t="s">
        <v>1388</v>
      </c>
      <c r="D407" t="s">
        <v>1353</v>
      </c>
      <c r="E407" t="s">
        <v>1307</v>
      </c>
      <c r="F407" s="15"/>
      <c r="G407" t="s">
        <v>1323</v>
      </c>
      <c r="H407" t="s">
        <v>1361</v>
      </c>
      <c r="I407" t="s">
        <v>397</v>
      </c>
      <c r="J407" t="s">
        <v>317</v>
      </c>
      <c r="K407" s="76">
        <v>4.32</v>
      </c>
      <c r="L407" t="s">
        <v>113</v>
      </c>
      <c r="M407" s="76">
        <v>5.25</v>
      </c>
      <c r="N407" s="76">
        <v>4.26</v>
      </c>
      <c r="O407" s="76">
        <v>664896.93999999994</v>
      </c>
      <c r="P407" s="76">
        <v>108.00603314917117</v>
      </c>
      <c r="Q407" s="76">
        <v>0</v>
      </c>
      <c r="R407" s="76">
        <v>2985.18964789556</v>
      </c>
      <c r="S407" s="76">
        <v>0.04</v>
      </c>
      <c r="T407" s="76">
        <f t="shared" si="9"/>
        <v>0.49609980803173398</v>
      </c>
      <c r="U407" s="76">
        <f>+R407/'סכום נכסי הקרן'!$C$42*100</f>
        <v>5.5348337907129376E-2</v>
      </c>
    </row>
    <row r="408" spans="2:21">
      <c r="B408" t="s">
        <v>1389</v>
      </c>
      <c r="C408" t="s">
        <v>1390</v>
      </c>
      <c r="D408" t="s">
        <v>1353</v>
      </c>
      <c r="E408" t="s">
        <v>1307</v>
      </c>
      <c r="F408" s="15"/>
      <c r="G408" t="s">
        <v>1323</v>
      </c>
      <c r="H408" t="s">
        <v>1361</v>
      </c>
      <c r="I408" t="s">
        <v>397</v>
      </c>
      <c r="J408" t="s">
        <v>317</v>
      </c>
      <c r="K408" s="76">
        <v>5.5</v>
      </c>
      <c r="L408" t="s">
        <v>109</v>
      </c>
      <c r="M408" s="76">
        <v>6.38</v>
      </c>
      <c r="N408" s="76">
        <v>5.41</v>
      </c>
      <c r="O408" s="76">
        <v>292262.39</v>
      </c>
      <c r="P408" s="76">
        <v>106.25379166666657</v>
      </c>
      <c r="Q408" s="76">
        <v>0</v>
      </c>
      <c r="R408" s="76">
        <v>1095.8952047258999</v>
      </c>
      <c r="S408" s="76">
        <v>0.01</v>
      </c>
      <c r="T408" s="76">
        <f t="shared" si="9"/>
        <v>0.18212357163662449</v>
      </c>
      <c r="U408" s="76">
        <f>+R408/'סכום נכסי הקרן'!$C$42*100</f>
        <v>2.0318969732704216E-2</v>
      </c>
    </row>
    <row r="409" spans="2:21">
      <c r="B409" t="s">
        <v>1391</v>
      </c>
      <c r="C409" t="s">
        <v>1392</v>
      </c>
      <c r="D409" t="s">
        <v>126</v>
      </c>
      <c r="E409" t="s">
        <v>1307</v>
      </c>
      <c r="F409" s="15"/>
      <c r="G409" t="s">
        <v>1323</v>
      </c>
      <c r="H409" t="s">
        <v>887</v>
      </c>
      <c r="I409" t="s">
        <v>402</v>
      </c>
      <c r="J409" t="s">
        <v>317</v>
      </c>
      <c r="K409" s="76">
        <v>6.41</v>
      </c>
      <c r="L409" t="s">
        <v>109</v>
      </c>
      <c r="M409" s="76">
        <v>4.88</v>
      </c>
      <c r="N409" s="76">
        <v>3.82</v>
      </c>
      <c r="O409" s="76">
        <v>365327.99</v>
      </c>
      <c r="P409" s="76">
        <v>107.32750000000037</v>
      </c>
      <c r="Q409" s="76">
        <v>0</v>
      </c>
      <c r="R409" s="76">
        <v>1383.7117191909299</v>
      </c>
      <c r="S409" s="76">
        <v>0.05</v>
      </c>
      <c r="T409" s="76">
        <f t="shared" si="9"/>
        <v>0.22995494398347768</v>
      </c>
      <c r="U409" s="76">
        <f>+R409/'סכום נכסי הקרן'!$C$42*100</f>
        <v>2.5655369619087581E-2</v>
      </c>
    </row>
    <row r="410" spans="2:21">
      <c r="B410" t="s">
        <v>1393</v>
      </c>
      <c r="C410" t="s">
        <v>1394</v>
      </c>
      <c r="D410" t="s">
        <v>126</v>
      </c>
      <c r="E410" t="s">
        <v>1307</v>
      </c>
      <c r="F410" s="15"/>
      <c r="G410" t="s">
        <v>1319</v>
      </c>
      <c r="H410" t="s">
        <v>887</v>
      </c>
      <c r="I410" t="s">
        <v>402</v>
      </c>
      <c r="J410" t="s">
        <v>439</v>
      </c>
      <c r="L410" t="s">
        <v>109</v>
      </c>
      <c r="M410" s="76">
        <v>5.5</v>
      </c>
      <c r="N410" s="76">
        <v>0</v>
      </c>
      <c r="O410" s="76">
        <v>321488.63</v>
      </c>
      <c r="P410" s="76">
        <v>97.884000000000285</v>
      </c>
      <c r="Q410" s="76">
        <v>0</v>
      </c>
      <c r="R410" s="76">
        <v>1110.52664904929</v>
      </c>
      <c r="S410" s="76">
        <v>0.06</v>
      </c>
      <c r="T410" s="76">
        <f t="shared" si="9"/>
        <v>0.18455512794500772</v>
      </c>
      <c r="U410" s="76">
        <f>+R410/'סכום נכסי הקרן'!$C$42*100</f>
        <v>2.0590251031381915E-2</v>
      </c>
    </row>
    <row r="411" spans="2:21">
      <c r="B411" t="s">
        <v>1395</v>
      </c>
      <c r="C411" t="s">
        <v>1396</v>
      </c>
      <c r="D411" t="s">
        <v>1381</v>
      </c>
      <c r="E411" t="s">
        <v>1307</v>
      </c>
      <c r="F411" t="s">
        <v>1397</v>
      </c>
      <c r="G411" t="s">
        <v>1309</v>
      </c>
      <c r="H411" t="s">
        <v>1361</v>
      </c>
      <c r="I411" t="s">
        <v>397</v>
      </c>
      <c r="J411" t="s">
        <v>317</v>
      </c>
      <c r="K411" s="76">
        <v>3.22</v>
      </c>
      <c r="L411" t="s">
        <v>109</v>
      </c>
      <c r="M411" s="76">
        <v>5.63</v>
      </c>
      <c r="N411" s="76">
        <v>4.6900000000000004</v>
      </c>
      <c r="O411" s="76">
        <v>434740.31</v>
      </c>
      <c r="P411" s="76">
        <v>105.34787499999982</v>
      </c>
      <c r="Q411" s="76">
        <v>0</v>
      </c>
      <c r="R411" s="76">
        <v>1616.2455749091901</v>
      </c>
      <c r="S411" s="76">
        <v>0.11</v>
      </c>
      <c r="T411" s="76">
        <f t="shared" si="9"/>
        <v>0.26859905534304646</v>
      </c>
      <c r="U411" s="76">
        <f>+R411/'סכום נכסי הקרן'!$C$42*100</f>
        <v>2.9966774902907667E-2</v>
      </c>
    </row>
    <row r="412" spans="2:21">
      <c r="B412" t="s">
        <v>1398</v>
      </c>
      <c r="C412" t="s">
        <v>1399</v>
      </c>
      <c r="D412" t="s">
        <v>126</v>
      </c>
      <c r="E412" t="s">
        <v>1307</v>
      </c>
      <c r="F412" s="15"/>
      <c r="G412" t="s">
        <v>1323</v>
      </c>
      <c r="H412" t="s">
        <v>887</v>
      </c>
      <c r="I412" t="s">
        <v>402</v>
      </c>
      <c r="J412" t="s">
        <v>317</v>
      </c>
      <c r="K412" s="76">
        <v>5.64</v>
      </c>
      <c r="L412" t="s">
        <v>113</v>
      </c>
      <c r="M412" s="76">
        <v>4.63</v>
      </c>
      <c r="N412" s="76">
        <v>3.27</v>
      </c>
      <c r="O412" s="76">
        <v>306875.51</v>
      </c>
      <c r="P412" s="76">
        <v>115.12912328767098</v>
      </c>
      <c r="Q412" s="76">
        <v>0</v>
      </c>
      <c r="R412" s="76">
        <v>1468.6455909087199</v>
      </c>
      <c r="S412" s="76">
        <v>0.03</v>
      </c>
      <c r="T412" s="76">
        <f t="shared" si="9"/>
        <v>0.24406985205449139</v>
      </c>
      <c r="U412" s="76">
        <f>+R412/'סכום נכסי הקרן'!$C$42*100</f>
        <v>2.7230126732060621E-2</v>
      </c>
    </row>
    <row r="413" spans="2:21">
      <c r="B413" t="s">
        <v>1400</v>
      </c>
      <c r="C413" t="s">
        <v>1401</v>
      </c>
      <c r="D413" t="s">
        <v>126</v>
      </c>
      <c r="E413" t="s">
        <v>1307</v>
      </c>
      <c r="F413" s="15"/>
      <c r="G413" t="s">
        <v>1365</v>
      </c>
      <c r="H413" t="s">
        <v>887</v>
      </c>
      <c r="I413" t="s">
        <v>402</v>
      </c>
      <c r="J413" t="s">
        <v>344</v>
      </c>
      <c r="K413" s="76">
        <v>7.76</v>
      </c>
      <c r="L413" t="s">
        <v>109</v>
      </c>
      <c r="M413" s="76">
        <v>4.8499999999999996</v>
      </c>
      <c r="N413" s="76">
        <v>4.24</v>
      </c>
      <c r="O413" s="76">
        <v>803721.58</v>
      </c>
      <c r="P413" s="76">
        <v>104.52672222222196</v>
      </c>
      <c r="Q413" s="76">
        <v>0</v>
      </c>
      <c r="R413" s="76">
        <v>2964.7263926609198</v>
      </c>
      <c r="S413" s="76">
        <v>0.08</v>
      </c>
      <c r="T413" s="76">
        <f t="shared" si="9"/>
        <v>0.49269908037586602</v>
      </c>
      <c r="U413" s="76">
        <f>+R413/'סכום נכסי הקרן'!$C$42*100</f>
        <v>5.4968929126114355E-2</v>
      </c>
    </row>
    <row r="414" spans="2:21">
      <c r="B414" t="s">
        <v>1402</v>
      </c>
      <c r="C414" t="s">
        <v>1403</v>
      </c>
      <c r="D414" t="s">
        <v>126</v>
      </c>
      <c r="E414" t="s">
        <v>1307</v>
      </c>
      <c r="F414" s="15"/>
      <c r="G414" t="s">
        <v>1365</v>
      </c>
      <c r="H414" t="s">
        <v>887</v>
      </c>
      <c r="I414" t="s">
        <v>402</v>
      </c>
      <c r="J414" t="s">
        <v>317</v>
      </c>
      <c r="K414" s="76">
        <v>7.16</v>
      </c>
      <c r="L414" t="s">
        <v>113</v>
      </c>
      <c r="M414" s="76">
        <v>5</v>
      </c>
      <c r="N414" s="76">
        <v>3.87</v>
      </c>
      <c r="O414" s="76">
        <v>146131.20000000001</v>
      </c>
      <c r="P414" s="76">
        <v>119.63990410958907</v>
      </c>
      <c r="Q414" s="76">
        <v>0</v>
      </c>
      <c r="R414" s="76">
        <v>726.75592982002001</v>
      </c>
      <c r="S414" s="76">
        <v>0.01</v>
      </c>
      <c r="T414" s="76">
        <f t="shared" si="9"/>
        <v>0.12077741108468774</v>
      </c>
      <c r="U414" s="76">
        <f>+R414/'סכום נכסי הקרן'!$C$42*100</f>
        <v>1.3474766270895153E-2</v>
      </c>
    </row>
    <row r="415" spans="2:21">
      <c r="B415" t="s">
        <v>1404</v>
      </c>
      <c r="C415" t="s">
        <v>1405</v>
      </c>
      <c r="D415" t="s">
        <v>1344</v>
      </c>
      <c r="E415" t="s">
        <v>1307</v>
      </c>
      <c r="F415" s="15"/>
      <c r="G415" t="s">
        <v>1365</v>
      </c>
      <c r="H415" t="s">
        <v>887</v>
      </c>
      <c r="I415" t="s">
        <v>402</v>
      </c>
      <c r="J415" t="s">
        <v>317</v>
      </c>
      <c r="K415" s="76">
        <v>3.81</v>
      </c>
      <c r="L415" t="s">
        <v>116</v>
      </c>
      <c r="M415" s="76">
        <v>5.88</v>
      </c>
      <c r="N415" s="76">
        <v>3.86</v>
      </c>
      <c r="O415" s="76">
        <v>314182.07</v>
      </c>
      <c r="P415" s="76">
        <v>115.33834246575327</v>
      </c>
      <c r="Q415" s="76">
        <v>0</v>
      </c>
      <c r="R415" s="76">
        <v>1716.0869361436801</v>
      </c>
      <c r="S415" s="76">
        <v>0.05</v>
      </c>
      <c r="T415" s="76">
        <f t="shared" si="9"/>
        <v>0.2851913948538628</v>
      </c>
      <c r="U415" s="76">
        <f>+R415/'סכום נכסי הקרן'!$C$42*100</f>
        <v>3.1817931462629075E-2</v>
      </c>
    </row>
    <row r="416" spans="2:21">
      <c r="B416" t="s">
        <v>1406</v>
      </c>
      <c r="C416" t="s">
        <v>1407</v>
      </c>
      <c r="D416" t="s">
        <v>126</v>
      </c>
      <c r="E416" t="s">
        <v>1307</v>
      </c>
      <c r="F416" s="15"/>
      <c r="G416" t="s">
        <v>1365</v>
      </c>
      <c r="H416" t="s">
        <v>887</v>
      </c>
      <c r="I416" t="s">
        <v>402</v>
      </c>
      <c r="J416" t="s">
        <v>317</v>
      </c>
      <c r="K416" s="76">
        <v>5.47</v>
      </c>
      <c r="L416" t="s">
        <v>113</v>
      </c>
      <c r="M416" s="76">
        <v>5.25</v>
      </c>
      <c r="N416" s="76">
        <v>3.56</v>
      </c>
      <c r="O416" s="76">
        <v>219196.79</v>
      </c>
      <c r="P416" s="76">
        <v>119.0243698630139</v>
      </c>
      <c r="Q416" s="76">
        <v>0</v>
      </c>
      <c r="R416" s="76">
        <v>1084.5252253650301</v>
      </c>
      <c r="S416" s="76">
        <v>0.02</v>
      </c>
      <c r="T416" s="76">
        <f t="shared" si="9"/>
        <v>0.18023402851087073</v>
      </c>
      <c r="U416" s="76">
        <f>+R416/'סכום נכסי הקרן'!$C$42*100</f>
        <v>2.0108159186678722E-2</v>
      </c>
    </row>
    <row r="417" spans="2:21">
      <c r="B417" t="s">
        <v>1408</v>
      </c>
      <c r="C417" t="s">
        <v>1409</v>
      </c>
      <c r="D417" t="s">
        <v>1344</v>
      </c>
      <c r="E417" t="s">
        <v>1307</v>
      </c>
      <c r="F417" s="15"/>
      <c r="G417" t="s">
        <v>1323</v>
      </c>
      <c r="H417" t="s">
        <v>1361</v>
      </c>
      <c r="I417" t="s">
        <v>397</v>
      </c>
      <c r="J417" t="s">
        <v>317</v>
      </c>
      <c r="K417" s="76">
        <v>2.58</v>
      </c>
      <c r="L417" t="s">
        <v>113</v>
      </c>
      <c r="M417" s="76">
        <v>5.5</v>
      </c>
      <c r="N417" s="76">
        <v>4.9800000000000004</v>
      </c>
      <c r="O417" s="76">
        <v>993692.14</v>
      </c>
      <c r="P417" s="76">
        <v>108.51348633879797</v>
      </c>
      <c r="Q417" s="76">
        <v>0</v>
      </c>
      <c r="R417" s="76">
        <v>4482.3436369363899</v>
      </c>
      <c r="S417" s="76">
        <v>7.0000000000000007E-2</v>
      </c>
      <c r="T417" s="76">
        <f t="shared" si="9"/>
        <v>0.74490738616356267</v>
      </c>
      <c r="U417" s="76">
        <f>+R417/'סכום נכסי הקרן'!$C$42*100</f>
        <v>8.3107038243925416E-2</v>
      </c>
    </row>
    <row r="418" spans="2:21">
      <c r="B418" t="s">
        <v>1410</v>
      </c>
      <c r="C418" t="s">
        <v>1411</v>
      </c>
      <c r="D418" t="s">
        <v>1353</v>
      </c>
      <c r="E418" t="s">
        <v>1307</v>
      </c>
      <c r="F418" s="15"/>
      <c r="G418" t="s">
        <v>1323</v>
      </c>
      <c r="H418" t="s">
        <v>1361</v>
      </c>
      <c r="I418" t="s">
        <v>397</v>
      </c>
      <c r="J418" t="s">
        <v>371</v>
      </c>
      <c r="K418" s="76">
        <v>4.12</v>
      </c>
      <c r="L418" t="s">
        <v>109</v>
      </c>
      <c r="M418" s="76">
        <v>5.63</v>
      </c>
      <c r="N418" s="76">
        <v>5.15</v>
      </c>
      <c r="O418" s="76">
        <v>555298.55000000005</v>
      </c>
      <c r="P418" s="76">
        <v>105.73137499999997</v>
      </c>
      <c r="Q418" s="76">
        <v>0</v>
      </c>
      <c r="R418" s="76">
        <v>2071.9633919210501</v>
      </c>
      <c r="S418" s="76">
        <v>0.09</v>
      </c>
      <c r="T418" s="76">
        <f t="shared" si="9"/>
        <v>0.34433344685669887</v>
      </c>
      <c r="U418" s="76">
        <f>+R418/'סכום נכסי הקרן'!$C$42*100</f>
        <v>3.8416229276452461E-2</v>
      </c>
    </row>
    <row r="419" spans="2:21">
      <c r="B419" t="s">
        <v>1412</v>
      </c>
      <c r="C419" t="s">
        <v>1413</v>
      </c>
      <c r="D419" t="s">
        <v>1330</v>
      </c>
      <c r="E419" t="s">
        <v>1307</v>
      </c>
      <c r="F419" s="15"/>
      <c r="G419" t="s">
        <v>1323</v>
      </c>
      <c r="H419" t="s">
        <v>887</v>
      </c>
      <c r="I419" t="s">
        <v>402</v>
      </c>
      <c r="J419" t="s">
        <v>317</v>
      </c>
      <c r="K419" s="76">
        <v>1.47</v>
      </c>
      <c r="L419" t="s">
        <v>109</v>
      </c>
      <c r="M419" s="76">
        <v>5.2</v>
      </c>
      <c r="N419" s="76">
        <v>3.82</v>
      </c>
      <c r="O419" s="76">
        <v>146131.20000000001</v>
      </c>
      <c r="P419" s="76">
        <v>108.56255555555595</v>
      </c>
      <c r="Q419" s="76">
        <v>0</v>
      </c>
      <c r="R419" s="76">
        <v>559.85384733433796</v>
      </c>
      <c r="S419" s="76">
        <v>0.01</v>
      </c>
      <c r="T419" s="76">
        <f t="shared" si="9"/>
        <v>9.3040449334329839E-2</v>
      </c>
      <c r="U419" s="76">
        <f>+R419/'סכום נכסי הקרן'!$C$42*100</f>
        <v>1.0380238301681083E-2</v>
      </c>
    </row>
    <row r="420" spans="2:21">
      <c r="B420" t="s">
        <v>1414</v>
      </c>
      <c r="C420" t="s">
        <v>1415</v>
      </c>
      <c r="D420" t="s">
        <v>1353</v>
      </c>
      <c r="E420" t="s">
        <v>1307</v>
      </c>
      <c r="F420" s="15"/>
      <c r="G420" t="s">
        <v>1323</v>
      </c>
      <c r="H420" t="s">
        <v>1361</v>
      </c>
      <c r="I420" t="s">
        <v>397</v>
      </c>
      <c r="J420" t="s">
        <v>317</v>
      </c>
      <c r="K420" s="76">
        <v>2.29</v>
      </c>
      <c r="L420" t="s">
        <v>109</v>
      </c>
      <c r="M420" s="76">
        <v>5.5</v>
      </c>
      <c r="N420" s="76">
        <v>5.27</v>
      </c>
      <c r="O420" s="76">
        <v>862174.06</v>
      </c>
      <c r="P420" s="76">
        <v>103.6630555555559</v>
      </c>
      <c r="Q420" s="76">
        <v>0</v>
      </c>
      <c r="R420" s="76">
        <v>3154.0648350811698</v>
      </c>
      <c r="S420" s="76">
        <v>0.11</v>
      </c>
      <c r="T420" s="76">
        <f t="shared" si="9"/>
        <v>0.52416467419632262</v>
      </c>
      <c r="U420" s="76">
        <f>+R420/'סכום נכסי הקרן'!$C$42*100</f>
        <v>5.8479449168709723E-2</v>
      </c>
    </row>
    <row r="421" spans="2:21">
      <c r="B421" t="s">
        <v>1416</v>
      </c>
      <c r="C421" t="s">
        <v>1417</v>
      </c>
      <c r="D421" t="s">
        <v>126</v>
      </c>
      <c r="E421" t="s">
        <v>1307</v>
      </c>
      <c r="F421" s="15"/>
      <c r="G421" t="s">
        <v>1365</v>
      </c>
      <c r="H421" t="s">
        <v>887</v>
      </c>
      <c r="I421" t="s">
        <v>402</v>
      </c>
      <c r="J421" t="s">
        <v>317</v>
      </c>
      <c r="K421" s="76">
        <v>5.75</v>
      </c>
      <c r="L421" t="s">
        <v>109</v>
      </c>
      <c r="M421" s="76">
        <v>3.88</v>
      </c>
      <c r="N421" s="76">
        <v>0</v>
      </c>
      <c r="O421" s="76">
        <v>219196.79</v>
      </c>
      <c r="P421" s="76">
        <v>102.34520833333308</v>
      </c>
      <c r="Q421" s="76">
        <v>0</v>
      </c>
      <c r="R421" s="76">
        <v>791.68672477935399</v>
      </c>
      <c r="S421" s="76">
        <v>0.04</v>
      </c>
      <c r="T421" s="76">
        <f t="shared" si="9"/>
        <v>0.13156806719505637</v>
      </c>
      <c r="U421" s="76">
        <f>+R421/'סכום נכסי הקרן'!$C$42*100</f>
        <v>1.467864676221377E-2</v>
      </c>
    </row>
    <row r="422" spans="2:21">
      <c r="B422" t="s">
        <v>1418</v>
      </c>
      <c r="C422" t="s">
        <v>1419</v>
      </c>
      <c r="D422" t="s">
        <v>126</v>
      </c>
      <c r="E422" t="s">
        <v>1307</v>
      </c>
      <c r="F422" s="15"/>
      <c r="G422" t="s">
        <v>1370</v>
      </c>
      <c r="H422" t="s">
        <v>887</v>
      </c>
      <c r="I422" t="s">
        <v>402</v>
      </c>
      <c r="J422" t="s">
        <v>328</v>
      </c>
      <c r="K422" s="76">
        <v>9.74</v>
      </c>
      <c r="L422" t="s">
        <v>113</v>
      </c>
      <c r="M422" s="76">
        <v>3.5</v>
      </c>
      <c r="N422" s="76">
        <v>4.1399999999999997</v>
      </c>
      <c r="O422" s="76">
        <v>1052144.6200000001</v>
      </c>
      <c r="P422" s="76">
        <v>97.757095890411037</v>
      </c>
      <c r="Q422" s="76">
        <v>0</v>
      </c>
      <c r="R422" s="76">
        <v>4275.5629716517296</v>
      </c>
      <c r="S422" s="76">
        <v>0.08</v>
      </c>
      <c r="T422" s="76">
        <f t="shared" si="9"/>
        <v>0.71054312109091922</v>
      </c>
      <c r="U422" s="76">
        <f>+R422/'סכום נכסי הקרן'!$C$42*100</f>
        <v>7.9273122317376279E-2</v>
      </c>
    </row>
    <row r="423" spans="2:21">
      <c r="B423" t="s">
        <v>1420</v>
      </c>
      <c r="C423" t="s">
        <v>1421</v>
      </c>
      <c r="D423" t="s">
        <v>126</v>
      </c>
      <c r="E423" t="s">
        <v>1307</v>
      </c>
      <c r="F423" s="15"/>
      <c r="G423" t="s">
        <v>1323</v>
      </c>
      <c r="H423" t="s">
        <v>1361</v>
      </c>
      <c r="I423" t="s">
        <v>397</v>
      </c>
      <c r="J423" t="s">
        <v>398</v>
      </c>
      <c r="K423" s="76">
        <v>8.33</v>
      </c>
      <c r="L423" t="s">
        <v>113</v>
      </c>
      <c r="M423" s="76">
        <v>3.25</v>
      </c>
      <c r="N423" s="76">
        <v>2.97</v>
      </c>
      <c r="O423" s="76">
        <v>423780.47</v>
      </c>
      <c r="P423" s="76">
        <v>99.201273972602877</v>
      </c>
      <c r="Q423" s="76">
        <v>0</v>
      </c>
      <c r="R423" s="76">
        <v>1747.5425739244999</v>
      </c>
      <c r="S423" s="76">
        <v>0.08</v>
      </c>
      <c r="T423" s="76">
        <f t="shared" si="9"/>
        <v>0.29041891394149644</v>
      </c>
      <c r="U423" s="76">
        <f>+R423/'סכום נכסי הקרן'!$C$42*100</f>
        <v>3.2401149775142135E-2</v>
      </c>
    </row>
    <row r="424" spans="2:21">
      <c r="B424" t="s">
        <v>1422</v>
      </c>
      <c r="C424" t="s">
        <v>1423</v>
      </c>
      <c r="D424" t="s">
        <v>1344</v>
      </c>
      <c r="E424" t="s">
        <v>1307</v>
      </c>
      <c r="F424" s="15"/>
      <c r="G424" t="s">
        <v>1323</v>
      </c>
      <c r="H424" t="s">
        <v>1424</v>
      </c>
      <c r="I424" t="s">
        <v>402</v>
      </c>
      <c r="J424" t="s">
        <v>317</v>
      </c>
      <c r="K424" s="76">
        <v>1.96</v>
      </c>
      <c r="L424" t="s">
        <v>109</v>
      </c>
      <c r="M424" s="76">
        <v>6.63</v>
      </c>
      <c r="N424" s="76">
        <v>6.3</v>
      </c>
      <c r="O424" s="76">
        <v>621057.59</v>
      </c>
      <c r="P424" s="76">
        <v>103.5500138888888</v>
      </c>
      <c r="Q424" s="76">
        <v>0</v>
      </c>
      <c r="R424" s="76">
        <v>2269.5183238608802</v>
      </c>
      <c r="S424" s="76">
        <v>0.05</v>
      </c>
      <c r="T424" s="76">
        <f t="shared" si="9"/>
        <v>0.37716451468522461</v>
      </c>
      <c r="U424" s="76">
        <f>+R424/'סכום נכסי הקרן'!$C$42*100</f>
        <v>4.2079091076852287E-2</v>
      </c>
    </row>
    <row r="425" spans="2:21">
      <c r="B425" t="s">
        <v>1425</v>
      </c>
      <c r="C425" t="s">
        <v>1426</v>
      </c>
      <c r="D425" t="s">
        <v>126</v>
      </c>
      <c r="E425" t="s">
        <v>1307</v>
      </c>
      <c r="F425" s="15"/>
      <c r="G425" t="s">
        <v>1323</v>
      </c>
      <c r="H425" t="s">
        <v>1246</v>
      </c>
      <c r="I425" t="s">
        <v>397</v>
      </c>
      <c r="J425" t="s">
        <v>374</v>
      </c>
      <c r="K425" s="76">
        <v>13.68</v>
      </c>
      <c r="L425" t="s">
        <v>109</v>
      </c>
      <c r="M425" s="76">
        <v>7.38</v>
      </c>
      <c r="N425" s="76">
        <v>0</v>
      </c>
      <c r="O425" s="76">
        <v>438393.59</v>
      </c>
      <c r="P425" s="76">
        <v>103.57929166666693</v>
      </c>
      <c r="Q425" s="76">
        <v>0</v>
      </c>
      <c r="R425" s="76">
        <v>1602.4658776010399</v>
      </c>
      <c r="S425" s="76">
        <v>0</v>
      </c>
      <c r="T425" s="76">
        <f t="shared" si="9"/>
        <v>0.26630904834328079</v>
      </c>
      <c r="U425" s="76">
        <f>+R425/'סכום נכסי הקרן'!$C$42*100</f>
        <v>2.9711285827562949E-2</v>
      </c>
    </row>
    <row r="426" spans="2:21">
      <c r="B426" t="s">
        <v>1427</v>
      </c>
      <c r="C426" t="s">
        <v>1428</v>
      </c>
      <c r="D426" t="s">
        <v>126</v>
      </c>
      <c r="E426" t="s">
        <v>1307</v>
      </c>
      <c r="F426" s="15"/>
      <c r="G426" t="s">
        <v>1323</v>
      </c>
      <c r="H426" t="s">
        <v>1424</v>
      </c>
      <c r="I426" t="s">
        <v>402</v>
      </c>
      <c r="J426" t="s">
        <v>317</v>
      </c>
      <c r="K426" s="76">
        <v>6.21</v>
      </c>
      <c r="L426" t="s">
        <v>109</v>
      </c>
      <c r="M426" s="76">
        <v>8.1300000000000008</v>
      </c>
      <c r="N426" s="76">
        <v>0</v>
      </c>
      <c r="O426" s="76">
        <v>255729.59</v>
      </c>
      <c r="P426" s="76">
        <v>118.63284722222242</v>
      </c>
      <c r="Q426" s="76">
        <v>0</v>
      </c>
      <c r="R426" s="76">
        <v>1070.6255278439</v>
      </c>
      <c r="S426" s="76">
        <v>0</v>
      </c>
      <c r="T426" s="76">
        <f t="shared" si="9"/>
        <v>0.1779240790318509</v>
      </c>
      <c r="U426" s="76">
        <f>+R426/'סכום נכסי הקרן'!$C$42*100</f>
        <v>1.9850445189931901E-2</v>
      </c>
    </row>
    <row r="427" spans="2:21">
      <c r="B427" t="s">
        <v>1429</v>
      </c>
      <c r="C427" t="s">
        <v>1430</v>
      </c>
      <c r="D427" t="s">
        <v>126</v>
      </c>
      <c r="E427" t="s">
        <v>1307</v>
      </c>
      <c r="F427" s="15"/>
      <c r="G427" t="s">
        <v>1323</v>
      </c>
      <c r="H427" t="s">
        <v>1424</v>
      </c>
      <c r="I427" t="s">
        <v>402</v>
      </c>
      <c r="J427" t="s">
        <v>317</v>
      </c>
      <c r="K427" s="76">
        <v>4.79</v>
      </c>
      <c r="L427" t="s">
        <v>113</v>
      </c>
      <c r="M427" s="76">
        <v>3.75</v>
      </c>
      <c r="N427" s="76">
        <v>4.28</v>
      </c>
      <c r="O427" s="76">
        <v>730655.98</v>
      </c>
      <c r="P427" s="76">
        <v>106.26776712328802</v>
      </c>
      <c r="Q427" s="76">
        <v>0</v>
      </c>
      <c r="R427" s="76">
        <v>3227.6324678774899</v>
      </c>
      <c r="S427" s="76">
        <v>0.12</v>
      </c>
      <c r="T427" s="76">
        <f t="shared" si="9"/>
        <v>0.53639066075410535</v>
      </c>
      <c r="U427" s="76">
        <f>+R427/'סכום נכסי הקרן'!$C$42*100</f>
        <v>5.9843465087064805E-2</v>
      </c>
    </row>
    <row r="428" spans="2:21">
      <c r="B428" t="s">
        <v>1431</v>
      </c>
      <c r="C428" t="s">
        <v>1432</v>
      </c>
      <c r="D428" t="s">
        <v>126</v>
      </c>
      <c r="E428" t="s">
        <v>1307</v>
      </c>
      <c r="F428" s="15"/>
      <c r="G428" t="s">
        <v>1323</v>
      </c>
      <c r="H428" t="s">
        <v>1424</v>
      </c>
      <c r="I428" t="s">
        <v>402</v>
      </c>
      <c r="J428" t="s">
        <v>398</v>
      </c>
      <c r="K428" s="76">
        <v>4.88</v>
      </c>
      <c r="L428" t="s">
        <v>109</v>
      </c>
      <c r="M428" s="76">
        <v>5.25</v>
      </c>
      <c r="N428" s="76">
        <v>5.34</v>
      </c>
      <c r="O428" s="76">
        <v>310528.78999999998</v>
      </c>
      <c r="P428" s="76">
        <v>101.81997260274026</v>
      </c>
      <c r="Q428" s="76">
        <v>0</v>
      </c>
      <c r="R428" s="76">
        <v>1115.80038069382</v>
      </c>
      <c r="S428" s="76">
        <v>0.06</v>
      </c>
      <c r="T428" s="76">
        <f t="shared" si="9"/>
        <v>0.18543155375544379</v>
      </c>
      <c r="U428" s="76">
        <f>+R428/'סכום נכסי הקרן'!$C$42*100</f>
        <v>2.0688031177879054E-2</v>
      </c>
    </row>
    <row r="429" spans="2:21">
      <c r="B429" t="s">
        <v>1433</v>
      </c>
      <c r="C429" t="s">
        <v>1434</v>
      </c>
      <c r="D429" t="s">
        <v>126</v>
      </c>
      <c r="E429" t="s">
        <v>1307</v>
      </c>
      <c r="F429" s="15"/>
      <c r="G429" t="s">
        <v>1323</v>
      </c>
      <c r="H429" t="s">
        <v>1246</v>
      </c>
      <c r="I429" t="s">
        <v>397</v>
      </c>
      <c r="J429" t="s">
        <v>317</v>
      </c>
      <c r="K429" s="76">
        <v>3.78</v>
      </c>
      <c r="L429" t="s">
        <v>109</v>
      </c>
      <c r="M429" s="76">
        <v>6.75</v>
      </c>
      <c r="N429" s="76">
        <v>6.16</v>
      </c>
      <c r="O429" s="76">
        <v>876787.18</v>
      </c>
      <c r="P429" s="76">
        <v>107.33649999999999</v>
      </c>
      <c r="Q429" s="76">
        <v>0</v>
      </c>
      <c r="R429" s="76">
        <v>3321.1866175848099</v>
      </c>
      <c r="S429" s="76">
        <v>0.12</v>
      </c>
      <c r="T429" s="76">
        <f t="shared" si="9"/>
        <v>0.55193814724063139</v>
      </c>
      <c r="U429" s="76">
        <f>+R429/'סכום נכסי הקרן'!$C$42*100</f>
        <v>6.1578050591294065E-2</v>
      </c>
    </row>
    <row r="430" spans="2:21">
      <c r="B430" t="s">
        <v>1435</v>
      </c>
      <c r="C430" t="s">
        <v>1436</v>
      </c>
      <c r="D430" t="s">
        <v>1381</v>
      </c>
      <c r="E430" t="s">
        <v>1307</v>
      </c>
      <c r="F430" s="15"/>
      <c r="G430" t="s">
        <v>1319</v>
      </c>
      <c r="H430" t="s">
        <v>1246</v>
      </c>
      <c r="I430" t="s">
        <v>397</v>
      </c>
      <c r="J430" t="s">
        <v>317</v>
      </c>
      <c r="K430" s="76">
        <v>5.28</v>
      </c>
      <c r="L430" t="s">
        <v>109</v>
      </c>
      <c r="M430" s="76">
        <v>6.45</v>
      </c>
      <c r="N430" s="76">
        <v>4.26</v>
      </c>
      <c r="O430" s="76">
        <v>306875.51</v>
      </c>
      <c r="P430" s="76">
        <v>113.4934166666667</v>
      </c>
      <c r="Q430" s="76">
        <v>0</v>
      </c>
      <c r="R430" s="76">
        <v>1229.0924757780599</v>
      </c>
      <c r="S430" s="76">
        <v>0.04</v>
      </c>
      <c r="T430" s="76">
        <f t="shared" si="9"/>
        <v>0.20425923080518368</v>
      </c>
      <c r="U430" s="76">
        <f>+R430/'סכום נכסי הקרן'!$C$42*100</f>
        <v>2.2788577508444558E-2</v>
      </c>
    </row>
    <row r="431" spans="2:21">
      <c r="B431" t="s">
        <v>1437</v>
      </c>
      <c r="C431" t="s">
        <v>1438</v>
      </c>
      <c r="D431" t="s">
        <v>1364</v>
      </c>
      <c r="E431" t="s">
        <v>1307</v>
      </c>
      <c r="F431" s="15"/>
      <c r="G431" t="s">
        <v>1319</v>
      </c>
      <c r="H431" t="s">
        <v>1246</v>
      </c>
      <c r="I431" t="s">
        <v>397</v>
      </c>
      <c r="J431" t="s">
        <v>317</v>
      </c>
      <c r="K431" s="76">
        <v>0.18</v>
      </c>
      <c r="L431" t="s">
        <v>109</v>
      </c>
      <c r="M431" s="76">
        <v>7.38</v>
      </c>
      <c r="N431" s="76">
        <v>7.2</v>
      </c>
      <c r="O431" s="76">
        <v>737962.54</v>
      </c>
      <c r="P431" s="76">
        <v>103.80083333333319</v>
      </c>
      <c r="Q431" s="76">
        <v>0</v>
      </c>
      <c r="R431" s="76">
        <v>2703.2537584474398</v>
      </c>
      <c r="S431" s="76">
        <v>0.11</v>
      </c>
      <c r="T431" s="76">
        <f t="shared" si="9"/>
        <v>0.44924571930371299</v>
      </c>
      <c r="U431" s="76">
        <f>+R431/'סכום נכסי הקרן'!$C$42*100</f>
        <v>5.0120970564380377E-2</v>
      </c>
    </row>
    <row r="432" spans="2:21">
      <c r="B432" t="s">
        <v>1439</v>
      </c>
      <c r="C432" t="s">
        <v>1440</v>
      </c>
      <c r="D432" t="s">
        <v>126</v>
      </c>
      <c r="E432" t="s">
        <v>1307</v>
      </c>
      <c r="F432" s="15"/>
      <c r="G432" t="s">
        <v>1370</v>
      </c>
      <c r="H432" t="s">
        <v>1246</v>
      </c>
      <c r="I432" t="s">
        <v>397</v>
      </c>
      <c r="J432" t="s">
        <v>317</v>
      </c>
      <c r="K432" s="76">
        <v>5.62</v>
      </c>
      <c r="L432" t="s">
        <v>109</v>
      </c>
      <c r="M432" s="76">
        <v>4.75</v>
      </c>
      <c r="N432" s="76">
        <v>4.6100000000000003</v>
      </c>
      <c r="O432" s="76">
        <v>292262.39</v>
      </c>
      <c r="P432" s="76">
        <v>103.31049999999975</v>
      </c>
      <c r="Q432" s="76">
        <v>0</v>
      </c>
      <c r="R432" s="76">
        <v>1065.53827182953</v>
      </c>
      <c r="S432" s="76">
        <v>0.04</v>
      </c>
      <c r="T432" s="76">
        <f t="shared" si="9"/>
        <v>0.17707864305296209</v>
      </c>
      <c r="U432" s="76">
        <f>+R432/'סכום נכסי הקרן'!$C$42*100</f>
        <v>1.9756122484136E-2</v>
      </c>
    </row>
    <row r="433" spans="2:21">
      <c r="B433" t="s">
        <v>1441</v>
      </c>
      <c r="C433" t="s">
        <v>1442</v>
      </c>
      <c r="D433" t="s">
        <v>126</v>
      </c>
      <c r="E433" t="s">
        <v>1307</v>
      </c>
      <c r="F433" s="15"/>
      <c r="G433" t="s">
        <v>1360</v>
      </c>
      <c r="H433" t="s">
        <v>1246</v>
      </c>
      <c r="I433" t="s">
        <v>397</v>
      </c>
      <c r="J433" t="s">
        <v>317</v>
      </c>
      <c r="K433" s="76">
        <v>5.01</v>
      </c>
      <c r="L433" t="s">
        <v>109</v>
      </c>
      <c r="M433" s="76">
        <v>5.7</v>
      </c>
      <c r="N433" s="76">
        <v>3.87</v>
      </c>
      <c r="O433" s="76">
        <v>336101.75</v>
      </c>
      <c r="P433" s="76">
        <v>110.23786666666689</v>
      </c>
      <c r="Q433" s="76">
        <v>0</v>
      </c>
      <c r="R433" s="76">
        <v>1307.53472717452</v>
      </c>
      <c r="S433" s="76">
        <v>0.06</v>
      </c>
      <c r="T433" s="76">
        <f t="shared" si="9"/>
        <v>0.21729531576105726</v>
      </c>
      <c r="U433" s="76">
        <f>+R433/'סכום נכסי הקרן'!$C$42*100</f>
        <v>2.424297362681109E-2</v>
      </c>
    </row>
    <row r="434" spans="2:21">
      <c r="B434" t="s">
        <v>1443</v>
      </c>
      <c r="C434" t="s">
        <v>1444</v>
      </c>
      <c r="D434" t="s">
        <v>1344</v>
      </c>
      <c r="E434" t="s">
        <v>1307</v>
      </c>
      <c r="F434" s="15"/>
      <c r="G434" t="s">
        <v>1370</v>
      </c>
      <c r="H434" t="s">
        <v>1424</v>
      </c>
      <c r="I434" t="s">
        <v>402</v>
      </c>
      <c r="J434" t="s">
        <v>317</v>
      </c>
      <c r="K434" s="76">
        <v>3.18</v>
      </c>
      <c r="L434" t="s">
        <v>109</v>
      </c>
      <c r="M434" s="76">
        <v>5.95</v>
      </c>
      <c r="N434" s="76">
        <v>3.35</v>
      </c>
      <c r="O434" s="76">
        <v>409167.35</v>
      </c>
      <c r="P434" s="76">
        <v>110.70161111111079</v>
      </c>
      <c r="Q434" s="76">
        <v>0</v>
      </c>
      <c r="R434" s="76">
        <v>1598.4776606763601</v>
      </c>
      <c r="S434" s="76">
        <v>0.03</v>
      </c>
      <c r="T434" s="76">
        <f t="shared" si="9"/>
        <v>0.26564625840894029</v>
      </c>
      <c r="U434" s="76">
        <f>+R434/'סכום נכסי הקרן'!$C$42*100</f>
        <v>2.9637340382204152E-2</v>
      </c>
    </row>
    <row r="435" spans="2:21">
      <c r="B435" t="s">
        <v>1445</v>
      </c>
      <c r="C435" t="s">
        <v>1446</v>
      </c>
      <c r="D435" t="s">
        <v>126</v>
      </c>
      <c r="E435" t="s">
        <v>1307</v>
      </c>
      <c r="F435" s="15"/>
      <c r="G435" t="s">
        <v>1323</v>
      </c>
      <c r="H435" t="s">
        <v>1246</v>
      </c>
      <c r="I435" t="s">
        <v>397</v>
      </c>
      <c r="J435" t="s">
        <v>371</v>
      </c>
      <c r="K435" s="76">
        <v>3.86</v>
      </c>
      <c r="L435" t="s">
        <v>109</v>
      </c>
      <c r="M435" s="76">
        <v>6.88</v>
      </c>
      <c r="N435" s="76">
        <v>6.31</v>
      </c>
      <c r="O435" s="76">
        <v>321488.63</v>
      </c>
      <c r="P435" s="76">
        <v>110.98474999999988</v>
      </c>
      <c r="Q435" s="76">
        <v>0</v>
      </c>
      <c r="R435" s="76">
        <v>1259.1590302099701</v>
      </c>
      <c r="S435" s="76">
        <v>0.03</v>
      </c>
      <c r="T435" s="76">
        <f t="shared" si="9"/>
        <v>0.20925590225363302</v>
      </c>
      <c r="U435" s="76">
        <f>+R435/'סכום נכסי הקרן'!$C$42*100</f>
        <v>2.3346040856065911E-2</v>
      </c>
    </row>
    <row r="436" spans="2:21">
      <c r="B436" t="s">
        <v>1447</v>
      </c>
      <c r="C436" t="s">
        <v>1448</v>
      </c>
      <c r="D436" t="s">
        <v>1333</v>
      </c>
      <c r="E436" t="s">
        <v>1307</v>
      </c>
      <c r="F436" s="15"/>
      <c r="G436" t="s">
        <v>1323</v>
      </c>
      <c r="H436" t="s">
        <v>1246</v>
      </c>
      <c r="I436" t="s">
        <v>397</v>
      </c>
      <c r="J436" t="s">
        <v>317</v>
      </c>
      <c r="K436" s="76">
        <v>3.48</v>
      </c>
      <c r="L436" t="s">
        <v>109</v>
      </c>
      <c r="M436" s="76">
        <v>5</v>
      </c>
      <c r="N436" s="76">
        <v>4.6900000000000004</v>
      </c>
      <c r="O436" s="76">
        <v>332448.46999999997</v>
      </c>
      <c r="P436" s="76">
        <v>102.42766666666687</v>
      </c>
      <c r="Q436" s="76">
        <v>0</v>
      </c>
      <c r="R436" s="76">
        <v>1201.6922945251299</v>
      </c>
      <c r="S436" s="76">
        <v>0.04</v>
      </c>
      <c r="T436" s="76">
        <f t="shared" si="9"/>
        <v>0.19970567600199185</v>
      </c>
      <c r="U436" s="76">
        <f>+R436/'סכום נכסי הקרן'!$C$42*100</f>
        <v>2.22805513293464E-2</v>
      </c>
    </row>
    <row r="437" spans="2:21">
      <c r="B437" t="s">
        <v>1449</v>
      </c>
      <c r="C437" t="s">
        <v>1450</v>
      </c>
      <c r="D437" t="s">
        <v>126</v>
      </c>
      <c r="E437" t="s">
        <v>1307</v>
      </c>
      <c r="F437" s="15"/>
      <c r="G437" t="s">
        <v>1323</v>
      </c>
      <c r="H437" t="s">
        <v>1246</v>
      </c>
      <c r="I437" t="s">
        <v>397</v>
      </c>
      <c r="J437" t="s">
        <v>314</v>
      </c>
      <c r="K437" s="76">
        <v>3.56</v>
      </c>
      <c r="L437" t="s">
        <v>109</v>
      </c>
      <c r="M437" s="76">
        <v>5.38</v>
      </c>
      <c r="N437" s="76">
        <v>4.6900000000000004</v>
      </c>
      <c r="O437" s="76">
        <v>467619.83</v>
      </c>
      <c r="P437" s="76">
        <v>104.28305555555593</v>
      </c>
      <c r="Q437" s="76">
        <v>0</v>
      </c>
      <c r="R437" s="76">
        <v>1720.91066404306</v>
      </c>
      <c r="S437" s="76">
        <v>0.06</v>
      </c>
      <c r="T437" s="76">
        <f t="shared" si="9"/>
        <v>0.28599303587742947</v>
      </c>
      <c r="U437" s="76">
        <f>+R437/'סכום נכסי הקרן'!$C$42*100</f>
        <v>3.190736809923779E-2</v>
      </c>
    </row>
    <row r="438" spans="2:21">
      <c r="B438" t="s">
        <v>1451</v>
      </c>
      <c r="C438" t="s">
        <v>1452</v>
      </c>
      <c r="D438" t="s">
        <v>1330</v>
      </c>
      <c r="E438" t="s">
        <v>1307</v>
      </c>
      <c r="F438" s="15"/>
      <c r="G438" t="s">
        <v>1309</v>
      </c>
      <c r="H438" t="s">
        <v>1246</v>
      </c>
      <c r="I438" t="s">
        <v>397</v>
      </c>
      <c r="J438" t="s">
        <v>317</v>
      </c>
      <c r="K438" s="76">
        <v>2.85</v>
      </c>
      <c r="L438" t="s">
        <v>109</v>
      </c>
      <c r="M438" s="76">
        <v>6.13</v>
      </c>
      <c r="N438" s="76">
        <v>3.08</v>
      </c>
      <c r="O438" s="76">
        <v>168050.88</v>
      </c>
      <c r="P438" s="76">
        <v>111.53193055555599</v>
      </c>
      <c r="Q438" s="76">
        <v>0</v>
      </c>
      <c r="R438" s="76">
        <v>661.44184906121097</v>
      </c>
      <c r="S438" s="76">
        <v>0.02</v>
      </c>
      <c r="T438" s="76">
        <f t="shared" si="9"/>
        <v>0.10992305784483355</v>
      </c>
      <c r="U438" s="76">
        <f>+R438/'סכום נכסי הקרן'!$C$42*100</f>
        <v>1.2263779285702922E-2</v>
      </c>
    </row>
    <row r="439" spans="2:21">
      <c r="B439" t="s">
        <v>1453</v>
      </c>
      <c r="C439" t="s">
        <v>1452</v>
      </c>
      <c r="D439" t="s">
        <v>1330</v>
      </c>
      <c r="E439" t="s">
        <v>1307</v>
      </c>
      <c r="F439" s="15"/>
      <c r="G439" t="s">
        <v>1309</v>
      </c>
      <c r="H439" t="s">
        <v>1246</v>
      </c>
      <c r="I439" t="s">
        <v>397</v>
      </c>
      <c r="J439" t="s">
        <v>317</v>
      </c>
      <c r="K439" s="76">
        <v>2.99</v>
      </c>
      <c r="L439" t="s">
        <v>109</v>
      </c>
      <c r="M439" s="76">
        <v>6.13</v>
      </c>
      <c r="N439" s="76">
        <v>3.08</v>
      </c>
      <c r="O439" s="76">
        <v>255729.59</v>
      </c>
      <c r="P439" s="76">
        <v>111.53193055555559</v>
      </c>
      <c r="Q439" s="76">
        <v>0</v>
      </c>
      <c r="R439" s="76">
        <v>1006.54190486396</v>
      </c>
      <c r="S439" s="76">
        <v>0.03</v>
      </c>
      <c r="T439" s="76">
        <f t="shared" si="9"/>
        <v>0.16727421191847056</v>
      </c>
      <c r="U439" s="76">
        <f>+R439/'סכום נכסי הקרן'!$C$42*100</f>
        <v>1.866227209630375E-2</v>
      </c>
    </row>
    <row r="440" spans="2:21">
      <c r="B440" t="s">
        <v>1454</v>
      </c>
      <c r="C440" t="s">
        <v>1455</v>
      </c>
      <c r="D440" t="s">
        <v>1353</v>
      </c>
      <c r="E440" t="s">
        <v>1307</v>
      </c>
      <c r="F440" s="15"/>
      <c r="G440" t="s">
        <v>1323</v>
      </c>
      <c r="H440" t="s">
        <v>1246</v>
      </c>
      <c r="I440" t="s">
        <v>397</v>
      </c>
      <c r="J440" t="s">
        <v>317</v>
      </c>
      <c r="K440" s="76">
        <v>1.88</v>
      </c>
      <c r="L440" t="s">
        <v>109</v>
      </c>
      <c r="M440" s="76">
        <v>5.5</v>
      </c>
      <c r="N440" s="76">
        <v>5.15</v>
      </c>
      <c r="O440" s="76">
        <v>365327.99</v>
      </c>
      <c r="P440" s="76">
        <v>103.39738888888877</v>
      </c>
      <c r="Q440" s="76">
        <v>0</v>
      </c>
      <c r="R440" s="76">
        <v>1333.0430573645799</v>
      </c>
      <c r="S440" s="76">
        <v>0.04</v>
      </c>
      <c r="T440" s="76">
        <f t="shared" si="9"/>
        <v>0.22153446945081356</v>
      </c>
      <c r="U440" s="76">
        <f>+R440/'סכום נכסי הקרן'!$C$42*100</f>
        <v>2.4715923035503219E-2</v>
      </c>
    </row>
    <row r="441" spans="2:21">
      <c r="B441" t="s">
        <v>1456</v>
      </c>
      <c r="C441" t="s">
        <v>1457</v>
      </c>
      <c r="D441" t="s">
        <v>1341</v>
      </c>
      <c r="E441" t="s">
        <v>1307</v>
      </c>
      <c r="F441" s="15"/>
      <c r="G441" t="s">
        <v>1323</v>
      </c>
      <c r="H441" t="s">
        <v>1424</v>
      </c>
      <c r="I441" t="s">
        <v>402</v>
      </c>
      <c r="J441" t="s">
        <v>317</v>
      </c>
      <c r="K441" s="76">
        <v>1.65</v>
      </c>
      <c r="L441" t="s">
        <v>116</v>
      </c>
      <c r="M441" s="76">
        <v>6.88</v>
      </c>
      <c r="N441" s="76">
        <v>5.5</v>
      </c>
      <c r="O441" s="76">
        <v>417642.96</v>
      </c>
      <c r="P441" s="76">
        <v>105.74141530054594</v>
      </c>
      <c r="Q441" s="76">
        <v>0</v>
      </c>
      <c r="R441" s="76">
        <v>2091.3873012853501</v>
      </c>
      <c r="S441" s="76">
        <v>0.04</v>
      </c>
      <c r="T441" s="76">
        <f t="shared" si="9"/>
        <v>0.34756144870698269</v>
      </c>
      <c r="U441" s="76">
        <f>+R441/'סכום נכסי הקרן'!$C$42*100</f>
        <v>3.8776367567743476E-2</v>
      </c>
    </row>
    <row r="442" spans="2:21">
      <c r="B442" t="s">
        <v>1458</v>
      </c>
      <c r="C442" t="s">
        <v>1459</v>
      </c>
      <c r="D442" t="s">
        <v>126</v>
      </c>
      <c r="E442" t="s">
        <v>1307</v>
      </c>
      <c r="F442" s="15"/>
      <c r="G442" t="s">
        <v>1365</v>
      </c>
      <c r="H442" t="s">
        <v>1424</v>
      </c>
      <c r="I442" t="s">
        <v>402</v>
      </c>
      <c r="J442" t="s">
        <v>317</v>
      </c>
      <c r="K442" s="76">
        <v>3.9</v>
      </c>
      <c r="L442" t="s">
        <v>113</v>
      </c>
      <c r="M442" s="76">
        <v>4.63</v>
      </c>
      <c r="N442" s="76">
        <v>0</v>
      </c>
      <c r="O442" s="76">
        <v>255729.59</v>
      </c>
      <c r="P442" s="76">
        <v>110.75056164383619</v>
      </c>
      <c r="Q442" s="76">
        <v>0</v>
      </c>
      <c r="R442" s="76">
        <v>1177.3253539448699</v>
      </c>
      <c r="S442" s="76">
        <v>0.03</v>
      </c>
      <c r="T442" s="76">
        <f t="shared" si="9"/>
        <v>0.19565620646403153</v>
      </c>
      <c r="U442" s="76">
        <f>+R442/'סכום נכסי הקרן'!$C$42*100</f>
        <v>2.1828764401185929E-2</v>
      </c>
    </row>
    <row r="443" spans="2:21">
      <c r="B443" t="s">
        <v>1460</v>
      </c>
      <c r="C443" t="s">
        <v>1461</v>
      </c>
      <c r="D443" t="s">
        <v>126</v>
      </c>
      <c r="E443" t="s">
        <v>1307</v>
      </c>
      <c r="F443" s="15"/>
      <c r="G443" t="s">
        <v>1365</v>
      </c>
      <c r="H443" t="s">
        <v>1424</v>
      </c>
      <c r="I443" t="s">
        <v>402</v>
      </c>
      <c r="J443" t="s">
        <v>317</v>
      </c>
      <c r="K443" s="76">
        <v>5.25</v>
      </c>
      <c r="L443" t="s">
        <v>113</v>
      </c>
      <c r="M443" s="76">
        <v>5.63</v>
      </c>
      <c r="N443" s="76">
        <v>4.83</v>
      </c>
      <c r="O443" s="76">
        <v>730655.98</v>
      </c>
      <c r="P443" s="76">
        <v>115.71945205479487</v>
      </c>
      <c r="Q443" s="76">
        <v>0</v>
      </c>
      <c r="R443" s="76">
        <v>3514.7050768811901</v>
      </c>
      <c r="S443" s="76">
        <v>0.13</v>
      </c>
      <c r="T443" s="76">
        <f t="shared" ref="T443:T496" si="10">+R443/$R$11*100</f>
        <v>0.58409840566012927</v>
      </c>
      <c r="U443" s="76">
        <f>+R443/'סכום נכסי הקרן'!$C$42*100</f>
        <v>6.5166072238077521E-2</v>
      </c>
    </row>
    <row r="444" spans="2:21">
      <c r="B444" t="s">
        <v>1462</v>
      </c>
      <c r="C444" t="s">
        <v>1463</v>
      </c>
      <c r="D444" t="s">
        <v>126</v>
      </c>
      <c r="E444" t="s">
        <v>1307</v>
      </c>
      <c r="F444" s="15"/>
      <c r="G444" t="s">
        <v>1309</v>
      </c>
      <c r="H444" t="s">
        <v>1424</v>
      </c>
      <c r="I444" t="s">
        <v>402</v>
      </c>
      <c r="J444" t="s">
        <v>317</v>
      </c>
      <c r="K444" s="76">
        <v>5.22</v>
      </c>
      <c r="L444" t="s">
        <v>109</v>
      </c>
      <c r="M444" s="76">
        <v>6</v>
      </c>
      <c r="N444" s="76">
        <v>0</v>
      </c>
      <c r="O444" s="76">
        <v>168050.88</v>
      </c>
      <c r="P444" s="76">
        <v>111.89066666666704</v>
      </c>
      <c r="Q444" s="76">
        <v>0</v>
      </c>
      <c r="R444" s="76">
        <v>663.56933914836702</v>
      </c>
      <c r="S444" s="76">
        <v>0.01</v>
      </c>
      <c r="T444" s="76">
        <f t="shared" si="10"/>
        <v>0.11027661910837726</v>
      </c>
      <c r="U444" s="76">
        <f>+R444/'סכום נכסי הקרן'!$C$42*100</f>
        <v>1.2303225034257287E-2</v>
      </c>
    </row>
    <row r="445" spans="2:21">
      <c r="B445" t="s">
        <v>1464</v>
      </c>
      <c r="C445" t="s">
        <v>1465</v>
      </c>
      <c r="D445" t="s">
        <v>126</v>
      </c>
      <c r="E445" t="s">
        <v>1307</v>
      </c>
      <c r="F445" s="15"/>
      <c r="G445" t="s">
        <v>1319</v>
      </c>
      <c r="H445" t="s">
        <v>1424</v>
      </c>
      <c r="I445" t="s">
        <v>402</v>
      </c>
      <c r="J445" t="s">
        <v>317</v>
      </c>
      <c r="K445" s="76">
        <v>5.13</v>
      </c>
      <c r="L445" t="s">
        <v>113</v>
      </c>
      <c r="M445" s="76">
        <v>5.43</v>
      </c>
      <c r="N445" s="76">
        <v>3.51</v>
      </c>
      <c r="O445" s="76">
        <v>372634.55</v>
      </c>
      <c r="P445" s="76">
        <v>121.63416438356219</v>
      </c>
      <c r="Q445" s="76">
        <v>0</v>
      </c>
      <c r="R445" s="76">
        <v>1884.1187539079001</v>
      </c>
      <c r="S445" s="76">
        <v>7.0000000000000007E-2</v>
      </c>
      <c r="T445" s="76">
        <f t="shared" si="10"/>
        <v>0.31311610395729234</v>
      </c>
      <c r="U445" s="76">
        <f>+R445/'סכום נכסי הקרן'!$C$42*100</f>
        <v>3.4933405829666218E-2</v>
      </c>
    </row>
    <row r="446" spans="2:21">
      <c r="B446" t="s">
        <v>1466</v>
      </c>
      <c r="C446" t="s">
        <v>1467</v>
      </c>
      <c r="D446" t="s">
        <v>126</v>
      </c>
      <c r="E446" t="s">
        <v>1307</v>
      </c>
      <c r="F446" s="15"/>
      <c r="G446" t="s">
        <v>1370</v>
      </c>
      <c r="H446" t="s">
        <v>1246</v>
      </c>
      <c r="I446" t="s">
        <v>397</v>
      </c>
      <c r="J446" t="s">
        <v>317</v>
      </c>
      <c r="K446" s="76">
        <v>4.6900000000000004</v>
      </c>
      <c r="L446" t="s">
        <v>109</v>
      </c>
      <c r="M446" s="76">
        <v>5.5</v>
      </c>
      <c r="N446" s="76">
        <v>4.7699999999999996</v>
      </c>
      <c r="O446" s="76">
        <v>591831.35</v>
      </c>
      <c r="P446" s="76">
        <v>103.66133333333292</v>
      </c>
      <c r="Q446" s="76">
        <v>0</v>
      </c>
      <c r="R446" s="76">
        <v>2165.0424475176701</v>
      </c>
      <c r="S446" s="76">
        <v>0.12</v>
      </c>
      <c r="T446" s="76">
        <f t="shared" si="10"/>
        <v>0.35980197886296883</v>
      </c>
      <c r="U446" s="76">
        <f>+R446/'סכום נכסי הקרן'!$C$42*100</f>
        <v>4.0142006070858133E-2</v>
      </c>
    </row>
    <row r="447" spans="2:21">
      <c r="B447" t="s">
        <v>1468</v>
      </c>
      <c r="C447" t="s">
        <v>1469</v>
      </c>
      <c r="D447" t="s">
        <v>126</v>
      </c>
      <c r="E447" t="s">
        <v>1307</v>
      </c>
      <c r="F447" s="15"/>
      <c r="G447" t="s">
        <v>1365</v>
      </c>
      <c r="H447" t="s">
        <v>1246</v>
      </c>
      <c r="I447" t="s">
        <v>397</v>
      </c>
      <c r="J447" t="s">
        <v>317</v>
      </c>
      <c r="K447" s="76">
        <v>4.51</v>
      </c>
      <c r="L447" t="s">
        <v>109</v>
      </c>
      <c r="M447" s="76">
        <v>8.3800000000000008</v>
      </c>
      <c r="N447" s="76">
        <v>0</v>
      </c>
      <c r="O447" s="76">
        <v>409167.35</v>
      </c>
      <c r="P447" s="76">
        <v>124.29343055555564</v>
      </c>
      <c r="Q447" s="76">
        <v>0</v>
      </c>
      <c r="R447" s="76">
        <v>1794.7369520437201</v>
      </c>
      <c r="S447" s="76">
        <v>0.04</v>
      </c>
      <c r="T447" s="76">
        <f t="shared" si="10"/>
        <v>0.29826200757597543</v>
      </c>
      <c r="U447" s="76">
        <f>+R447/'סכום נכסי הקרן'!$C$42*100</f>
        <v>3.3276179738247112E-2</v>
      </c>
    </row>
    <row r="448" spans="2:21">
      <c r="B448" t="s">
        <v>1470</v>
      </c>
      <c r="C448" t="s">
        <v>1471</v>
      </c>
      <c r="D448" t="s">
        <v>1353</v>
      </c>
      <c r="E448" t="s">
        <v>1307</v>
      </c>
      <c r="F448" s="15"/>
      <c r="G448" t="s">
        <v>1323</v>
      </c>
      <c r="H448" t="s">
        <v>1472</v>
      </c>
      <c r="I448" t="s">
        <v>397</v>
      </c>
      <c r="J448" t="s">
        <v>317</v>
      </c>
      <c r="K448" s="76">
        <v>2.2400000000000002</v>
      </c>
      <c r="L448" t="s">
        <v>113</v>
      </c>
      <c r="M448" s="76">
        <v>6.75</v>
      </c>
      <c r="N448" s="76">
        <v>6.37</v>
      </c>
      <c r="O448" s="76">
        <v>292262.39</v>
      </c>
      <c r="P448" s="76">
        <v>106.07303804347791</v>
      </c>
      <c r="Q448" s="76">
        <v>0</v>
      </c>
      <c r="R448" s="76">
        <v>1288.68720395894</v>
      </c>
      <c r="S448" s="76">
        <v>0.02</v>
      </c>
      <c r="T448" s="76">
        <f t="shared" si="10"/>
        <v>0.21416310181420992</v>
      </c>
      <c r="U448" s="76">
        <f>+R448/'סכום נכסי הקרן'!$C$42*100</f>
        <v>2.3893522098870888E-2</v>
      </c>
    </row>
    <row r="449" spans="2:21">
      <c r="B449" t="s">
        <v>1473</v>
      </c>
      <c r="C449" t="s">
        <v>1474</v>
      </c>
      <c r="D449" t="s">
        <v>126</v>
      </c>
      <c r="E449" t="s">
        <v>1307</v>
      </c>
      <c r="F449" s="15"/>
      <c r="G449" t="s">
        <v>1323</v>
      </c>
      <c r="H449" t="s">
        <v>410</v>
      </c>
      <c r="I449" t="s">
        <v>402</v>
      </c>
      <c r="J449" t="s">
        <v>317</v>
      </c>
      <c r="K449" s="76">
        <v>2</v>
      </c>
      <c r="L449" t="s">
        <v>109</v>
      </c>
      <c r="M449" s="76">
        <v>9.75</v>
      </c>
      <c r="N449" s="76">
        <v>0</v>
      </c>
      <c r="O449" s="76">
        <v>168050.88</v>
      </c>
      <c r="P449" s="76">
        <v>116.92883333333306</v>
      </c>
      <c r="Q449" s="76">
        <v>0</v>
      </c>
      <c r="R449" s="76">
        <v>693.44826493471999</v>
      </c>
      <c r="S449" s="76">
        <v>7.0000000000000007E-2</v>
      </c>
      <c r="T449" s="76">
        <f t="shared" si="10"/>
        <v>0.11524210910907243</v>
      </c>
      <c r="U449" s="76">
        <f>+R449/'סכום נכסי הקרן'!$C$42*100</f>
        <v>1.2857209563143394E-2</v>
      </c>
    </row>
    <row r="450" spans="2:21">
      <c r="B450" t="s">
        <v>1475</v>
      </c>
      <c r="C450" t="s">
        <v>1476</v>
      </c>
      <c r="D450" t="s">
        <v>126</v>
      </c>
      <c r="E450" t="s">
        <v>1307</v>
      </c>
      <c r="F450" s="15"/>
      <c r="G450" t="s">
        <v>1360</v>
      </c>
      <c r="H450" t="s">
        <v>410</v>
      </c>
      <c r="I450" t="s">
        <v>402</v>
      </c>
      <c r="J450" t="s">
        <v>317</v>
      </c>
      <c r="K450" s="76">
        <v>5.38</v>
      </c>
      <c r="L450" t="s">
        <v>109</v>
      </c>
      <c r="M450" s="76">
        <v>6</v>
      </c>
      <c r="N450" s="76">
        <v>0</v>
      </c>
      <c r="O450" s="76">
        <v>723349.42</v>
      </c>
      <c r="P450" s="76">
        <v>109.15599999999996</v>
      </c>
      <c r="Q450" s="76">
        <v>0</v>
      </c>
      <c r="R450" s="76">
        <v>2786.4253246271601</v>
      </c>
      <c r="S450" s="76">
        <v>7.0000000000000007E-2</v>
      </c>
      <c r="T450" s="76">
        <f t="shared" si="10"/>
        <v>0.4630677550475879</v>
      </c>
      <c r="U450" s="76">
        <f>+R450/'סכום נכסי הקרן'!$C$42*100</f>
        <v>5.1663052807773377E-2</v>
      </c>
    </row>
    <row r="451" spans="2:21">
      <c r="B451" t="s">
        <v>1477</v>
      </c>
      <c r="C451" t="s">
        <v>1478</v>
      </c>
      <c r="D451" t="s">
        <v>126</v>
      </c>
      <c r="E451" t="s">
        <v>1307</v>
      </c>
      <c r="F451" s="15"/>
      <c r="G451" t="s">
        <v>1375</v>
      </c>
      <c r="H451" t="s">
        <v>410</v>
      </c>
      <c r="I451" t="s">
        <v>402</v>
      </c>
      <c r="J451" t="s">
        <v>317</v>
      </c>
      <c r="K451" s="76">
        <v>4.63</v>
      </c>
      <c r="L451" t="s">
        <v>109</v>
      </c>
      <c r="M451" s="76">
        <v>5.25</v>
      </c>
      <c r="N451" s="76">
        <v>5.29</v>
      </c>
      <c r="O451" s="76">
        <v>914050.63</v>
      </c>
      <c r="P451" s="76">
        <v>104.657416666667</v>
      </c>
      <c r="Q451" s="76">
        <v>0</v>
      </c>
      <c r="R451" s="76">
        <v>3375.918248857</v>
      </c>
      <c r="S451" s="76">
        <v>0.03</v>
      </c>
      <c r="T451" s="76">
        <f t="shared" si="10"/>
        <v>0.56103383460727441</v>
      </c>
      <c r="U451" s="76">
        <f>+R451/'סכום נכסי הקרן'!$C$42*100</f>
        <v>6.259282860514559E-2</v>
      </c>
    </row>
    <row r="452" spans="2:21">
      <c r="B452" t="s">
        <v>1479</v>
      </c>
      <c r="C452" t="s">
        <v>1480</v>
      </c>
      <c r="D452" t="s">
        <v>126</v>
      </c>
      <c r="E452" t="s">
        <v>1307</v>
      </c>
      <c r="F452" s="15"/>
      <c r="G452" t="s">
        <v>1370</v>
      </c>
      <c r="H452" t="s">
        <v>410</v>
      </c>
      <c r="I452" t="s">
        <v>402</v>
      </c>
      <c r="J452" t="s">
        <v>317</v>
      </c>
      <c r="K452" s="76">
        <v>1.98</v>
      </c>
      <c r="L452" t="s">
        <v>109</v>
      </c>
      <c r="M452" s="76">
        <v>5.5</v>
      </c>
      <c r="N452" s="76">
        <v>0</v>
      </c>
      <c r="O452" s="76">
        <v>219196.79</v>
      </c>
      <c r="P452" s="76">
        <v>105.32416666666698</v>
      </c>
      <c r="Q452" s="76">
        <v>0</v>
      </c>
      <c r="R452" s="76">
        <v>814.73032207694405</v>
      </c>
      <c r="S452" s="76">
        <v>0.06</v>
      </c>
      <c r="T452" s="76">
        <f t="shared" si="10"/>
        <v>0.13539761424033508</v>
      </c>
      <c r="U452" s="76">
        <f>+R452/'סכום נכסי הקרן'!$C$42*100</f>
        <v>1.5105897610655492E-2</v>
      </c>
    </row>
    <row r="453" spans="2:21">
      <c r="B453" t="s">
        <v>1481</v>
      </c>
      <c r="C453" t="s">
        <v>1482</v>
      </c>
      <c r="D453" t="s">
        <v>126</v>
      </c>
      <c r="E453" t="s">
        <v>1307</v>
      </c>
      <c r="F453" s="15"/>
      <c r="G453" t="s">
        <v>1370</v>
      </c>
      <c r="H453" t="s">
        <v>1472</v>
      </c>
      <c r="I453" t="s">
        <v>397</v>
      </c>
      <c r="J453" t="s">
        <v>317</v>
      </c>
      <c r="K453" s="76">
        <v>3.89</v>
      </c>
      <c r="L453" t="s">
        <v>109</v>
      </c>
      <c r="M453" s="76">
        <v>6.25</v>
      </c>
      <c r="N453" s="76">
        <v>3.66</v>
      </c>
      <c r="O453" s="76">
        <v>306875.51</v>
      </c>
      <c r="P453" s="76">
        <v>111.44352777777809</v>
      </c>
      <c r="Q453" s="76">
        <v>0</v>
      </c>
      <c r="R453" s="76">
        <v>1206.89292373784</v>
      </c>
      <c r="S453" s="76">
        <v>0.02</v>
      </c>
      <c r="T453" s="76">
        <f t="shared" si="10"/>
        <v>0.20056995313623976</v>
      </c>
      <c r="U453" s="76">
        <f>+R453/'סכום נכסי הקרן'!$C$42*100</f>
        <v>2.2376976085206612E-2</v>
      </c>
    </row>
    <row r="454" spans="2:21">
      <c r="B454" t="s">
        <v>1481</v>
      </c>
      <c r="C454" t="s">
        <v>1482</v>
      </c>
      <c r="D454" t="s">
        <v>126</v>
      </c>
      <c r="E454" t="s">
        <v>1307</v>
      </c>
      <c r="F454" s="15"/>
      <c r="G454" t="s">
        <v>1370</v>
      </c>
      <c r="H454" t="s">
        <v>1472</v>
      </c>
      <c r="I454" t="s">
        <v>397</v>
      </c>
      <c r="J454" t="s">
        <v>994</v>
      </c>
      <c r="K454" s="76">
        <v>3.86</v>
      </c>
      <c r="L454" t="s">
        <v>109</v>
      </c>
      <c r="M454" s="76">
        <v>6.25</v>
      </c>
      <c r="N454" s="76">
        <v>3.98</v>
      </c>
      <c r="O454" s="76">
        <v>146131.20000000001</v>
      </c>
      <c r="P454" s="76">
        <v>111.44352799999993</v>
      </c>
      <c r="Q454" s="76">
        <v>0</v>
      </c>
      <c r="R454" s="76">
        <v>574.71093593944897</v>
      </c>
      <c r="S454" s="76">
        <v>0</v>
      </c>
      <c r="T454" s="76">
        <f t="shared" si="10"/>
        <v>9.5509504796217171E-2</v>
      </c>
      <c r="U454" s="76">
        <f>+R454/'סכום נכסי הקרן'!$C$42*100</f>
        <v>1.0655703266197341E-2</v>
      </c>
    </row>
    <row r="455" spans="2:21">
      <c r="B455" t="s">
        <v>1483</v>
      </c>
      <c r="C455" t="s">
        <v>1484</v>
      </c>
      <c r="D455" t="s">
        <v>1344</v>
      </c>
      <c r="E455" t="s">
        <v>1307</v>
      </c>
      <c r="F455" s="15"/>
      <c r="G455" t="s">
        <v>1323</v>
      </c>
      <c r="H455" t="s">
        <v>410</v>
      </c>
      <c r="I455" t="s">
        <v>402</v>
      </c>
      <c r="J455" t="s">
        <v>317</v>
      </c>
      <c r="K455" s="76">
        <v>1.45</v>
      </c>
      <c r="L455" t="s">
        <v>113</v>
      </c>
      <c r="M455" s="76">
        <v>5.63</v>
      </c>
      <c r="N455" s="76">
        <v>4.7300000000000004</v>
      </c>
      <c r="O455" s="76">
        <v>1063104.46</v>
      </c>
      <c r="P455" s="76">
        <v>103.90507967033001</v>
      </c>
      <c r="Q455" s="76">
        <v>0</v>
      </c>
      <c r="R455" s="76">
        <v>4591.7929497879804</v>
      </c>
      <c r="S455" s="76">
        <v>0.08</v>
      </c>
      <c r="T455" s="76">
        <f t="shared" si="10"/>
        <v>0.76309644263880438</v>
      </c>
      <c r="U455" s="76">
        <f>+R455/'סכום נכסי הקרן'!$C$42*100</f>
        <v>8.5136335630670495E-2</v>
      </c>
    </row>
    <row r="456" spans="2:21">
      <c r="B456" t="s">
        <v>1485</v>
      </c>
      <c r="C456" t="s">
        <v>1486</v>
      </c>
      <c r="D456" t="s">
        <v>1344</v>
      </c>
      <c r="E456" t="s">
        <v>1307</v>
      </c>
      <c r="F456" s="15"/>
      <c r="G456" t="s">
        <v>1370</v>
      </c>
      <c r="H456" t="s">
        <v>1472</v>
      </c>
      <c r="I456" t="s">
        <v>397</v>
      </c>
      <c r="J456" t="s">
        <v>317</v>
      </c>
      <c r="K456" s="76">
        <v>6.24</v>
      </c>
      <c r="L456" t="s">
        <v>109</v>
      </c>
      <c r="M456" s="76">
        <v>5</v>
      </c>
      <c r="N456" s="76">
        <v>4.1900000000000004</v>
      </c>
      <c r="O456" s="76">
        <v>624710.87</v>
      </c>
      <c r="P456" s="76">
        <v>107.85466666666686</v>
      </c>
      <c r="Q456" s="76">
        <v>0</v>
      </c>
      <c r="R456" s="76">
        <v>2377.7690076088702</v>
      </c>
      <c r="S456" s="76">
        <v>0.12</v>
      </c>
      <c r="T456" s="76">
        <f t="shared" si="10"/>
        <v>0.39515437454707303</v>
      </c>
      <c r="U456" s="76">
        <f>+R456/'סכום נכסי הקרן'!$C$42*100</f>
        <v>4.4086164706825949E-2</v>
      </c>
    </row>
    <row r="457" spans="2:21">
      <c r="B457" t="s">
        <v>1487</v>
      </c>
      <c r="C457" t="s">
        <v>1488</v>
      </c>
      <c r="D457" t="s">
        <v>126</v>
      </c>
      <c r="E457" t="s">
        <v>1307</v>
      </c>
      <c r="F457" s="15"/>
      <c r="G457" t="s">
        <v>1323</v>
      </c>
      <c r="H457" t="s">
        <v>410</v>
      </c>
      <c r="I457" t="s">
        <v>402</v>
      </c>
      <c r="J457" t="s">
        <v>371</v>
      </c>
      <c r="K457" s="76">
        <v>7.05</v>
      </c>
      <c r="L457" t="s">
        <v>109</v>
      </c>
      <c r="M457" s="76">
        <v>6.13</v>
      </c>
      <c r="N457" s="76">
        <v>5.65</v>
      </c>
      <c r="O457" s="76">
        <v>657590.38</v>
      </c>
      <c r="P457" s="76">
        <v>103.97327777777784</v>
      </c>
      <c r="Q457" s="76">
        <v>0</v>
      </c>
      <c r="R457" s="76">
        <v>2412.84178343139</v>
      </c>
      <c r="S457" s="76">
        <v>0</v>
      </c>
      <c r="T457" s="76">
        <f t="shared" si="10"/>
        <v>0.40098301507078593</v>
      </c>
      <c r="U457" s="76">
        <f>+R457/'סכום נכסי הקרן'!$C$42*100</f>
        <v>4.4736448299003861E-2</v>
      </c>
    </row>
    <row r="458" spans="2:21">
      <c r="B458" t="s">
        <v>1489</v>
      </c>
      <c r="C458" t="s">
        <v>1490</v>
      </c>
      <c r="D458" t="s">
        <v>126</v>
      </c>
      <c r="E458" t="s">
        <v>1307</v>
      </c>
      <c r="F458" s="15"/>
      <c r="G458" t="s">
        <v>1375</v>
      </c>
      <c r="H458" t="s">
        <v>410</v>
      </c>
      <c r="I458" t="s">
        <v>402</v>
      </c>
      <c r="J458" t="s">
        <v>317</v>
      </c>
      <c r="K458" s="76">
        <v>1.43</v>
      </c>
      <c r="L458" t="s">
        <v>116</v>
      </c>
      <c r="M458" s="76">
        <v>7</v>
      </c>
      <c r="N458" s="76">
        <v>5.5</v>
      </c>
      <c r="O458" s="76">
        <v>577218.23</v>
      </c>
      <c r="P458" s="76">
        <v>110.87419178082199</v>
      </c>
      <c r="Q458" s="76">
        <v>0</v>
      </c>
      <c r="R458" s="76">
        <v>3030.78192431258</v>
      </c>
      <c r="S458" s="76">
        <v>0.08</v>
      </c>
      <c r="T458" s="76">
        <f t="shared" si="10"/>
        <v>0.50367665313909871</v>
      </c>
      <c r="U458" s="76">
        <f>+R458/'סכום נכסי הקרן'!$C$42*100</f>
        <v>5.6193663336575175E-2</v>
      </c>
    </row>
    <row r="459" spans="2:21">
      <c r="B459" t="s">
        <v>1491</v>
      </c>
      <c r="C459" t="s">
        <v>1492</v>
      </c>
      <c r="D459" t="s">
        <v>126</v>
      </c>
      <c r="E459" t="s">
        <v>1307</v>
      </c>
      <c r="F459" s="15"/>
      <c r="G459" t="s">
        <v>1323</v>
      </c>
      <c r="H459" t="s">
        <v>1472</v>
      </c>
      <c r="I459" t="s">
        <v>397</v>
      </c>
      <c r="J459" t="s">
        <v>317</v>
      </c>
      <c r="K459" s="76">
        <v>2.1800000000000002</v>
      </c>
      <c r="L459" t="s">
        <v>109</v>
      </c>
      <c r="M459" s="76">
        <v>6</v>
      </c>
      <c r="N459" s="76">
        <v>5.69</v>
      </c>
      <c r="O459" s="76">
        <v>504152.63</v>
      </c>
      <c r="P459" s="76">
        <v>101.88766666666723</v>
      </c>
      <c r="Q459" s="76">
        <v>0</v>
      </c>
      <c r="R459" s="76">
        <v>1812.7391401929499</v>
      </c>
      <c r="S459" s="76">
        <v>0.03</v>
      </c>
      <c r="T459" s="76">
        <f t="shared" si="10"/>
        <v>0.30125373779696157</v>
      </c>
      <c r="U459" s="76">
        <f>+R459/'סכום נכסי הקרן'!$C$42*100</f>
        <v>3.3609957926662618E-2</v>
      </c>
    </row>
    <row r="460" spans="2:21">
      <c r="B460" t="s">
        <v>1493</v>
      </c>
      <c r="C460" t="s">
        <v>1494</v>
      </c>
      <c r="D460" t="s">
        <v>126</v>
      </c>
      <c r="E460" t="s">
        <v>1307</v>
      </c>
      <c r="F460" s="15"/>
      <c r="G460" t="s">
        <v>1323</v>
      </c>
      <c r="H460" t="s">
        <v>1472</v>
      </c>
      <c r="I460" t="s">
        <v>397</v>
      </c>
      <c r="J460" t="s">
        <v>317</v>
      </c>
      <c r="K460" s="76">
        <v>3.37</v>
      </c>
      <c r="L460" t="s">
        <v>109</v>
      </c>
      <c r="M460" s="76">
        <v>7.38</v>
      </c>
      <c r="N460" s="76">
        <v>7.16</v>
      </c>
      <c r="O460" s="76">
        <v>328795.19</v>
      </c>
      <c r="P460" s="76">
        <v>108.36729166666728</v>
      </c>
      <c r="Q460" s="76">
        <v>0</v>
      </c>
      <c r="R460" s="76">
        <v>1257.40543569992</v>
      </c>
      <c r="S460" s="76">
        <v>0.02</v>
      </c>
      <c r="T460" s="76">
        <f t="shared" si="10"/>
        <v>0.208964477586388</v>
      </c>
      <c r="U460" s="76">
        <f>+R460/'סכום נכסי הקרן'!$C$42*100</f>
        <v>2.3313527497471502E-2</v>
      </c>
    </row>
    <row r="461" spans="2:21">
      <c r="B461" t="s">
        <v>1495</v>
      </c>
      <c r="C461" t="s">
        <v>1496</v>
      </c>
      <c r="D461" t="s">
        <v>126</v>
      </c>
      <c r="E461" t="s">
        <v>1307</v>
      </c>
      <c r="F461" s="15"/>
      <c r="G461" t="s">
        <v>1365</v>
      </c>
      <c r="H461" t="s">
        <v>410</v>
      </c>
      <c r="I461" t="s">
        <v>402</v>
      </c>
      <c r="J461" t="s">
        <v>317</v>
      </c>
      <c r="K461" s="76">
        <v>3.19</v>
      </c>
      <c r="L461" t="s">
        <v>113</v>
      </c>
      <c r="M461" s="76">
        <v>3.5</v>
      </c>
      <c r="N461" s="76">
        <v>3.18</v>
      </c>
      <c r="O461" s="76">
        <v>767188.78</v>
      </c>
      <c r="P461" s="76">
        <v>105.44705479452109</v>
      </c>
      <c r="Q461" s="76">
        <v>0</v>
      </c>
      <c r="R461" s="76">
        <v>3362.8405368949202</v>
      </c>
      <c r="S461" s="76">
        <v>0.1</v>
      </c>
      <c r="T461" s="76">
        <f t="shared" si="10"/>
        <v>0.55886048846879521</v>
      </c>
      <c r="U461" s="76">
        <f>+R461/'סכום נכסי הקרן'!$C$42*100</f>
        <v>6.2350355025204182E-2</v>
      </c>
    </row>
    <row r="462" spans="2:21">
      <c r="B462" t="s">
        <v>1497</v>
      </c>
      <c r="C462" t="s">
        <v>1498</v>
      </c>
      <c r="D462" t="s">
        <v>126</v>
      </c>
      <c r="E462" t="s">
        <v>1307</v>
      </c>
      <c r="F462" s="15"/>
      <c r="G462" t="s">
        <v>1365</v>
      </c>
      <c r="H462" t="s">
        <v>1472</v>
      </c>
      <c r="I462" t="s">
        <v>397</v>
      </c>
      <c r="J462" t="s">
        <v>439</v>
      </c>
      <c r="L462" t="s">
        <v>113</v>
      </c>
      <c r="M462" s="76">
        <v>3.75</v>
      </c>
      <c r="N462" s="76">
        <v>0</v>
      </c>
      <c r="O462" s="76">
        <v>613751.03</v>
      </c>
      <c r="P462" s="76">
        <v>107.52197260273999</v>
      </c>
      <c r="Q462" s="76">
        <v>0</v>
      </c>
      <c r="R462" s="76">
        <v>2743.2098682302299</v>
      </c>
      <c r="S462" s="76">
        <v>0.06</v>
      </c>
      <c r="T462" s="76">
        <f t="shared" si="10"/>
        <v>0.45588590660535083</v>
      </c>
      <c r="U462" s="76">
        <f>+R462/'סכום נכסי הקרן'!$C$42*100</f>
        <v>5.0861795947876952E-2</v>
      </c>
    </row>
    <row r="463" spans="2:21">
      <c r="B463" t="s">
        <v>1499</v>
      </c>
      <c r="C463" t="s">
        <v>1500</v>
      </c>
      <c r="D463" t="s">
        <v>1330</v>
      </c>
      <c r="E463" t="s">
        <v>1307</v>
      </c>
      <c r="F463" s="15"/>
      <c r="G463" t="s">
        <v>1365</v>
      </c>
      <c r="H463" t="s">
        <v>1472</v>
      </c>
      <c r="I463" t="s">
        <v>397</v>
      </c>
      <c r="J463" t="s">
        <v>317</v>
      </c>
      <c r="K463" s="76">
        <v>2.4700000000000002</v>
      </c>
      <c r="L463" t="s">
        <v>113</v>
      </c>
      <c r="M463" s="76">
        <v>5</v>
      </c>
      <c r="N463" s="76">
        <v>3.84</v>
      </c>
      <c r="O463" s="76">
        <v>219196.79</v>
      </c>
      <c r="P463" s="76">
        <v>110.46945205479466</v>
      </c>
      <c r="Q463" s="76">
        <v>0</v>
      </c>
      <c r="R463" s="76">
        <v>1006.57459916456</v>
      </c>
      <c r="S463" s="76">
        <v>0.03</v>
      </c>
      <c r="T463" s="76">
        <f t="shared" si="10"/>
        <v>0.16727964528725597</v>
      </c>
      <c r="U463" s="76">
        <f>+R463/'סכום נכסי הקרן'!$C$42*100</f>
        <v>1.8662878280637306E-2</v>
      </c>
    </row>
    <row r="464" spans="2:21">
      <c r="B464" t="s">
        <v>1501</v>
      </c>
      <c r="C464" t="s">
        <v>1502</v>
      </c>
      <c r="D464" t="s">
        <v>126</v>
      </c>
      <c r="E464" t="s">
        <v>1307</v>
      </c>
      <c r="F464" s="15"/>
      <c r="G464" t="s">
        <v>1365</v>
      </c>
      <c r="H464" t="s">
        <v>410</v>
      </c>
      <c r="I464" t="s">
        <v>402</v>
      </c>
      <c r="J464" t="s">
        <v>314</v>
      </c>
      <c r="K464" s="76">
        <v>7.06</v>
      </c>
      <c r="L464" t="s">
        <v>109</v>
      </c>
      <c r="M464" s="76">
        <v>6.25</v>
      </c>
      <c r="N464" s="76">
        <v>5.54</v>
      </c>
      <c r="O464" s="76">
        <v>707859.52</v>
      </c>
      <c r="P464" s="76">
        <v>101.07783333333298</v>
      </c>
      <c r="Q464" s="76">
        <v>0</v>
      </c>
      <c r="R464" s="76">
        <v>2524.96091341899</v>
      </c>
      <c r="S464" s="76">
        <v>0.11</v>
      </c>
      <c r="T464" s="76">
        <f t="shared" si="10"/>
        <v>0.41961576053228272</v>
      </c>
      <c r="U464" s="76">
        <f>+R464/'סכום נכסי הקרן'!$C$42*100</f>
        <v>4.6815246708606331E-2</v>
      </c>
    </row>
    <row r="465" spans="2:21">
      <c r="B465" t="s">
        <v>1503</v>
      </c>
      <c r="C465" t="s">
        <v>1504</v>
      </c>
      <c r="D465" t="s">
        <v>126</v>
      </c>
      <c r="E465" t="s">
        <v>1307</v>
      </c>
      <c r="F465" s="15"/>
      <c r="G465" t="s">
        <v>1360</v>
      </c>
      <c r="H465" t="s">
        <v>1505</v>
      </c>
      <c r="I465" t="s">
        <v>402</v>
      </c>
      <c r="J465" t="s">
        <v>994</v>
      </c>
      <c r="K465" s="76">
        <v>5.0999999999999996</v>
      </c>
      <c r="L465" t="s">
        <v>109</v>
      </c>
      <c r="M465" s="76">
        <v>7.38</v>
      </c>
      <c r="N465" s="76">
        <v>6.01</v>
      </c>
      <c r="O465" s="76">
        <v>767188.78</v>
      </c>
      <c r="P465" s="76">
        <v>109.79481944444413</v>
      </c>
      <c r="Q465" s="76">
        <v>0</v>
      </c>
      <c r="R465" s="76">
        <v>2972.59504783479</v>
      </c>
      <c r="S465" s="76">
        <v>0.1</v>
      </c>
      <c r="T465" s="76">
        <f t="shared" si="10"/>
        <v>0.49400674882633677</v>
      </c>
      <c r="U465" s="76">
        <f>+R465/'סכום נכסי הקרן'!$C$42*100</f>
        <v>5.5114821694697093E-2</v>
      </c>
    </row>
    <row r="466" spans="2:21">
      <c r="B466" t="s">
        <v>1506</v>
      </c>
      <c r="C466" t="s">
        <v>1507</v>
      </c>
      <c r="D466" t="s">
        <v>126</v>
      </c>
      <c r="E466" t="s">
        <v>1307</v>
      </c>
      <c r="F466" s="15"/>
      <c r="G466" t="s">
        <v>1370</v>
      </c>
      <c r="H466" t="s">
        <v>1505</v>
      </c>
      <c r="I466" t="s">
        <v>402</v>
      </c>
      <c r="J466" t="s">
        <v>344</v>
      </c>
      <c r="K466" s="76">
        <v>6.57</v>
      </c>
      <c r="L466" t="s">
        <v>109</v>
      </c>
      <c r="M466" s="76">
        <v>6.5</v>
      </c>
      <c r="N466" s="76">
        <v>6.4</v>
      </c>
      <c r="O466" s="76">
        <v>642977.27</v>
      </c>
      <c r="P466" s="76">
        <v>101.23144444444411</v>
      </c>
      <c r="Q466" s="76">
        <v>0</v>
      </c>
      <c r="R466" s="76">
        <v>2297.0090827048298</v>
      </c>
      <c r="S466" s="76">
        <v>0.05</v>
      </c>
      <c r="T466" s="76">
        <f t="shared" si="10"/>
        <v>0.38173312230944856</v>
      </c>
      <c r="U466" s="76">
        <f>+R466/'סכום נכסי הקרן'!$C$42*100</f>
        <v>4.2588796653143218E-2</v>
      </c>
    </row>
    <row r="467" spans="2:21">
      <c r="B467" t="s">
        <v>1508</v>
      </c>
      <c r="C467" t="s">
        <v>1509</v>
      </c>
      <c r="D467" t="s">
        <v>126</v>
      </c>
      <c r="E467" t="s">
        <v>1307</v>
      </c>
      <c r="F467" s="15"/>
      <c r="G467" t="s">
        <v>1309</v>
      </c>
      <c r="H467" t="s">
        <v>1505</v>
      </c>
      <c r="I467" t="s">
        <v>402</v>
      </c>
      <c r="J467" t="s">
        <v>344</v>
      </c>
      <c r="K467" s="76">
        <v>7.6</v>
      </c>
      <c r="L467" t="s">
        <v>109</v>
      </c>
      <c r="M467" s="76">
        <v>5.13</v>
      </c>
      <c r="N467" s="76">
        <v>4.72</v>
      </c>
      <c r="O467" s="76">
        <v>694123.18</v>
      </c>
      <c r="P467" s="76">
        <v>105.40745833333317</v>
      </c>
      <c r="Q467" s="76">
        <v>0</v>
      </c>
      <c r="R467" s="76">
        <v>2582.0196765422502</v>
      </c>
      <c r="S467" s="76">
        <v>0.05</v>
      </c>
      <c r="T467" s="76">
        <f t="shared" si="10"/>
        <v>0.42909818703471037</v>
      </c>
      <c r="U467" s="76">
        <f>+R467/'סכום נכסי הקרן'!$C$42*100</f>
        <v>4.7873172024719968E-2</v>
      </c>
    </row>
    <row r="468" spans="2:21">
      <c r="B468" t="s">
        <v>1510</v>
      </c>
      <c r="C468" t="s">
        <v>1511</v>
      </c>
      <c r="D468" t="s">
        <v>1341</v>
      </c>
      <c r="E468" t="s">
        <v>1307</v>
      </c>
      <c r="F468" s="15"/>
      <c r="G468" t="s">
        <v>1323</v>
      </c>
      <c r="H468" t="s">
        <v>1505</v>
      </c>
      <c r="I468" t="s">
        <v>402</v>
      </c>
      <c r="J468" t="s">
        <v>317</v>
      </c>
      <c r="K468" s="76">
        <v>4.1100000000000003</v>
      </c>
      <c r="L468" t="s">
        <v>109</v>
      </c>
      <c r="M468" s="76">
        <v>7.13</v>
      </c>
      <c r="N468" s="76">
        <v>6.39</v>
      </c>
      <c r="O468" s="76">
        <v>730655.98</v>
      </c>
      <c r="P468" s="76">
        <v>109.14970833333311</v>
      </c>
      <c r="Q468" s="76">
        <v>0</v>
      </c>
      <c r="R468" s="76">
        <v>2814.4088060768099</v>
      </c>
      <c r="S468" s="76">
        <v>0.05</v>
      </c>
      <c r="T468" s="76">
        <f t="shared" si="10"/>
        <v>0.46771824677933349</v>
      </c>
      <c r="U468" s="76">
        <f>+R468/'סכום נכסי הקרן'!$C$42*100</f>
        <v>5.218189394343957E-2</v>
      </c>
    </row>
    <row r="469" spans="2:21">
      <c r="B469" t="s">
        <v>1512</v>
      </c>
      <c r="C469" t="s">
        <v>1513</v>
      </c>
      <c r="D469" t="s">
        <v>1344</v>
      </c>
      <c r="E469" t="s">
        <v>1307</v>
      </c>
      <c r="F469" s="15"/>
      <c r="G469" t="s">
        <v>1365</v>
      </c>
      <c r="H469" t="s">
        <v>1514</v>
      </c>
      <c r="I469" t="s">
        <v>397</v>
      </c>
      <c r="J469" t="s">
        <v>317</v>
      </c>
      <c r="K469" s="76">
        <v>3.29</v>
      </c>
      <c r="L469" t="s">
        <v>109</v>
      </c>
      <c r="M469" s="76">
        <v>6.45</v>
      </c>
      <c r="N469" s="76">
        <v>4.7699999999999996</v>
      </c>
      <c r="O469" s="76">
        <v>204583.67999999999</v>
      </c>
      <c r="P469" s="76">
        <v>105.92941666666697</v>
      </c>
      <c r="Q469" s="76">
        <v>0</v>
      </c>
      <c r="R469" s="76">
        <v>764.78476053295901</v>
      </c>
      <c r="S469" s="76">
        <v>0.02</v>
      </c>
      <c r="T469" s="76">
        <f t="shared" si="10"/>
        <v>0.1270973095975545</v>
      </c>
      <c r="U469" s="76">
        <f>+R469/'סכום נכסי הקרן'!$C$42*100</f>
        <v>1.4179858014060144E-2</v>
      </c>
    </row>
    <row r="470" spans="2:21">
      <c r="B470" t="s">
        <v>1515</v>
      </c>
      <c r="C470" t="s">
        <v>1516</v>
      </c>
      <c r="D470" t="s">
        <v>1381</v>
      </c>
      <c r="E470" t="s">
        <v>1307</v>
      </c>
      <c r="F470" s="15"/>
      <c r="G470" t="s">
        <v>1365</v>
      </c>
      <c r="H470" t="s">
        <v>1514</v>
      </c>
      <c r="I470" t="s">
        <v>397</v>
      </c>
      <c r="J470" t="s">
        <v>368</v>
      </c>
      <c r="K470" s="76">
        <v>9.6300000000000008</v>
      </c>
      <c r="L470" t="s">
        <v>109</v>
      </c>
      <c r="M470" s="76">
        <v>7.6</v>
      </c>
      <c r="N470" s="76">
        <v>8.48</v>
      </c>
      <c r="O470" s="76">
        <v>460313.27</v>
      </c>
      <c r="P470" s="76">
        <v>90.774444444444157</v>
      </c>
      <c r="Q470" s="76">
        <v>0</v>
      </c>
      <c r="R470" s="76">
        <v>1474.58140500579</v>
      </c>
      <c r="S470" s="76">
        <v>0.06</v>
      </c>
      <c r="T470" s="76">
        <f t="shared" si="10"/>
        <v>0.24505630738276321</v>
      </c>
      <c r="U470" s="76">
        <f>+R470/'סכום נכסי הקרן'!$C$42*100</f>
        <v>2.734018253525897E-2</v>
      </c>
    </row>
    <row r="471" spans="2:21">
      <c r="B471" t="s">
        <v>1517</v>
      </c>
      <c r="C471" t="s">
        <v>1518</v>
      </c>
      <c r="D471" t="s">
        <v>1344</v>
      </c>
      <c r="E471" t="s">
        <v>1307</v>
      </c>
      <c r="F471" s="15"/>
      <c r="G471" t="s">
        <v>1370</v>
      </c>
      <c r="H471" t="s">
        <v>1514</v>
      </c>
      <c r="I471" t="s">
        <v>397</v>
      </c>
      <c r="J471" t="s">
        <v>317</v>
      </c>
      <c r="K471" s="76">
        <v>5.25</v>
      </c>
      <c r="L471" t="s">
        <v>113</v>
      </c>
      <c r="M471" s="76">
        <v>3.63</v>
      </c>
      <c r="N471" s="76">
        <v>2.58</v>
      </c>
      <c r="O471" s="76">
        <v>365327.99</v>
      </c>
      <c r="P471" s="76">
        <v>106.72815277777804</v>
      </c>
      <c r="Q471" s="76">
        <v>0</v>
      </c>
      <c r="R471" s="76">
        <v>1620.8077974504399</v>
      </c>
      <c r="S471" s="76">
        <v>0.05</v>
      </c>
      <c r="T471" s="76">
        <f t="shared" si="10"/>
        <v>0.26935723756725038</v>
      </c>
      <c r="U471" s="76">
        <f>+R471/'סכום נכסי הקרן'!$C$42*100</f>
        <v>3.0051362974221202E-2</v>
      </c>
    </row>
    <row r="472" spans="2:21">
      <c r="B472" t="s">
        <v>1519</v>
      </c>
      <c r="C472" t="s">
        <v>1520</v>
      </c>
      <c r="D472" t="s">
        <v>126</v>
      </c>
      <c r="E472" t="s">
        <v>1307</v>
      </c>
      <c r="F472" s="15"/>
      <c r="G472" t="s">
        <v>1370</v>
      </c>
      <c r="H472" t="s">
        <v>1514</v>
      </c>
      <c r="I472" t="s">
        <v>397</v>
      </c>
      <c r="J472" t="s">
        <v>317</v>
      </c>
      <c r="K472" s="76">
        <v>5.22</v>
      </c>
      <c r="L472" t="s">
        <v>109</v>
      </c>
      <c r="M472" s="76">
        <v>5.13</v>
      </c>
      <c r="N472" s="76">
        <v>4.2699999999999996</v>
      </c>
      <c r="O472" s="76">
        <v>1022918.38</v>
      </c>
      <c r="P472" s="76">
        <v>106.41140277777805</v>
      </c>
      <c r="Q472" s="76">
        <v>0</v>
      </c>
      <c r="R472" s="76">
        <v>3841.3228431294901</v>
      </c>
      <c r="S472" s="76">
        <v>0.1</v>
      </c>
      <c r="T472" s="76">
        <f t="shared" si="10"/>
        <v>0.63837804288510891</v>
      </c>
      <c r="U472" s="76">
        <f>+R472/'סכום נכסי הקרן'!$C$42*100</f>
        <v>7.1221885310297842E-2</v>
      </c>
    </row>
    <row r="473" spans="2:21">
      <c r="B473" t="s">
        <v>1521</v>
      </c>
      <c r="C473" t="s">
        <v>1522</v>
      </c>
      <c r="D473" t="s">
        <v>126</v>
      </c>
      <c r="E473" t="s">
        <v>1307</v>
      </c>
      <c r="F473" s="15"/>
      <c r="G473" t="s">
        <v>1370</v>
      </c>
      <c r="H473" t="s">
        <v>1514</v>
      </c>
      <c r="I473" t="s">
        <v>397</v>
      </c>
      <c r="J473" t="s">
        <v>344</v>
      </c>
      <c r="L473" t="s">
        <v>109</v>
      </c>
      <c r="M473" s="76">
        <v>4.25</v>
      </c>
      <c r="N473" s="76">
        <v>0</v>
      </c>
      <c r="O473" s="76">
        <v>384178.92</v>
      </c>
      <c r="P473" s="76">
        <v>102.56875000000018</v>
      </c>
      <c r="Q473" s="76">
        <v>0</v>
      </c>
      <c r="R473" s="76">
        <v>1390.59368399047</v>
      </c>
      <c r="S473" s="76">
        <v>0</v>
      </c>
      <c r="T473" s="76">
        <f t="shared" si="10"/>
        <v>0.23109863728897331</v>
      </c>
      <c r="U473" s="76">
        <f>+R473/'סכום נכסי הקרן'!$C$42*100</f>
        <v>2.5782967982380327E-2</v>
      </c>
    </row>
    <row r="474" spans="2:21">
      <c r="B474" t="s">
        <v>1523</v>
      </c>
      <c r="C474" t="s">
        <v>1524</v>
      </c>
      <c r="D474" t="s">
        <v>1330</v>
      </c>
      <c r="E474" t="s">
        <v>1307</v>
      </c>
      <c r="F474" s="15"/>
      <c r="G474" t="s">
        <v>1360</v>
      </c>
      <c r="H474" t="s">
        <v>1514</v>
      </c>
      <c r="I474" t="s">
        <v>397</v>
      </c>
      <c r="J474" t="s">
        <v>317</v>
      </c>
      <c r="K474" s="76">
        <v>6.16</v>
      </c>
      <c r="L474" t="s">
        <v>116</v>
      </c>
      <c r="M474" s="76">
        <v>5.75</v>
      </c>
      <c r="N474" s="76">
        <v>3.65</v>
      </c>
      <c r="O474" s="76">
        <v>347061.59</v>
      </c>
      <c r="P474" s="76">
        <v>113.87025000000015</v>
      </c>
      <c r="Q474" s="76">
        <v>0</v>
      </c>
      <c r="R474" s="76">
        <v>1871.54816731546</v>
      </c>
      <c r="S474" s="76">
        <v>0.14000000000000001</v>
      </c>
      <c r="T474" s="76">
        <f t="shared" si="10"/>
        <v>0.31102703547892879</v>
      </c>
      <c r="U474" s="76">
        <f>+R474/'סכום נכסי הקרן'!$C$42*100</f>
        <v>3.4700334850440599E-2</v>
      </c>
    </row>
    <row r="475" spans="2:21">
      <c r="B475" t="s">
        <v>1525</v>
      </c>
      <c r="C475" t="s">
        <v>1526</v>
      </c>
      <c r="D475" t="s">
        <v>1353</v>
      </c>
      <c r="E475" t="s">
        <v>1307</v>
      </c>
      <c r="F475" s="15"/>
      <c r="G475" t="s">
        <v>1375</v>
      </c>
      <c r="H475" t="s">
        <v>1505</v>
      </c>
      <c r="I475" t="s">
        <v>402</v>
      </c>
      <c r="J475" t="s">
        <v>317</v>
      </c>
      <c r="K475" s="76">
        <v>2.96</v>
      </c>
      <c r="L475" t="s">
        <v>109</v>
      </c>
      <c r="M475" s="76">
        <v>8.3800000000000008</v>
      </c>
      <c r="N475" s="76">
        <v>7.24</v>
      </c>
      <c r="O475" s="76">
        <v>153437.76000000001</v>
      </c>
      <c r="P475" s="76">
        <v>106.91691666666711</v>
      </c>
      <c r="Q475" s="76">
        <v>0</v>
      </c>
      <c r="R475" s="76">
        <v>578.93570371824001</v>
      </c>
      <c r="S475" s="76">
        <v>0.03</v>
      </c>
      <c r="T475" s="76">
        <f t="shared" si="10"/>
        <v>9.6211606414958351E-2</v>
      </c>
      <c r="U475" s="76">
        <f>+R475/'סכום נכסי הקרן'!$C$42*100</f>
        <v>1.0734034595921911E-2</v>
      </c>
    </row>
    <row r="476" spans="2:21">
      <c r="B476" t="s">
        <v>1527</v>
      </c>
      <c r="C476" t="s">
        <v>1528</v>
      </c>
      <c r="D476" t="s">
        <v>1381</v>
      </c>
      <c r="E476" t="s">
        <v>1307</v>
      </c>
      <c r="F476" s="15"/>
      <c r="G476" t="s">
        <v>1365</v>
      </c>
      <c r="H476" t="s">
        <v>1514</v>
      </c>
      <c r="I476" t="s">
        <v>397</v>
      </c>
      <c r="J476" t="s">
        <v>317</v>
      </c>
      <c r="K476" s="76">
        <v>5.6</v>
      </c>
      <c r="L476" t="s">
        <v>109</v>
      </c>
      <c r="M476" s="76">
        <v>6</v>
      </c>
      <c r="N476" s="76">
        <v>4.62</v>
      </c>
      <c r="O476" s="76">
        <v>299568.95</v>
      </c>
      <c r="P476" s="76">
        <v>108.33866666666673</v>
      </c>
      <c r="Q476" s="76">
        <v>0</v>
      </c>
      <c r="R476" s="76">
        <v>1145.33344279981</v>
      </c>
      <c r="S476" s="76">
        <v>0.02</v>
      </c>
      <c r="T476" s="76">
        <f t="shared" si="10"/>
        <v>0.19033956569756597</v>
      </c>
      <c r="U476" s="76">
        <f>+R476/'סכום נכסי הקרן'!$C$42*100</f>
        <v>2.1235603055607798E-2</v>
      </c>
    </row>
    <row r="477" spans="2:21">
      <c r="B477" t="s">
        <v>1529</v>
      </c>
      <c r="C477" t="s">
        <v>1530</v>
      </c>
      <c r="D477" t="s">
        <v>1531</v>
      </c>
      <c r="E477" t="s">
        <v>1307</v>
      </c>
      <c r="F477" s="15"/>
      <c r="G477" t="s">
        <v>1323</v>
      </c>
      <c r="H477" t="s">
        <v>1505</v>
      </c>
      <c r="I477" t="s">
        <v>402</v>
      </c>
      <c r="J477" t="s">
        <v>317</v>
      </c>
      <c r="K477" s="76">
        <v>2.2799999999999998</v>
      </c>
      <c r="L477" t="s">
        <v>109</v>
      </c>
      <c r="M477" s="76">
        <v>6.5</v>
      </c>
      <c r="N477" s="76">
        <v>6.45</v>
      </c>
      <c r="O477" s="76">
        <v>339755.03</v>
      </c>
      <c r="P477" s="76">
        <v>105.08877777777795</v>
      </c>
      <c r="Q477" s="76">
        <v>0</v>
      </c>
      <c r="R477" s="76">
        <v>1260.00971747483</v>
      </c>
      <c r="S477" s="76">
        <v>0.02</v>
      </c>
      <c r="T477" s="76">
        <f t="shared" si="10"/>
        <v>0.2093972754454802</v>
      </c>
      <c r="U477" s="76">
        <f>+R477/'סכום נכסי הקרן'!$C$42*100</f>
        <v>2.3361813430589594E-2</v>
      </c>
    </row>
    <row r="478" spans="2:21">
      <c r="B478" t="s">
        <v>1532</v>
      </c>
      <c r="C478" t="s">
        <v>1533</v>
      </c>
      <c r="D478" t="s">
        <v>1381</v>
      </c>
      <c r="E478" t="s">
        <v>1307</v>
      </c>
      <c r="F478" s="15"/>
      <c r="G478" t="s">
        <v>126</v>
      </c>
      <c r="H478" t="s">
        <v>1505</v>
      </c>
      <c r="I478" t="s">
        <v>402</v>
      </c>
      <c r="J478" t="s">
        <v>317</v>
      </c>
      <c r="K478" s="76">
        <v>2.52</v>
      </c>
      <c r="L478" t="s">
        <v>109</v>
      </c>
      <c r="M478" s="76">
        <v>4.75</v>
      </c>
      <c r="N478" s="76">
        <v>3.54</v>
      </c>
      <c r="O478" s="76">
        <v>255729.59</v>
      </c>
      <c r="P478" s="76">
        <v>105.10675000000001</v>
      </c>
      <c r="Q478" s="76">
        <v>0</v>
      </c>
      <c r="R478" s="76">
        <v>948.55659569492002</v>
      </c>
      <c r="S478" s="76">
        <v>0.05</v>
      </c>
      <c r="T478" s="76">
        <f t="shared" si="10"/>
        <v>0.1576378054785311</v>
      </c>
      <c r="U478" s="76">
        <f>+R478/'סכום נכסי הקרן'!$C$42*100</f>
        <v>1.7587167709619347E-2</v>
      </c>
    </row>
    <row r="479" spans="2:21">
      <c r="B479" t="s">
        <v>1534</v>
      </c>
      <c r="C479" t="s">
        <v>1535</v>
      </c>
      <c r="D479" t="s">
        <v>1381</v>
      </c>
      <c r="E479" t="s">
        <v>1307</v>
      </c>
      <c r="F479" s="15"/>
      <c r="G479" t="s">
        <v>1370</v>
      </c>
      <c r="H479" t="s">
        <v>1505</v>
      </c>
      <c r="I479" t="s">
        <v>402</v>
      </c>
      <c r="J479" t="s">
        <v>317</v>
      </c>
      <c r="K479" s="76">
        <v>2.73</v>
      </c>
      <c r="L479" t="s">
        <v>109</v>
      </c>
      <c r="M479" s="76">
        <v>6</v>
      </c>
      <c r="N479" s="76">
        <v>3.72</v>
      </c>
      <c r="O479" s="76">
        <v>621057.59</v>
      </c>
      <c r="P479" s="76">
        <v>109.62600000000006</v>
      </c>
      <c r="Q479" s="76">
        <v>0</v>
      </c>
      <c r="R479" s="76">
        <v>2402.68645486169</v>
      </c>
      <c r="S479" s="76">
        <v>0.03</v>
      </c>
      <c r="T479" s="76">
        <f t="shared" si="10"/>
        <v>0.39929533115513277</v>
      </c>
      <c r="U479" s="76">
        <f>+R479/'סכום נכסי הקרן'!$C$42*100</f>
        <v>4.4548158567518981E-2</v>
      </c>
    </row>
    <row r="480" spans="2:21">
      <c r="B480" t="s">
        <v>1536</v>
      </c>
      <c r="C480" t="s">
        <v>1537</v>
      </c>
      <c r="D480" t="s">
        <v>1333</v>
      </c>
      <c r="E480" t="s">
        <v>1307</v>
      </c>
      <c r="F480" s="15"/>
      <c r="G480" t="s">
        <v>1323</v>
      </c>
      <c r="H480" t="s">
        <v>1538</v>
      </c>
      <c r="I480" t="s">
        <v>402</v>
      </c>
      <c r="J480" t="s">
        <v>317</v>
      </c>
      <c r="K480" s="76">
        <v>1.94</v>
      </c>
      <c r="L480" t="s">
        <v>109</v>
      </c>
      <c r="M480" s="76">
        <v>6.63</v>
      </c>
      <c r="N480" s="76">
        <v>6.6</v>
      </c>
      <c r="O480" s="76">
        <v>467619.83</v>
      </c>
      <c r="P480" s="76">
        <v>102.94523611111124</v>
      </c>
      <c r="Q480" s="76">
        <v>0</v>
      </c>
      <c r="R480" s="76">
        <v>1698.83356114035</v>
      </c>
      <c r="S480" s="76">
        <v>0.04</v>
      </c>
      <c r="T480" s="76">
        <f t="shared" si="10"/>
        <v>0.28232410766723942</v>
      </c>
      <c r="U480" s="76">
        <f>+R480/'סכום נכסי הקרן'!$C$42*100</f>
        <v>3.1498037002859684E-2</v>
      </c>
    </row>
    <row r="481" spans="2:21">
      <c r="B481" t="s">
        <v>1539</v>
      </c>
      <c r="C481" t="s">
        <v>1540</v>
      </c>
      <c r="D481" t="s">
        <v>1381</v>
      </c>
      <c r="E481" t="s">
        <v>1307</v>
      </c>
      <c r="F481" s="15"/>
      <c r="G481" t="s">
        <v>1309</v>
      </c>
      <c r="H481" t="s">
        <v>1541</v>
      </c>
      <c r="I481" t="s">
        <v>397</v>
      </c>
      <c r="J481" t="s">
        <v>317</v>
      </c>
      <c r="K481" s="76">
        <v>4.24</v>
      </c>
      <c r="L481" t="s">
        <v>109</v>
      </c>
      <c r="M481" s="76">
        <v>6.5</v>
      </c>
      <c r="N481" s="76">
        <v>5.98</v>
      </c>
      <c r="O481" s="76">
        <v>350714.87</v>
      </c>
      <c r="P481" s="76">
        <v>105.11416666666726</v>
      </c>
      <c r="Q481" s="76">
        <v>0</v>
      </c>
      <c r="R481" s="76">
        <v>1300.9694247943701</v>
      </c>
      <c r="S481" s="76">
        <v>7.0000000000000007E-2</v>
      </c>
      <c r="T481" s="76">
        <f t="shared" si="10"/>
        <v>0.21620424764323812</v>
      </c>
      <c r="U481" s="76">
        <f>+R481/'סכום נכסי הקרן'!$C$42*100</f>
        <v>2.4121246494715753E-2</v>
      </c>
    </row>
    <row r="482" spans="2:21">
      <c r="B482" t="s">
        <v>1542</v>
      </c>
      <c r="C482" t="s">
        <v>1543</v>
      </c>
      <c r="D482" t="s">
        <v>126</v>
      </c>
      <c r="E482" t="s">
        <v>1307</v>
      </c>
      <c r="F482" s="15"/>
      <c r="G482" t="s">
        <v>1360</v>
      </c>
      <c r="H482" t="s">
        <v>1538</v>
      </c>
      <c r="I482" t="s">
        <v>402</v>
      </c>
      <c r="J482" t="s">
        <v>994</v>
      </c>
      <c r="K482" s="76">
        <v>3.96</v>
      </c>
      <c r="L482" t="s">
        <v>113</v>
      </c>
      <c r="M482" s="76">
        <v>5.25</v>
      </c>
      <c r="N482" s="76">
        <v>4.07</v>
      </c>
      <c r="O482" s="76">
        <v>246596.39</v>
      </c>
      <c r="P482" s="76">
        <v>107.61424999999973</v>
      </c>
      <c r="Q482" s="76">
        <v>0</v>
      </c>
      <c r="R482" s="76">
        <v>1103.12842354995</v>
      </c>
      <c r="S482" s="76">
        <v>0.05</v>
      </c>
      <c r="T482" s="76">
        <f t="shared" si="10"/>
        <v>0.18332563880598921</v>
      </c>
      <c r="U482" s="76">
        <f>+R482/'סכום נכסי הקרן'!$C$42*100</f>
        <v>2.0453080689410753E-2</v>
      </c>
    </row>
    <row r="483" spans="2:21">
      <c r="B483" t="s">
        <v>1544</v>
      </c>
      <c r="C483" t="s">
        <v>1545</v>
      </c>
      <c r="D483" t="s">
        <v>126</v>
      </c>
      <c r="E483" t="s">
        <v>1307</v>
      </c>
      <c r="F483" t="s">
        <v>1546</v>
      </c>
      <c r="G483" t="s">
        <v>1378</v>
      </c>
      <c r="H483" t="s">
        <v>1538</v>
      </c>
      <c r="I483" t="s">
        <v>402</v>
      </c>
      <c r="J483" t="s">
        <v>317</v>
      </c>
      <c r="K483" s="76">
        <v>3.58</v>
      </c>
      <c r="L483" t="s">
        <v>109</v>
      </c>
      <c r="M483" s="76">
        <v>1.5</v>
      </c>
      <c r="N483" s="76">
        <v>2.4900000000000002</v>
      </c>
      <c r="O483" s="76">
        <v>365327.99</v>
      </c>
      <c r="P483" s="76">
        <v>99.453500000000005</v>
      </c>
      <c r="Q483" s="76">
        <v>0</v>
      </c>
      <c r="R483" s="76">
        <v>1282.19676657478</v>
      </c>
      <c r="S483" s="76">
        <v>0.09</v>
      </c>
      <c r="T483" s="76">
        <f t="shared" si="10"/>
        <v>0.21308447528788726</v>
      </c>
      <c r="U483" s="76">
        <f>+R483/'סכום נכסי הקרן'!$C$42*100</f>
        <v>2.3773183037077341E-2</v>
      </c>
    </row>
    <row r="484" spans="2:21">
      <c r="B484" t="s">
        <v>1547</v>
      </c>
      <c r="C484" t="s">
        <v>1548</v>
      </c>
      <c r="D484" t="s">
        <v>1381</v>
      </c>
      <c r="E484" t="s">
        <v>1307</v>
      </c>
      <c r="F484" s="15"/>
      <c r="G484" t="s">
        <v>1370</v>
      </c>
      <c r="H484" t="s">
        <v>1549</v>
      </c>
      <c r="I484" t="s">
        <v>397</v>
      </c>
      <c r="J484" t="s">
        <v>317</v>
      </c>
      <c r="K484" s="76">
        <v>4.46</v>
      </c>
      <c r="L484" t="s">
        <v>109</v>
      </c>
      <c r="M484" s="76">
        <v>6.5</v>
      </c>
      <c r="N484" s="76">
        <v>6.02</v>
      </c>
      <c r="O484" s="76">
        <v>547991.99</v>
      </c>
      <c r="P484" s="76">
        <v>101.98472222222215</v>
      </c>
      <c r="Q484" s="76">
        <v>0</v>
      </c>
      <c r="R484" s="76">
        <v>1972.2455559605901</v>
      </c>
      <c r="S484" s="76">
        <v>0.08</v>
      </c>
      <c r="T484" s="76">
        <f t="shared" si="10"/>
        <v>0.32776163564457084</v>
      </c>
      <c r="U484" s="76">
        <f>+R484/'סכום נכסי הקרן'!$C$42*100</f>
        <v>3.6567362996215262E-2</v>
      </c>
    </row>
    <row r="485" spans="2:21">
      <c r="B485" t="s">
        <v>1550</v>
      </c>
      <c r="C485" t="s">
        <v>1551</v>
      </c>
      <c r="D485" t="s">
        <v>126</v>
      </c>
      <c r="E485" t="s">
        <v>1307</v>
      </c>
      <c r="F485" s="15"/>
      <c r="G485" t="s">
        <v>1360</v>
      </c>
      <c r="H485" t="s">
        <v>902</v>
      </c>
      <c r="I485" t="s">
        <v>402</v>
      </c>
      <c r="J485" t="s">
        <v>317</v>
      </c>
      <c r="K485" s="76">
        <v>4.97</v>
      </c>
      <c r="L485" t="s">
        <v>109</v>
      </c>
      <c r="M485" s="76">
        <v>7.38</v>
      </c>
      <c r="N485" s="76">
        <v>5.7</v>
      </c>
      <c r="O485" s="76">
        <v>445700.15</v>
      </c>
      <c r="P485" s="76">
        <v>110.98006944444371</v>
      </c>
      <c r="Q485" s="76">
        <v>0</v>
      </c>
      <c r="R485" s="76">
        <v>1745.5786876875</v>
      </c>
      <c r="S485" s="76">
        <v>0.05</v>
      </c>
      <c r="T485" s="76">
        <f t="shared" si="10"/>
        <v>0.29009254151626085</v>
      </c>
      <c r="U485" s="76">
        <f>+R485/'סכום נכסי הקרן'!$C$42*100</f>
        <v>3.236473740210135E-2</v>
      </c>
    </row>
    <row r="486" spans="2:21">
      <c r="B486" t="s">
        <v>1552</v>
      </c>
      <c r="C486" t="s">
        <v>1553</v>
      </c>
      <c r="D486" t="s">
        <v>126</v>
      </c>
      <c r="E486" t="s">
        <v>1307</v>
      </c>
      <c r="F486" s="15"/>
      <c r="G486" t="s">
        <v>1323</v>
      </c>
      <c r="H486" t="s">
        <v>902</v>
      </c>
      <c r="I486" t="s">
        <v>402</v>
      </c>
      <c r="J486" t="s">
        <v>317</v>
      </c>
      <c r="K486" s="76">
        <v>2.7</v>
      </c>
      <c r="L486" t="s">
        <v>109</v>
      </c>
      <c r="M486" s="76">
        <v>7.5</v>
      </c>
      <c r="N486" s="76">
        <v>7.09</v>
      </c>
      <c r="O486" s="76">
        <v>474926.39</v>
      </c>
      <c r="P486" s="76">
        <v>106.9383333333332</v>
      </c>
      <c r="Q486" s="76">
        <v>0</v>
      </c>
      <c r="R486" s="76">
        <v>1792.3027537063399</v>
      </c>
      <c r="S486" s="76">
        <v>0.02</v>
      </c>
      <c r="T486" s="76">
        <f t="shared" si="10"/>
        <v>0.29785747537858664</v>
      </c>
      <c r="U486" s="76">
        <f>+R486/'סכום נכסי הקרן'!$C$42*100</f>
        <v>3.3231047318534594E-2</v>
      </c>
    </row>
    <row r="487" spans="2:21">
      <c r="B487" t="s">
        <v>1554</v>
      </c>
      <c r="C487" t="s">
        <v>1555</v>
      </c>
      <c r="D487" t="s">
        <v>1344</v>
      </c>
      <c r="E487" t="s">
        <v>1307</v>
      </c>
      <c r="F487" s="15"/>
      <c r="G487" t="s">
        <v>1370</v>
      </c>
      <c r="H487" t="s">
        <v>1549</v>
      </c>
      <c r="I487" t="s">
        <v>397</v>
      </c>
      <c r="J487" t="s">
        <v>317</v>
      </c>
      <c r="K487" s="76">
        <v>2.96</v>
      </c>
      <c r="L487" t="s">
        <v>109</v>
      </c>
      <c r="M487" s="76">
        <v>7.88</v>
      </c>
      <c r="N487" s="76">
        <v>5.96</v>
      </c>
      <c r="O487" s="76">
        <v>306875.51</v>
      </c>
      <c r="P487" s="76">
        <v>105.78437499999963</v>
      </c>
      <c r="Q487" s="76">
        <v>0</v>
      </c>
      <c r="R487" s="76">
        <v>1145.6063548536299</v>
      </c>
      <c r="S487" s="76">
        <v>7.0000000000000007E-2</v>
      </c>
      <c r="T487" s="76">
        <f t="shared" si="10"/>
        <v>0.1903849201418322</v>
      </c>
      <c r="U487" s="76">
        <f>+R487/'סכום נכסי הקרן'!$C$42*100</f>
        <v>2.1240663112205675E-2</v>
      </c>
    </row>
    <row r="488" spans="2:21">
      <c r="B488" t="s">
        <v>1556</v>
      </c>
      <c r="C488" t="s">
        <v>1557</v>
      </c>
      <c r="D488" t="s">
        <v>126</v>
      </c>
      <c r="E488" t="s">
        <v>1307</v>
      </c>
      <c r="F488" s="15"/>
      <c r="G488" t="s">
        <v>1309</v>
      </c>
      <c r="H488" t="s">
        <v>1558</v>
      </c>
      <c r="I488" t="s">
        <v>397</v>
      </c>
      <c r="J488" t="s">
        <v>328</v>
      </c>
      <c r="K488" s="76">
        <v>5.82</v>
      </c>
      <c r="L488" t="s">
        <v>109</v>
      </c>
      <c r="M488" s="76">
        <v>6.75</v>
      </c>
      <c r="N488" s="76">
        <v>6.58</v>
      </c>
      <c r="O488" s="76">
        <v>401860.79</v>
      </c>
      <c r="P488" s="76">
        <v>103.34374999999996</v>
      </c>
      <c r="Q488" s="76">
        <v>0</v>
      </c>
      <c r="R488" s="76">
        <v>1465.5866778744901</v>
      </c>
      <c r="S488" s="76">
        <v>0.16</v>
      </c>
      <c r="T488" s="76">
        <f t="shared" si="10"/>
        <v>0.24356150037568364</v>
      </c>
      <c r="U488" s="76">
        <f>+R488/'סכום נכסי הקרן'!$C$42*100</f>
        <v>2.7173411490412098E-2</v>
      </c>
    </row>
    <row r="489" spans="2:21">
      <c r="B489" t="s">
        <v>1559</v>
      </c>
      <c r="C489" t="s">
        <v>1560</v>
      </c>
      <c r="D489" t="s">
        <v>126</v>
      </c>
      <c r="E489" t="s">
        <v>1307</v>
      </c>
      <c r="F489" s="15"/>
      <c r="G489" t="s">
        <v>1378</v>
      </c>
      <c r="H489" t="s">
        <v>1558</v>
      </c>
      <c r="I489" t="s">
        <v>397</v>
      </c>
      <c r="J489" t="s">
        <v>317</v>
      </c>
      <c r="K489" s="76">
        <v>5.23</v>
      </c>
      <c r="L489" t="s">
        <v>109</v>
      </c>
      <c r="M489" s="76">
        <v>8.6300000000000008</v>
      </c>
      <c r="N489" s="76">
        <v>7.36</v>
      </c>
      <c r="O489" s="76">
        <v>511459.19</v>
      </c>
      <c r="P489" s="76">
        <v>110.02745833333289</v>
      </c>
      <c r="Q489" s="76">
        <v>0</v>
      </c>
      <c r="R489" s="76">
        <v>1985.9290359602901</v>
      </c>
      <c r="S489" s="76">
        <v>0.04</v>
      </c>
      <c r="T489" s="76">
        <f t="shared" si="10"/>
        <v>0.33003565257540229</v>
      </c>
      <c r="U489" s="76">
        <f>+R489/'סכום נכסי הקרן'!$C$42*100</f>
        <v>3.6821068108486024E-2</v>
      </c>
    </row>
    <row r="490" spans="2:21">
      <c r="B490" t="s">
        <v>1561</v>
      </c>
      <c r="C490" t="s">
        <v>1562</v>
      </c>
      <c r="D490" t="s">
        <v>126</v>
      </c>
      <c r="E490" t="s">
        <v>1307</v>
      </c>
      <c r="F490" s="15"/>
      <c r="G490" t="s">
        <v>1370</v>
      </c>
      <c r="H490" t="s">
        <v>1563</v>
      </c>
      <c r="I490" t="s">
        <v>402</v>
      </c>
      <c r="J490" t="s">
        <v>368</v>
      </c>
      <c r="K490" s="76">
        <v>4.53</v>
      </c>
      <c r="L490" t="s">
        <v>116</v>
      </c>
      <c r="M490" s="76">
        <v>8.5</v>
      </c>
      <c r="N490" s="76">
        <v>0</v>
      </c>
      <c r="O490" s="76">
        <v>365327.99</v>
      </c>
      <c r="P490" s="76">
        <v>102.64165000000045</v>
      </c>
      <c r="Q490" s="76">
        <v>0</v>
      </c>
      <c r="R490" s="76">
        <v>1775.7865199483001</v>
      </c>
      <c r="S490" s="76">
        <v>0.14000000000000001</v>
      </c>
      <c r="T490" s="76">
        <f t="shared" si="10"/>
        <v>0.29511269150780406</v>
      </c>
      <c r="U490" s="76">
        <f>+R490/'סכום נכסי הקרן'!$C$42*100</f>
        <v>3.2924820178949821E-2</v>
      </c>
    </row>
    <row r="491" spans="2:21">
      <c r="B491" t="s">
        <v>1564</v>
      </c>
      <c r="C491" t="s">
        <v>1565</v>
      </c>
      <c r="D491" t="s">
        <v>1381</v>
      </c>
      <c r="E491" t="s">
        <v>1307</v>
      </c>
      <c r="F491" s="15"/>
      <c r="G491" t="s">
        <v>1370</v>
      </c>
      <c r="H491" t="s">
        <v>1566</v>
      </c>
      <c r="I491" t="s">
        <v>402</v>
      </c>
      <c r="J491" t="s">
        <v>317</v>
      </c>
      <c r="K491" s="76">
        <v>4.6500000000000004</v>
      </c>
      <c r="L491" t="s">
        <v>109</v>
      </c>
      <c r="M491" s="76">
        <v>6</v>
      </c>
      <c r="N491" s="76">
        <v>9.6300000000000008</v>
      </c>
      <c r="O491" s="76">
        <v>942546.22</v>
      </c>
      <c r="P491" s="76">
        <v>83.966666666666768</v>
      </c>
      <c r="Q491" s="76">
        <v>0</v>
      </c>
      <c r="R491" s="76">
        <v>2792.9375641824099</v>
      </c>
      <c r="S491" s="76">
        <v>0.06</v>
      </c>
      <c r="T491" s="76">
        <f t="shared" si="10"/>
        <v>0.46415000481201862</v>
      </c>
      <c r="U491" s="76">
        <f>+R491/'סכום נכסי הקרן'!$C$42*100</f>
        <v>5.1783796103158392E-2</v>
      </c>
    </row>
    <row r="492" spans="2:21">
      <c r="B492" t="s">
        <v>1567</v>
      </c>
      <c r="C492" t="s">
        <v>1568</v>
      </c>
      <c r="D492" t="s">
        <v>1381</v>
      </c>
      <c r="E492" t="s">
        <v>1307</v>
      </c>
      <c r="F492" s="15"/>
      <c r="G492" t="s">
        <v>1309</v>
      </c>
      <c r="H492" t="s">
        <v>1569</v>
      </c>
      <c r="I492" t="s">
        <v>397</v>
      </c>
      <c r="J492" t="s">
        <v>317</v>
      </c>
      <c r="K492" s="76">
        <v>0.5</v>
      </c>
      <c r="L492" t="s">
        <v>109</v>
      </c>
      <c r="M492" s="76">
        <v>6</v>
      </c>
      <c r="N492" s="76">
        <v>3.4</v>
      </c>
      <c r="O492" s="76">
        <v>62138.82</v>
      </c>
      <c r="P492" s="76">
        <v>102.13866666666685</v>
      </c>
      <c r="Q492" s="76">
        <v>0</v>
      </c>
      <c r="R492" s="76">
        <v>223.977732911082</v>
      </c>
      <c r="S492" s="76">
        <v>0.02</v>
      </c>
      <c r="T492" s="76">
        <f t="shared" si="10"/>
        <v>3.7222194703409435E-2</v>
      </c>
      <c r="U492" s="76">
        <f>+R492/'סכום נכסי הקרן'!$C$42*100</f>
        <v>4.1527663924382785E-3</v>
      </c>
    </row>
    <row r="493" spans="2:21">
      <c r="B493" t="s">
        <v>1570</v>
      </c>
      <c r="C493" t="s">
        <v>1571</v>
      </c>
      <c r="D493" t="s">
        <v>126</v>
      </c>
      <c r="E493" t="s">
        <v>1307</v>
      </c>
      <c r="F493" s="15"/>
      <c r="G493" t="s">
        <v>1309</v>
      </c>
      <c r="H493" t="s">
        <v>1569</v>
      </c>
      <c r="I493" t="s">
        <v>397</v>
      </c>
      <c r="J493" t="s">
        <v>398</v>
      </c>
      <c r="K493" s="76">
        <v>3.81</v>
      </c>
      <c r="L493" t="s">
        <v>109</v>
      </c>
      <c r="M493" s="76">
        <v>6.25</v>
      </c>
      <c r="N493" s="76">
        <v>7.6</v>
      </c>
      <c r="O493" s="76">
        <v>434740.31</v>
      </c>
      <c r="P493" s="76">
        <v>100.28586111111069</v>
      </c>
      <c r="Q493" s="76">
        <v>0</v>
      </c>
      <c r="R493" s="76">
        <v>1538.5842310230801</v>
      </c>
      <c r="S493" s="76">
        <v>7.0000000000000007E-2</v>
      </c>
      <c r="T493" s="76">
        <f t="shared" si="10"/>
        <v>0.25569274708871281</v>
      </c>
      <c r="U493" s="76">
        <f>+R493/'סכום נכסי הקרן'!$C$42*100</f>
        <v>2.8526857574117378E-2</v>
      </c>
    </row>
    <row r="494" spans="2:21">
      <c r="B494" t="s">
        <v>1572</v>
      </c>
      <c r="C494" t="s">
        <v>1573</v>
      </c>
      <c r="D494" t="s">
        <v>126</v>
      </c>
      <c r="E494" t="s">
        <v>1307</v>
      </c>
      <c r="F494" s="15"/>
      <c r="G494" t="s">
        <v>1309</v>
      </c>
      <c r="H494" t="s">
        <v>1574</v>
      </c>
      <c r="I494" t="s">
        <v>397</v>
      </c>
      <c r="J494" t="s">
        <v>994</v>
      </c>
      <c r="K494" s="76">
        <v>2.76</v>
      </c>
      <c r="L494" t="s">
        <v>109</v>
      </c>
      <c r="M494" s="76">
        <v>7.38</v>
      </c>
      <c r="N494" s="76">
        <v>10.58</v>
      </c>
      <c r="O494" s="76">
        <v>356194.79</v>
      </c>
      <c r="P494" s="76">
        <v>94.823069444444258</v>
      </c>
      <c r="Q494" s="76">
        <v>0</v>
      </c>
      <c r="R494" s="76">
        <v>1191.9368059364699</v>
      </c>
      <c r="S494" s="76">
        <v>0.17</v>
      </c>
      <c r="T494" s="76">
        <f t="shared" si="10"/>
        <v>0.19808444030612857</v>
      </c>
      <c r="U494" s="76">
        <f>+R494/'סכום נכסי הקרן'!$C$42*100</f>
        <v>2.2099675022464207E-2</v>
      </c>
    </row>
    <row r="495" spans="2:21">
      <c r="B495" t="s">
        <v>1572</v>
      </c>
      <c r="C495" t="s">
        <v>1573</v>
      </c>
      <c r="D495" t="s">
        <v>126</v>
      </c>
      <c r="E495" t="s">
        <v>1307</v>
      </c>
      <c r="F495" s="15"/>
      <c r="G495" t="s">
        <v>1309</v>
      </c>
      <c r="H495" t="s">
        <v>1574</v>
      </c>
      <c r="I495" t="s">
        <v>397</v>
      </c>
      <c r="J495" t="s">
        <v>994</v>
      </c>
      <c r="K495" s="76">
        <v>2.76</v>
      </c>
      <c r="L495" t="s">
        <v>109</v>
      </c>
      <c r="M495" s="76">
        <v>7.38</v>
      </c>
      <c r="N495" s="76">
        <v>10.58</v>
      </c>
      <c r="O495" s="76">
        <v>131518.07999999999</v>
      </c>
      <c r="P495" s="76">
        <v>94.823069444444315</v>
      </c>
      <c r="Q495" s="76">
        <v>0</v>
      </c>
      <c r="R495" s="76">
        <v>440.09975608598103</v>
      </c>
      <c r="S495" s="76">
        <v>0.06</v>
      </c>
      <c r="T495" s="76">
        <f t="shared" si="10"/>
        <v>7.3138872320217416E-2</v>
      </c>
      <c r="U495" s="76">
        <f>+R495/'סכום נכסי הקרן'!$C$42*100</f>
        <v>8.1598802373792478E-3</v>
      </c>
    </row>
    <row r="496" spans="2:21">
      <c r="B496" t="s">
        <v>1575</v>
      </c>
      <c r="C496" t="s">
        <v>1576</v>
      </c>
      <c r="D496" t="s">
        <v>126</v>
      </c>
      <c r="E496" t="s">
        <v>1307</v>
      </c>
      <c r="F496" s="15"/>
      <c r="G496" t="s">
        <v>1323</v>
      </c>
      <c r="H496" t="s">
        <v>215</v>
      </c>
      <c r="I496" t="s">
        <v>216</v>
      </c>
      <c r="J496" t="s">
        <v>439</v>
      </c>
      <c r="L496" t="s">
        <v>209</v>
      </c>
      <c r="M496" s="76">
        <v>7</v>
      </c>
      <c r="N496" s="76">
        <v>0</v>
      </c>
      <c r="O496" s="76">
        <v>16439759.619999999</v>
      </c>
      <c r="P496" s="76">
        <v>101</v>
      </c>
      <c r="Q496" s="76">
        <v>0</v>
      </c>
      <c r="R496" s="76">
        <v>7201.2229846659402</v>
      </c>
      <c r="S496" s="76">
        <v>2.35</v>
      </c>
      <c r="T496" s="76">
        <f t="shared" si="10"/>
        <v>1.1967498757758896</v>
      </c>
      <c r="U496" s="76">
        <f>+R496/'סכום נכסי הקרן'!$C$42*100</f>
        <v>0.13351772252756447</v>
      </c>
    </row>
    <row r="497" spans="2:6">
      <c r="B497" t="s">
        <v>308</v>
      </c>
      <c r="C497" s="15"/>
      <c r="D497" s="15"/>
      <c r="E497" s="15"/>
      <c r="F497" s="15"/>
    </row>
    <row r="498" spans="2:6">
      <c r="B498" t="s">
        <v>415</v>
      </c>
      <c r="C498" s="15"/>
      <c r="D498" s="15"/>
      <c r="E498" s="15"/>
      <c r="F498" s="15"/>
    </row>
    <row r="499" spans="2:6">
      <c r="B499" t="s">
        <v>416</v>
      </c>
      <c r="C499" s="15"/>
      <c r="D499" s="15"/>
      <c r="E499" s="15"/>
      <c r="F499" s="15"/>
    </row>
    <row r="500" spans="2:6">
      <c r="B500" t="s">
        <v>417</v>
      </c>
      <c r="C500" s="15"/>
      <c r="D500" s="15"/>
      <c r="E500" s="15"/>
      <c r="F500" s="15"/>
    </row>
    <row r="501" spans="2:6">
      <c r="B501" t="s">
        <v>1577</v>
      </c>
      <c r="C501" s="15"/>
      <c r="D501" s="15"/>
      <c r="E501" s="15"/>
      <c r="F501" s="15"/>
    </row>
    <row r="502" spans="2:6">
      <c r="C502" s="15"/>
      <c r="D502" s="15"/>
      <c r="E502" s="15"/>
      <c r="F502" s="15"/>
    </row>
    <row r="503" spans="2:6">
      <c r="C503" s="15"/>
      <c r="D503" s="15"/>
      <c r="E503" s="15"/>
      <c r="F503" s="15"/>
    </row>
    <row r="504" spans="2:6">
      <c r="C504" s="15"/>
      <c r="D504" s="15"/>
      <c r="E504" s="15"/>
      <c r="F504" s="15"/>
    </row>
    <row r="505" spans="2:6">
      <c r="C505" s="15"/>
      <c r="D505" s="15"/>
      <c r="E505" s="15"/>
      <c r="F505" s="15"/>
    </row>
    <row r="506" spans="2:6">
      <c r="C506" s="15"/>
      <c r="D506" s="15"/>
      <c r="E506" s="15"/>
      <c r="F506" s="15"/>
    </row>
    <row r="507" spans="2:6">
      <c r="C507" s="15"/>
      <c r="D507" s="15"/>
      <c r="E507" s="15"/>
      <c r="F507" s="15"/>
    </row>
    <row r="508" spans="2:6">
      <c r="C508" s="15"/>
      <c r="D508" s="15"/>
      <c r="E508" s="15"/>
      <c r="F508" s="15"/>
    </row>
    <row r="509" spans="2:6">
      <c r="C509" s="15"/>
      <c r="D509" s="15"/>
      <c r="E509" s="15"/>
      <c r="F509" s="15"/>
    </row>
    <row r="510" spans="2:6">
      <c r="C510" s="15"/>
      <c r="D510" s="15"/>
      <c r="E510" s="15"/>
      <c r="F510" s="15"/>
    </row>
    <row r="511" spans="2:6">
      <c r="C511" s="15"/>
      <c r="D511" s="15"/>
      <c r="E511" s="15"/>
      <c r="F511" s="15"/>
    </row>
    <row r="512" spans="2:6">
      <c r="C512" s="15"/>
      <c r="D512" s="15"/>
      <c r="E512" s="15"/>
      <c r="F512" s="15"/>
    </row>
    <row r="513" spans="3:6">
      <c r="C513" s="15"/>
      <c r="D513" s="15"/>
      <c r="E513" s="15"/>
      <c r="F513" s="15"/>
    </row>
    <row r="514" spans="3:6">
      <c r="C514" s="15"/>
      <c r="D514" s="15"/>
      <c r="E514" s="15"/>
      <c r="F514" s="15"/>
    </row>
    <row r="515" spans="3:6">
      <c r="C515" s="15"/>
      <c r="D515" s="15"/>
      <c r="E515" s="15"/>
      <c r="F515" s="15"/>
    </row>
    <row r="516" spans="3:6">
      <c r="C516" s="15"/>
      <c r="D516" s="15"/>
      <c r="E516" s="15"/>
      <c r="F516" s="15"/>
    </row>
    <row r="517" spans="3:6">
      <c r="C517" s="15"/>
      <c r="D517" s="15"/>
      <c r="E517" s="15"/>
      <c r="F517" s="15"/>
    </row>
    <row r="518" spans="3:6">
      <c r="C518" s="15"/>
      <c r="D518" s="15"/>
      <c r="E518" s="15"/>
      <c r="F518" s="15"/>
    </row>
    <row r="519" spans="3:6">
      <c r="C519" s="15"/>
      <c r="D519" s="15"/>
      <c r="E519" s="15"/>
      <c r="F519" s="15"/>
    </row>
    <row r="520" spans="3:6">
      <c r="C520" s="15"/>
      <c r="D520" s="15"/>
      <c r="E520" s="15"/>
      <c r="F520" s="15"/>
    </row>
    <row r="521" spans="3:6">
      <c r="C521" s="15"/>
      <c r="D521" s="15"/>
      <c r="E521" s="15"/>
      <c r="F521" s="15"/>
    </row>
    <row r="522" spans="3:6">
      <c r="C522" s="15"/>
      <c r="D522" s="15"/>
      <c r="E522" s="15"/>
      <c r="F522" s="15"/>
    </row>
    <row r="523" spans="3:6">
      <c r="C523" s="15"/>
      <c r="D523" s="15"/>
      <c r="E523" s="15"/>
      <c r="F523" s="15"/>
    </row>
    <row r="524" spans="3:6">
      <c r="C524" s="15"/>
      <c r="D524" s="15"/>
      <c r="E524" s="15"/>
      <c r="F524" s="15"/>
    </row>
    <row r="525" spans="3:6">
      <c r="C525" s="15"/>
      <c r="D525" s="15"/>
      <c r="E525" s="15"/>
      <c r="F525" s="15"/>
    </row>
    <row r="526" spans="3:6">
      <c r="C526" s="15"/>
      <c r="D526" s="15"/>
      <c r="E526" s="15"/>
      <c r="F526" s="15"/>
    </row>
    <row r="527" spans="3:6">
      <c r="C527" s="15"/>
      <c r="D527" s="15"/>
      <c r="E527" s="15"/>
      <c r="F527" s="15"/>
    </row>
    <row r="528" spans="3:6">
      <c r="C528" s="15"/>
      <c r="D528" s="15"/>
      <c r="E528" s="15"/>
      <c r="F528" s="15"/>
    </row>
    <row r="529" spans="3:6">
      <c r="C529" s="15"/>
      <c r="D529" s="15"/>
      <c r="E529" s="15"/>
      <c r="F529" s="15"/>
    </row>
    <row r="530" spans="3:6">
      <c r="C530" s="15"/>
      <c r="D530" s="15"/>
      <c r="E530" s="15"/>
      <c r="F530" s="15"/>
    </row>
    <row r="531" spans="3:6">
      <c r="C531" s="15"/>
      <c r="D531" s="15"/>
      <c r="E531" s="15"/>
      <c r="F531" s="15"/>
    </row>
    <row r="532" spans="3:6">
      <c r="C532" s="15"/>
      <c r="D532" s="15"/>
      <c r="E532" s="15"/>
      <c r="F532" s="15"/>
    </row>
    <row r="533" spans="3:6">
      <c r="C533" s="15"/>
      <c r="D533" s="15"/>
      <c r="E533" s="15"/>
      <c r="F533" s="15"/>
    </row>
    <row r="534" spans="3:6">
      <c r="C534" s="15"/>
      <c r="D534" s="15"/>
      <c r="E534" s="15"/>
      <c r="F534" s="15"/>
    </row>
    <row r="535" spans="3:6">
      <c r="C535" s="15"/>
      <c r="D535" s="15"/>
      <c r="E535" s="15"/>
      <c r="F535" s="15"/>
    </row>
    <row r="536" spans="3:6">
      <c r="C536" s="15"/>
      <c r="D536" s="15"/>
      <c r="E536" s="15"/>
      <c r="F536" s="15"/>
    </row>
    <row r="537" spans="3:6">
      <c r="C537" s="15"/>
      <c r="D537" s="15"/>
      <c r="E537" s="15"/>
      <c r="F537" s="15"/>
    </row>
    <row r="538" spans="3:6">
      <c r="C538" s="15"/>
      <c r="D538" s="15"/>
      <c r="E538" s="15"/>
      <c r="F538" s="15"/>
    </row>
    <row r="539" spans="3:6">
      <c r="C539" s="15"/>
      <c r="D539" s="15"/>
      <c r="E539" s="15"/>
      <c r="F539" s="15"/>
    </row>
    <row r="540" spans="3:6">
      <c r="C540" s="15"/>
      <c r="D540" s="15"/>
      <c r="E540" s="15"/>
      <c r="F540" s="15"/>
    </row>
    <row r="541" spans="3:6">
      <c r="C541" s="15"/>
      <c r="D541" s="15"/>
      <c r="E541" s="15"/>
      <c r="F541" s="15"/>
    </row>
    <row r="542" spans="3:6">
      <c r="C542" s="15"/>
      <c r="D542" s="15"/>
      <c r="E542" s="15"/>
      <c r="F542" s="15"/>
    </row>
    <row r="543" spans="3:6">
      <c r="C543" s="15"/>
      <c r="D543" s="15"/>
      <c r="E543" s="15"/>
      <c r="F543" s="15"/>
    </row>
    <row r="544" spans="3:6">
      <c r="C544" s="15"/>
      <c r="D544" s="15"/>
      <c r="E544" s="15"/>
      <c r="F544" s="15"/>
    </row>
    <row r="545" spans="3:6">
      <c r="C545" s="15"/>
      <c r="D545" s="15"/>
      <c r="E545" s="15"/>
      <c r="F545" s="15"/>
    </row>
    <row r="546" spans="3:6">
      <c r="C546" s="15"/>
      <c r="D546" s="15"/>
      <c r="E546" s="15"/>
      <c r="F546" s="15"/>
    </row>
    <row r="547" spans="3:6">
      <c r="C547" s="15"/>
      <c r="D547" s="15"/>
      <c r="E547" s="15"/>
      <c r="F547" s="15"/>
    </row>
    <row r="548" spans="3:6">
      <c r="C548" s="15"/>
      <c r="D548" s="15"/>
      <c r="E548" s="15"/>
      <c r="F548" s="15"/>
    </row>
    <row r="549" spans="3:6">
      <c r="C549" s="15"/>
      <c r="D549" s="15"/>
      <c r="E549" s="15"/>
      <c r="F549" s="15"/>
    </row>
    <row r="550" spans="3:6">
      <c r="C550" s="15"/>
      <c r="D550" s="15"/>
      <c r="E550" s="15"/>
      <c r="F550" s="15"/>
    </row>
    <row r="551" spans="3:6">
      <c r="C551" s="15"/>
      <c r="D551" s="15"/>
      <c r="E551" s="15"/>
      <c r="F551" s="15"/>
    </row>
    <row r="552" spans="3:6">
      <c r="C552" s="15"/>
      <c r="D552" s="15"/>
      <c r="E552" s="15"/>
      <c r="F552" s="15"/>
    </row>
    <row r="553" spans="3:6">
      <c r="C553" s="15"/>
      <c r="D553" s="15"/>
      <c r="E553" s="15"/>
      <c r="F553" s="15"/>
    </row>
    <row r="554" spans="3:6">
      <c r="C554" s="15"/>
      <c r="D554" s="15"/>
      <c r="E554" s="15"/>
      <c r="F554" s="15"/>
    </row>
    <row r="555" spans="3:6">
      <c r="C555" s="15"/>
      <c r="D555" s="15"/>
      <c r="E555" s="15"/>
      <c r="F555" s="15"/>
    </row>
    <row r="556" spans="3:6">
      <c r="C556" s="15"/>
      <c r="D556" s="15"/>
      <c r="E556" s="15"/>
      <c r="F556" s="15"/>
    </row>
    <row r="557" spans="3:6">
      <c r="C557" s="15"/>
      <c r="D557" s="15"/>
      <c r="E557" s="15"/>
      <c r="F557" s="15"/>
    </row>
    <row r="558" spans="3:6">
      <c r="C558" s="15"/>
      <c r="D558" s="15"/>
      <c r="E558" s="15"/>
      <c r="F558" s="15"/>
    </row>
    <row r="559" spans="3:6">
      <c r="C559" s="15"/>
      <c r="D559" s="15"/>
      <c r="E559" s="15"/>
      <c r="F559" s="15"/>
    </row>
    <row r="560" spans="3:6">
      <c r="C560" s="15"/>
      <c r="D560" s="15"/>
      <c r="E560" s="15"/>
      <c r="F560" s="15"/>
    </row>
    <row r="561" spans="3:6">
      <c r="C561" s="15"/>
      <c r="D561" s="15"/>
      <c r="E561" s="15"/>
      <c r="F561" s="15"/>
    </row>
    <row r="562" spans="3:6">
      <c r="C562" s="15"/>
      <c r="D562" s="15"/>
      <c r="E562" s="15"/>
      <c r="F562" s="15"/>
    </row>
    <row r="563" spans="3:6">
      <c r="C563" s="15"/>
      <c r="D563" s="15"/>
      <c r="E563" s="15"/>
      <c r="F563" s="15"/>
    </row>
    <row r="564" spans="3:6">
      <c r="C564" s="15"/>
      <c r="D564" s="15"/>
      <c r="E564" s="15"/>
      <c r="F564" s="15"/>
    </row>
    <row r="565" spans="3:6">
      <c r="C565" s="15"/>
      <c r="D565" s="15"/>
      <c r="E565" s="15"/>
      <c r="F565" s="15"/>
    </row>
    <row r="566" spans="3:6">
      <c r="C566" s="15"/>
      <c r="D566" s="15"/>
      <c r="E566" s="15"/>
      <c r="F566" s="15"/>
    </row>
    <row r="567" spans="3:6">
      <c r="C567" s="15"/>
      <c r="D567" s="15"/>
      <c r="E567" s="15"/>
      <c r="F567" s="15"/>
    </row>
    <row r="568" spans="3:6">
      <c r="C568" s="15"/>
      <c r="D568" s="15"/>
      <c r="E568" s="15"/>
      <c r="F568" s="15"/>
    </row>
    <row r="569" spans="3:6">
      <c r="C569" s="15"/>
      <c r="D569" s="15"/>
      <c r="E569" s="15"/>
      <c r="F569" s="15"/>
    </row>
    <row r="570" spans="3:6">
      <c r="C570" s="15"/>
      <c r="D570" s="15"/>
      <c r="E570" s="15"/>
      <c r="F570" s="15"/>
    </row>
    <row r="571" spans="3:6">
      <c r="C571" s="15"/>
      <c r="D571" s="15"/>
      <c r="E571" s="15"/>
      <c r="F571" s="15"/>
    </row>
    <row r="572" spans="3:6">
      <c r="C572" s="15"/>
      <c r="D572" s="15"/>
      <c r="E572" s="15"/>
      <c r="F572" s="15"/>
    </row>
    <row r="573" spans="3:6">
      <c r="C573" s="15"/>
      <c r="D573" s="15"/>
      <c r="E573" s="15"/>
      <c r="F573" s="15"/>
    </row>
    <row r="574" spans="3:6">
      <c r="C574" s="15"/>
      <c r="D574" s="15"/>
      <c r="E574" s="15"/>
      <c r="F574" s="15"/>
    </row>
    <row r="575" spans="3:6">
      <c r="C575" s="15"/>
      <c r="D575" s="15"/>
      <c r="E575" s="15"/>
      <c r="F575" s="15"/>
    </row>
    <row r="576" spans="3:6">
      <c r="C576" s="15"/>
      <c r="D576" s="15"/>
      <c r="E576" s="15"/>
      <c r="F576" s="15"/>
    </row>
    <row r="577" spans="3:6">
      <c r="C577" s="15"/>
      <c r="D577" s="15"/>
      <c r="E577" s="15"/>
      <c r="F577" s="15"/>
    </row>
    <row r="578" spans="3:6">
      <c r="C578" s="15"/>
      <c r="D578" s="15"/>
      <c r="E578" s="15"/>
      <c r="F578" s="15"/>
    </row>
    <row r="579" spans="3:6">
      <c r="C579" s="15"/>
      <c r="D579" s="15"/>
      <c r="E579" s="15"/>
      <c r="F579" s="15"/>
    </row>
    <row r="580" spans="3:6">
      <c r="C580" s="15"/>
      <c r="D580" s="15"/>
      <c r="E580" s="15"/>
      <c r="F580" s="15"/>
    </row>
    <row r="581" spans="3:6">
      <c r="C581" s="15"/>
      <c r="D581" s="15"/>
      <c r="E581" s="15"/>
      <c r="F581" s="15"/>
    </row>
    <row r="582" spans="3:6">
      <c r="C582" s="15"/>
      <c r="D582" s="15"/>
      <c r="E582" s="15"/>
      <c r="F582" s="15"/>
    </row>
    <row r="583" spans="3:6">
      <c r="C583" s="15"/>
      <c r="D583" s="15"/>
      <c r="E583" s="15"/>
      <c r="F583" s="15"/>
    </row>
    <row r="584" spans="3:6">
      <c r="C584" s="15"/>
      <c r="D584" s="15"/>
      <c r="E584" s="15"/>
      <c r="F584" s="15"/>
    </row>
    <row r="585" spans="3:6">
      <c r="C585" s="15"/>
      <c r="D585" s="15"/>
      <c r="E585" s="15"/>
      <c r="F585" s="15"/>
    </row>
    <row r="586" spans="3:6">
      <c r="C586" s="15"/>
      <c r="D586" s="15"/>
      <c r="E586" s="15"/>
      <c r="F586" s="15"/>
    </row>
    <row r="587" spans="3:6">
      <c r="C587" s="15"/>
      <c r="D587" s="15"/>
      <c r="E587" s="15"/>
      <c r="F587" s="15"/>
    </row>
    <row r="588" spans="3:6">
      <c r="C588" s="15"/>
      <c r="D588" s="15"/>
      <c r="E588" s="15"/>
      <c r="F588" s="15"/>
    </row>
    <row r="589" spans="3:6">
      <c r="C589" s="15"/>
      <c r="D589" s="15"/>
      <c r="E589" s="15"/>
      <c r="F589" s="15"/>
    </row>
    <row r="590" spans="3:6">
      <c r="C590" s="15"/>
      <c r="D590" s="15"/>
      <c r="E590" s="15"/>
      <c r="F590" s="15"/>
    </row>
    <row r="591" spans="3:6">
      <c r="C591" s="15"/>
      <c r="D591" s="15"/>
      <c r="E591" s="15"/>
      <c r="F591" s="15"/>
    </row>
    <row r="592" spans="3:6">
      <c r="C592" s="15"/>
      <c r="D592" s="15"/>
      <c r="E592" s="15"/>
      <c r="F592" s="15"/>
    </row>
    <row r="593" spans="3:6">
      <c r="C593" s="15"/>
      <c r="D593" s="15"/>
      <c r="E593" s="15"/>
      <c r="F593" s="15"/>
    </row>
    <row r="594" spans="3:6">
      <c r="C594" s="15"/>
      <c r="D594" s="15"/>
      <c r="E594" s="15"/>
      <c r="F594" s="15"/>
    </row>
    <row r="595" spans="3:6">
      <c r="C595" s="15"/>
      <c r="D595" s="15"/>
      <c r="E595" s="15"/>
      <c r="F595" s="15"/>
    </row>
    <row r="596" spans="3:6">
      <c r="C596" s="15"/>
      <c r="D596" s="15"/>
      <c r="E596" s="15"/>
      <c r="F596" s="15"/>
    </row>
    <row r="597" spans="3:6">
      <c r="C597" s="15"/>
      <c r="D597" s="15"/>
      <c r="E597" s="15"/>
      <c r="F597" s="15"/>
    </row>
    <row r="598" spans="3:6">
      <c r="C598" s="15"/>
      <c r="D598" s="15"/>
      <c r="E598" s="15"/>
      <c r="F598" s="15"/>
    </row>
    <row r="599" spans="3:6">
      <c r="C599" s="15"/>
      <c r="D599" s="15"/>
      <c r="E599" s="15"/>
      <c r="F599" s="15"/>
    </row>
    <row r="600" spans="3:6">
      <c r="C600" s="15"/>
      <c r="D600" s="15"/>
      <c r="E600" s="15"/>
      <c r="F600" s="15"/>
    </row>
    <row r="601" spans="3:6">
      <c r="C601" s="15"/>
      <c r="D601" s="15"/>
      <c r="E601" s="15"/>
      <c r="F601" s="15"/>
    </row>
    <row r="602" spans="3:6">
      <c r="C602" s="15"/>
      <c r="D602" s="15"/>
      <c r="E602" s="15"/>
      <c r="F602" s="15"/>
    </row>
    <row r="603" spans="3:6">
      <c r="C603" s="15"/>
      <c r="D603" s="15"/>
      <c r="E603" s="15"/>
      <c r="F603" s="15"/>
    </row>
    <row r="604" spans="3:6">
      <c r="C604" s="15"/>
      <c r="D604" s="15"/>
      <c r="E604" s="15"/>
      <c r="F604" s="15"/>
    </row>
    <row r="605" spans="3:6">
      <c r="C605" s="15"/>
      <c r="D605" s="15"/>
      <c r="E605" s="15"/>
      <c r="F605" s="15"/>
    </row>
    <row r="606" spans="3:6">
      <c r="C606" s="15"/>
      <c r="D606" s="15"/>
      <c r="E606" s="15"/>
      <c r="F606" s="15"/>
    </row>
    <row r="607" spans="3:6">
      <c r="C607" s="15"/>
      <c r="D607" s="15"/>
      <c r="E607" s="15"/>
      <c r="F607" s="15"/>
    </row>
    <row r="608" spans="3:6">
      <c r="C608" s="15"/>
      <c r="D608" s="15"/>
      <c r="E608" s="15"/>
      <c r="F608" s="15"/>
    </row>
    <row r="609" spans="3:6">
      <c r="C609" s="15"/>
      <c r="D609" s="15"/>
      <c r="E609" s="15"/>
      <c r="F609" s="15"/>
    </row>
    <row r="610" spans="3:6">
      <c r="C610" s="15"/>
      <c r="D610" s="15"/>
      <c r="E610" s="15"/>
      <c r="F610" s="15"/>
    </row>
    <row r="611" spans="3:6">
      <c r="C611" s="15"/>
      <c r="D611" s="15"/>
      <c r="E611" s="15"/>
      <c r="F611" s="15"/>
    </row>
    <row r="612" spans="3:6">
      <c r="C612" s="15"/>
      <c r="D612" s="15"/>
      <c r="E612" s="15"/>
      <c r="F612" s="15"/>
    </row>
    <row r="613" spans="3:6">
      <c r="C613" s="15"/>
      <c r="D613" s="15"/>
      <c r="E613" s="15"/>
      <c r="F613" s="15"/>
    </row>
    <row r="614" spans="3:6">
      <c r="C614" s="15"/>
      <c r="D614" s="15"/>
      <c r="E614" s="15"/>
      <c r="F614" s="15"/>
    </row>
    <row r="615" spans="3:6">
      <c r="C615" s="15"/>
      <c r="D615" s="15"/>
      <c r="E615" s="15"/>
      <c r="F615" s="15"/>
    </row>
    <row r="616" spans="3:6">
      <c r="C616" s="15"/>
      <c r="D616" s="15"/>
      <c r="E616" s="15"/>
      <c r="F616" s="15"/>
    </row>
    <row r="617" spans="3:6">
      <c r="C617" s="15"/>
      <c r="D617" s="15"/>
      <c r="E617" s="15"/>
      <c r="F617" s="15"/>
    </row>
    <row r="618" spans="3:6">
      <c r="C618" s="15"/>
      <c r="D618" s="15"/>
      <c r="E618" s="15"/>
      <c r="F618" s="15"/>
    </row>
    <row r="619" spans="3:6">
      <c r="C619" s="15"/>
      <c r="D619" s="15"/>
      <c r="E619" s="15"/>
      <c r="F619" s="15"/>
    </row>
    <row r="620" spans="3:6">
      <c r="C620" s="15"/>
      <c r="D620" s="15"/>
      <c r="E620" s="15"/>
      <c r="F620" s="15"/>
    </row>
    <row r="621" spans="3:6">
      <c r="C621" s="15"/>
      <c r="D621" s="15"/>
      <c r="E621" s="15"/>
      <c r="F621" s="15"/>
    </row>
    <row r="622" spans="3:6">
      <c r="C622" s="15"/>
      <c r="D622" s="15"/>
      <c r="E622" s="15"/>
      <c r="F622" s="15"/>
    </row>
    <row r="623" spans="3:6">
      <c r="C623" s="15"/>
      <c r="D623" s="15"/>
      <c r="E623" s="15"/>
      <c r="F623" s="15"/>
    </row>
    <row r="624" spans="3:6">
      <c r="C624" s="15"/>
      <c r="D624" s="15"/>
      <c r="E624" s="15"/>
      <c r="F624" s="15"/>
    </row>
    <row r="625" spans="3:6">
      <c r="C625" s="15"/>
      <c r="D625" s="15"/>
      <c r="E625" s="15"/>
      <c r="F625" s="15"/>
    </row>
    <row r="626" spans="3:6">
      <c r="C626" s="15"/>
      <c r="D626" s="15"/>
      <c r="E626" s="15"/>
      <c r="F626" s="15"/>
    </row>
    <row r="627" spans="3:6">
      <c r="C627" s="15"/>
      <c r="D627" s="15"/>
      <c r="E627" s="15"/>
      <c r="F627" s="15"/>
    </row>
    <row r="628" spans="3:6">
      <c r="C628" s="15"/>
      <c r="D628" s="15"/>
      <c r="E628" s="15"/>
      <c r="F628" s="15"/>
    </row>
    <row r="629" spans="3:6">
      <c r="C629" s="15"/>
      <c r="D629" s="15"/>
      <c r="E629" s="15"/>
      <c r="F629" s="15"/>
    </row>
    <row r="630" spans="3:6">
      <c r="C630" s="15"/>
      <c r="D630" s="15"/>
      <c r="E630" s="15"/>
      <c r="F630" s="15"/>
    </row>
    <row r="631" spans="3:6">
      <c r="C631" s="15"/>
      <c r="D631" s="15"/>
      <c r="E631" s="15"/>
      <c r="F631" s="15"/>
    </row>
    <row r="632" spans="3:6">
      <c r="C632" s="15"/>
      <c r="D632" s="15"/>
      <c r="E632" s="15"/>
      <c r="F632" s="15"/>
    </row>
    <row r="633" spans="3:6">
      <c r="C633" s="15"/>
      <c r="D633" s="15"/>
      <c r="E633" s="15"/>
      <c r="F633" s="15"/>
    </row>
    <row r="634" spans="3:6">
      <c r="C634" s="15"/>
      <c r="D634" s="15"/>
      <c r="E634" s="15"/>
      <c r="F634" s="15"/>
    </row>
    <row r="635" spans="3:6">
      <c r="C635" s="15"/>
      <c r="D635" s="15"/>
      <c r="E635" s="15"/>
      <c r="F635" s="15"/>
    </row>
    <row r="636" spans="3:6">
      <c r="C636" s="15"/>
      <c r="D636" s="15"/>
      <c r="E636" s="15"/>
      <c r="F636" s="15"/>
    </row>
    <row r="637" spans="3:6">
      <c r="C637" s="15"/>
      <c r="D637" s="15"/>
      <c r="E637" s="15"/>
      <c r="F637" s="15"/>
    </row>
    <row r="638" spans="3:6">
      <c r="C638" s="15"/>
      <c r="D638" s="15"/>
      <c r="E638" s="15"/>
      <c r="F638" s="15"/>
    </row>
    <row r="639" spans="3:6">
      <c r="C639" s="15"/>
      <c r="D639" s="15"/>
      <c r="E639" s="15"/>
      <c r="F639" s="15"/>
    </row>
    <row r="640" spans="3:6">
      <c r="C640" s="15"/>
      <c r="D640" s="15"/>
      <c r="E640" s="15"/>
      <c r="F640" s="15"/>
    </row>
    <row r="641" spans="3:6">
      <c r="C641" s="15"/>
      <c r="D641" s="15"/>
      <c r="E641" s="15"/>
      <c r="F641" s="15"/>
    </row>
    <row r="642" spans="3:6">
      <c r="C642" s="15"/>
      <c r="D642" s="15"/>
      <c r="E642" s="15"/>
      <c r="F642" s="15"/>
    </row>
    <row r="643" spans="3:6">
      <c r="C643" s="15"/>
      <c r="D643" s="15"/>
      <c r="E643" s="15"/>
      <c r="F643" s="15"/>
    </row>
    <row r="644" spans="3:6">
      <c r="C644" s="15"/>
      <c r="D644" s="15"/>
      <c r="E644" s="15"/>
      <c r="F644" s="15"/>
    </row>
    <row r="645" spans="3:6">
      <c r="C645" s="15"/>
      <c r="D645" s="15"/>
      <c r="E645" s="15"/>
      <c r="F645" s="15"/>
    </row>
    <row r="646" spans="3:6">
      <c r="C646" s="15"/>
      <c r="D646" s="15"/>
      <c r="E646" s="15"/>
      <c r="F646" s="15"/>
    </row>
    <row r="647" spans="3:6">
      <c r="C647" s="15"/>
      <c r="D647" s="15"/>
      <c r="E647" s="15"/>
      <c r="F647" s="15"/>
    </row>
    <row r="648" spans="3:6">
      <c r="C648" s="15"/>
      <c r="D648" s="15"/>
      <c r="E648" s="15"/>
      <c r="F648" s="15"/>
    </row>
    <row r="649" spans="3:6">
      <c r="C649" s="15"/>
      <c r="D649" s="15"/>
      <c r="E649" s="15"/>
      <c r="F649" s="15"/>
    </row>
    <row r="650" spans="3:6">
      <c r="C650" s="15"/>
      <c r="D650" s="15"/>
      <c r="E650" s="15"/>
      <c r="F650" s="15"/>
    </row>
    <row r="651" spans="3:6">
      <c r="C651" s="15"/>
      <c r="D651" s="15"/>
      <c r="E651" s="15"/>
      <c r="F651" s="15"/>
    </row>
    <row r="652" spans="3:6">
      <c r="C652" s="15"/>
      <c r="D652" s="15"/>
      <c r="E652" s="15"/>
      <c r="F652" s="15"/>
    </row>
    <row r="653" spans="3:6">
      <c r="C653" s="15"/>
      <c r="D653" s="15"/>
      <c r="E653" s="15"/>
      <c r="F653" s="15"/>
    </row>
    <row r="654" spans="3:6">
      <c r="C654" s="15"/>
      <c r="D654" s="15"/>
      <c r="E654" s="15"/>
      <c r="F654" s="15"/>
    </row>
    <row r="655" spans="3:6">
      <c r="C655" s="15"/>
      <c r="D655" s="15"/>
      <c r="E655" s="15"/>
      <c r="F655" s="15"/>
    </row>
    <row r="656" spans="3:6">
      <c r="C656" s="15"/>
      <c r="D656" s="15"/>
      <c r="E656" s="15"/>
      <c r="F656" s="15"/>
    </row>
    <row r="657" spans="3:6">
      <c r="C657" s="15"/>
      <c r="D657" s="15"/>
      <c r="E657" s="15"/>
      <c r="F657" s="15"/>
    </row>
    <row r="658" spans="3:6">
      <c r="C658" s="15"/>
      <c r="D658" s="15"/>
      <c r="E658" s="15"/>
      <c r="F658" s="15"/>
    </row>
    <row r="659" spans="3:6">
      <c r="C659" s="15"/>
      <c r="D659" s="15"/>
      <c r="E659" s="15"/>
      <c r="F659" s="15"/>
    </row>
    <row r="660" spans="3:6">
      <c r="C660" s="15"/>
      <c r="D660" s="15"/>
      <c r="E660" s="15"/>
      <c r="F660" s="15"/>
    </row>
    <row r="661" spans="3:6">
      <c r="C661" s="15"/>
      <c r="D661" s="15"/>
      <c r="E661" s="15"/>
      <c r="F661" s="15"/>
    </row>
    <row r="662" spans="3:6">
      <c r="C662" s="15"/>
      <c r="D662" s="15"/>
      <c r="E662" s="15"/>
      <c r="F662" s="15"/>
    </row>
    <row r="663" spans="3:6">
      <c r="C663" s="15"/>
      <c r="D663" s="15"/>
      <c r="E663" s="15"/>
      <c r="F663" s="15"/>
    </row>
    <row r="664" spans="3:6">
      <c r="C664" s="15"/>
      <c r="D664" s="15"/>
      <c r="E664" s="15"/>
      <c r="F664" s="15"/>
    </row>
    <row r="665" spans="3:6">
      <c r="C665" s="15"/>
      <c r="D665" s="15"/>
      <c r="E665" s="15"/>
      <c r="F665" s="15"/>
    </row>
    <row r="666" spans="3:6">
      <c r="C666" s="15"/>
      <c r="D666" s="15"/>
      <c r="E666" s="15"/>
      <c r="F666" s="15"/>
    </row>
    <row r="667" spans="3:6">
      <c r="C667" s="15"/>
      <c r="D667" s="15"/>
      <c r="E667" s="15"/>
      <c r="F667" s="15"/>
    </row>
    <row r="668" spans="3:6">
      <c r="C668" s="15"/>
      <c r="D668" s="15"/>
      <c r="E668" s="15"/>
      <c r="F668" s="15"/>
    </row>
    <row r="669" spans="3:6">
      <c r="C669" s="15"/>
      <c r="D669" s="15"/>
      <c r="E669" s="15"/>
      <c r="F669" s="15"/>
    </row>
    <row r="670" spans="3:6">
      <c r="C670" s="15"/>
      <c r="D670" s="15"/>
      <c r="E670" s="15"/>
      <c r="F670" s="15"/>
    </row>
    <row r="671" spans="3:6">
      <c r="C671" s="15"/>
      <c r="D671" s="15"/>
      <c r="E671" s="15"/>
      <c r="F671" s="15"/>
    </row>
    <row r="672" spans="3:6">
      <c r="C672" s="15"/>
      <c r="D672" s="15"/>
      <c r="E672" s="15"/>
      <c r="F672" s="15"/>
    </row>
    <row r="673" spans="3:6">
      <c r="C673" s="15"/>
      <c r="D673" s="15"/>
      <c r="E673" s="15"/>
      <c r="F673" s="15"/>
    </row>
    <row r="674" spans="3:6">
      <c r="C674" s="15"/>
      <c r="D674" s="15"/>
      <c r="E674" s="15"/>
      <c r="F674" s="15"/>
    </row>
    <row r="675" spans="3:6">
      <c r="C675" s="15"/>
      <c r="D675" s="15"/>
      <c r="E675" s="15"/>
      <c r="F675" s="15"/>
    </row>
    <row r="676" spans="3:6">
      <c r="C676" s="15"/>
      <c r="D676" s="15"/>
      <c r="E676" s="15"/>
      <c r="F676" s="15"/>
    </row>
    <row r="677" spans="3:6">
      <c r="C677" s="15"/>
      <c r="D677" s="15"/>
      <c r="E677" s="15"/>
      <c r="F677" s="15"/>
    </row>
    <row r="678" spans="3:6">
      <c r="C678" s="15"/>
      <c r="D678" s="15"/>
      <c r="E678" s="15"/>
      <c r="F678" s="15"/>
    </row>
    <row r="679" spans="3:6">
      <c r="C679" s="15"/>
      <c r="D679" s="15"/>
      <c r="E679" s="15"/>
      <c r="F679" s="15"/>
    </row>
    <row r="680" spans="3:6">
      <c r="C680" s="15"/>
      <c r="D680" s="15"/>
      <c r="E680" s="15"/>
      <c r="F680" s="15"/>
    </row>
    <row r="681" spans="3:6">
      <c r="C681" s="15"/>
      <c r="D681" s="15"/>
      <c r="E681" s="15"/>
      <c r="F681" s="15"/>
    </row>
    <row r="682" spans="3:6">
      <c r="C682" s="15"/>
      <c r="D682" s="15"/>
      <c r="E682" s="15"/>
      <c r="F682" s="15"/>
    </row>
    <row r="683" spans="3:6">
      <c r="C683" s="15"/>
      <c r="D683" s="15"/>
      <c r="E683" s="15"/>
      <c r="F683" s="15"/>
    </row>
    <row r="684" spans="3:6">
      <c r="C684" s="15"/>
      <c r="D684" s="15"/>
      <c r="E684" s="15"/>
      <c r="F684" s="15"/>
    </row>
    <row r="685" spans="3:6">
      <c r="C685" s="15"/>
      <c r="D685" s="15"/>
      <c r="E685" s="15"/>
      <c r="F685" s="15"/>
    </row>
    <row r="686" spans="3:6">
      <c r="C686" s="15"/>
      <c r="D686" s="15"/>
      <c r="E686" s="15"/>
      <c r="F686" s="15"/>
    </row>
    <row r="687" spans="3:6">
      <c r="C687" s="15"/>
      <c r="D687" s="15"/>
      <c r="E687" s="15"/>
      <c r="F687" s="15"/>
    </row>
    <row r="688" spans="3:6">
      <c r="C688" s="15"/>
      <c r="D688" s="15"/>
      <c r="E688" s="15"/>
      <c r="F688" s="15"/>
    </row>
    <row r="689" spans="3:6">
      <c r="C689" s="15"/>
      <c r="D689" s="15"/>
      <c r="E689" s="15"/>
      <c r="F689" s="15"/>
    </row>
    <row r="690" spans="3:6">
      <c r="C690" s="15"/>
      <c r="D690" s="15"/>
      <c r="E690" s="15"/>
      <c r="F690" s="15"/>
    </row>
    <row r="691" spans="3:6">
      <c r="C691" s="15"/>
      <c r="D691" s="15"/>
      <c r="E691" s="15"/>
      <c r="F691" s="15"/>
    </row>
    <row r="692" spans="3:6">
      <c r="C692" s="15"/>
      <c r="D692" s="15"/>
      <c r="E692" s="15"/>
      <c r="F692" s="15"/>
    </row>
    <row r="693" spans="3:6">
      <c r="C693" s="15"/>
      <c r="D693" s="15"/>
      <c r="E693" s="15"/>
      <c r="F693" s="15"/>
    </row>
    <row r="694" spans="3:6">
      <c r="C694" s="15"/>
      <c r="D694" s="15"/>
      <c r="E694" s="15"/>
      <c r="F694" s="15"/>
    </row>
    <row r="695" spans="3:6">
      <c r="C695" s="15"/>
      <c r="D695" s="15"/>
      <c r="E695" s="15"/>
      <c r="F695" s="15"/>
    </row>
    <row r="696" spans="3:6">
      <c r="C696" s="15"/>
      <c r="D696" s="15"/>
      <c r="E696" s="15"/>
      <c r="F696" s="15"/>
    </row>
    <row r="697" spans="3:6">
      <c r="C697" s="15"/>
      <c r="D697" s="15"/>
      <c r="E697" s="15"/>
      <c r="F697" s="15"/>
    </row>
    <row r="698" spans="3:6">
      <c r="C698" s="15"/>
      <c r="D698" s="15"/>
      <c r="E698" s="15"/>
      <c r="F698" s="15"/>
    </row>
    <row r="699" spans="3:6">
      <c r="C699" s="15"/>
      <c r="D699" s="15"/>
      <c r="E699" s="15"/>
      <c r="F699" s="15"/>
    </row>
    <row r="700" spans="3:6">
      <c r="C700" s="15"/>
      <c r="D700" s="15"/>
      <c r="E700" s="15"/>
      <c r="F700" s="15"/>
    </row>
    <row r="701" spans="3:6">
      <c r="C701" s="15"/>
      <c r="D701" s="15"/>
      <c r="E701" s="15"/>
      <c r="F701" s="15"/>
    </row>
    <row r="702" spans="3:6">
      <c r="C702" s="15"/>
      <c r="D702" s="15"/>
      <c r="E702" s="15"/>
      <c r="F702" s="15"/>
    </row>
    <row r="703" spans="3:6">
      <c r="C703" s="15"/>
      <c r="D703" s="15"/>
      <c r="E703" s="15"/>
      <c r="F703" s="15"/>
    </row>
    <row r="704" spans="3:6">
      <c r="C704" s="15"/>
      <c r="D704" s="15"/>
      <c r="E704" s="15"/>
      <c r="F704" s="15"/>
    </row>
    <row r="705" spans="3:6">
      <c r="C705" s="15"/>
      <c r="D705" s="15"/>
      <c r="E705" s="15"/>
      <c r="F705" s="15"/>
    </row>
    <row r="706" spans="3:6">
      <c r="C706" s="15"/>
      <c r="D706" s="15"/>
      <c r="E706" s="15"/>
      <c r="F706" s="15"/>
    </row>
    <row r="707" spans="3:6">
      <c r="C707" s="15"/>
      <c r="D707" s="15"/>
      <c r="E707" s="15"/>
      <c r="F707" s="15"/>
    </row>
    <row r="708" spans="3:6">
      <c r="C708" s="15"/>
      <c r="D708" s="15"/>
      <c r="E708" s="15"/>
      <c r="F708" s="15"/>
    </row>
    <row r="709" spans="3:6">
      <c r="C709" s="15"/>
      <c r="D709" s="15"/>
      <c r="E709" s="15"/>
      <c r="F709" s="15"/>
    </row>
    <row r="710" spans="3:6">
      <c r="C710" s="15"/>
      <c r="D710" s="15"/>
      <c r="E710" s="15"/>
      <c r="F710" s="15"/>
    </row>
    <row r="711" spans="3:6">
      <c r="C711" s="15"/>
      <c r="D711" s="15"/>
      <c r="E711" s="15"/>
      <c r="F711" s="15"/>
    </row>
    <row r="712" spans="3:6">
      <c r="C712" s="15"/>
      <c r="D712" s="15"/>
      <c r="E712" s="15"/>
      <c r="F712" s="15"/>
    </row>
    <row r="713" spans="3:6">
      <c r="C713" s="15"/>
      <c r="D713" s="15"/>
      <c r="E713" s="15"/>
      <c r="F713" s="15"/>
    </row>
    <row r="714" spans="3:6">
      <c r="C714" s="15"/>
      <c r="D714" s="15"/>
      <c r="E714" s="15"/>
      <c r="F714" s="15"/>
    </row>
    <row r="715" spans="3:6">
      <c r="C715" s="15"/>
      <c r="D715" s="15"/>
      <c r="E715" s="15"/>
      <c r="F715" s="15"/>
    </row>
    <row r="716" spans="3:6">
      <c r="C716" s="15"/>
      <c r="D716" s="15"/>
      <c r="E716" s="15"/>
      <c r="F716" s="15"/>
    </row>
    <row r="717" spans="3:6">
      <c r="C717" s="15"/>
      <c r="D717" s="15"/>
      <c r="E717" s="15"/>
      <c r="F717" s="15"/>
    </row>
    <row r="718" spans="3:6">
      <c r="C718" s="15"/>
      <c r="D718" s="15"/>
      <c r="E718" s="15"/>
      <c r="F718" s="15"/>
    </row>
    <row r="719" spans="3:6">
      <c r="C719" s="15"/>
      <c r="D719" s="15"/>
      <c r="E719" s="15"/>
      <c r="F719" s="15"/>
    </row>
    <row r="720" spans="3:6">
      <c r="C720" s="15"/>
      <c r="D720" s="15"/>
      <c r="E720" s="15"/>
      <c r="F720" s="15"/>
    </row>
    <row r="721" spans="3:6">
      <c r="C721" s="15"/>
      <c r="D721" s="15"/>
      <c r="E721" s="15"/>
      <c r="F721" s="15"/>
    </row>
    <row r="722" spans="3:6">
      <c r="C722" s="15"/>
      <c r="D722" s="15"/>
      <c r="E722" s="15"/>
      <c r="F722" s="15"/>
    </row>
    <row r="723" spans="3:6">
      <c r="C723" s="15"/>
      <c r="D723" s="15"/>
      <c r="E723" s="15"/>
      <c r="F723" s="15"/>
    </row>
    <row r="724" spans="3:6">
      <c r="C724" s="15"/>
      <c r="D724" s="15"/>
      <c r="E724" s="15"/>
      <c r="F724" s="15"/>
    </row>
    <row r="725" spans="3:6">
      <c r="C725" s="15"/>
      <c r="D725" s="15"/>
      <c r="E725" s="15"/>
      <c r="F725" s="15"/>
    </row>
    <row r="726" spans="3:6">
      <c r="C726" s="15"/>
      <c r="D726" s="15"/>
      <c r="E726" s="15"/>
      <c r="F726" s="15"/>
    </row>
    <row r="727" spans="3:6">
      <c r="C727" s="15"/>
      <c r="D727" s="15"/>
      <c r="E727" s="15"/>
      <c r="F727" s="15"/>
    </row>
    <row r="728" spans="3:6">
      <c r="C728" s="15"/>
      <c r="D728" s="15"/>
      <c r="E728" s="15"/>
      <c r="F728" s="15"/>
    </row>
    <row r="729" spans="3:6">
      <c r="C729" s="15"/>
      <c r="D729" s="15"/>
      <c r="E729" s="15"/>
      <c r="F729" s="15"/>
    </row>
    <row r="730" spans="3:6">
      <c r="C730" s="15"/>
      <c r="D730" s="15"/>
      <c r="E730" s="15"/>
      <c r="F730" s="15"/>
    </row>
    <row r="731" spans="3:6">
      <c r="C731" s="15"/>
      <c r="D731" s="15"/>
      <c r="E731" s="15"/>
      <c r="F731" s="15"/>
    </row>
    <row r="732" spans="3:6">
      <c r="C732" s="15"/>
      <c r="D732" s="15"/>
      <c r="E732" s="15"/>
      <c r="F732" s="15"/>
    </row>
    <row r="733" spans="3:6">
      <c r="C733" s="15"/>
      <c r="D733" s="15"/>
      <c r="E733" s="15"/>
      <c r="F733" s="15"/>
    </row>
    <row r="734" spans="3:6">
      <c r="C734" s="15"/>
      <c r="D734" s="15"/>
      <c r="E734" s="15"/>
      <c r="F734" s="15"/>
    </row>
    <row r="735" spans="3:6">
      <c r="C735" s="15"/>
      <c r="D735" s="15"/>
      <c r="E735" s="15"/>
      <c r="F735" s="15"/>
    </row>
    <row r="736" spans="3:6">
      <c r="C736" s="15"/>
      <c r="D736" s="15"/>
      <c r="E736" s="15"/>
      <c r="F736" s="15"/>
    </row>
    <row r="737" spans="3:6">
      <c r="C737" s="15"/>
      <c r="D737" s="15"/>
      <c r="E737" s="15"/>
      <c r="F737" s="15"/>
    </row>
    <row r="738" spans="3:6">
      <c r="C738" s="15"/>
      <c r="D738" s="15"/>
      <c r="E738" s="15"/>
      <c r="F738" s="15"/>
    </row>
    <row r="739" spans="3:6">
      <c r="C739" s="15"/>
      <c r="D739" s="15"/>
      <c r="E739" s="15"/>
      <c r="F739" s="15"/>
    </row>
    <row r="740" spans="3:6">
      <c r="C740" s="15"/>
      <c r="D740" s="15"/>
      <c r="E740" s="15"/>
      <c r="F740" s="15"/>
    </row>
    <row r="741" spans="3:6">
      <c r="C741" s="15"/>
      <c r="D741" s="15"/>
      <c r="E741" s="15"/>
      <c r="F741" s="15"/>
    </row>
    <row r="742" spans="3:6">
      <c r="C742" s="15"/>
      <c r="D742" s="15"/>
      <c r="E742" s="15"/>
      <c r="F742" s="15"/>
    </row>
    <row r="743" spans="3:6">
      <c r="C743" s="15"/>
      <c r="D743" s="15"/>
      <c r="E743" s="15"/>
      <c r="F743" s="15"/>
    </row>
    <row r="744" spans="3:6">
      <c r="C744" s="15"/>
      <c r="D744" s="15"/>
      <c r="E744" s="15"/>
      <c r="F744" s="15"/>
    </row>
    <row r="745" spans="3:6">
      <c r="C745" s="15"/>
      <c r="D745" s="15"/>
      <c r="E745" s="15"/>
      <c r="F745" s="15"/>
    </row>
    <row r="746" spans="3:6">
      <c r="C746" s="15"/>
      <c r="D746" s="15"/>
      <c r="E746" s="15"/>
      <c r="F746" s="15"/>
    </row>
    <row r="747" spans="3:6">
      <c r="C747" s="15"/>
      <c r="D747" s="15"/>
      <c r="E747" s="15"/>
      <c r="F747" s="15"/>
    </row>
    <row r="748" spans="3:6">
      <c r="C748" s="15"/>
      <c r="D748" s="15"/>
      <c r="E748" s="15"/>
      <c r="F748" s="15"/>
    </row>
    <row r="749" spans="3:6">
      <c r="C749" s="15"/>
      <c r="D749" s="15"/>
      <c r="E749" s="15"/>
      <c r="F749" s="15"/>
    </row>
    <row r="750" spans="3:6">
      <c r="C750" s="15"/>
      <c r="D750" s="15"/>
      <c r="E750" s="15"/>
      <c r="F750" s="15"/>
    </row>
    <row r="751" spans="3:6">
      <c r="C751" s="15"/>
      <c r="D751" s="15"/>
      <c r="E751" s="15"/>
      <c r="F751" s="15"/>
    </row>
    <row r="752" spans="3:6">
      <c r="C752" s="15"/>
      <c r="D752" s="15"/>
      <c r="E752" s="15"/>
      <c r="F752" s="15"/>
    </row>
    <row r="753" spans="3:6">
      <c r="C753" s="15"/>
      <c r="D753" s="15"/>
      <c r="E753" s="15"/>
      <c r="F753" s="15"/>
    </row>
    <row r="754" spans="3:6">
      <c r="C754" s="15"/>
      <c r="D754" s="15"/>
      <c r="E754" s="15"/>
      <c r="F754" s="15"/>
    </row>
    <row r="755" spans="3:6">
      <c r="C755" s="15"/>
      <c r="D755" s="15"/>
      <c r="E755" s="15"/>
      <c r="F755" s="15"/>
    </row>
    <row r="756" spans="3:6">
      <c r="C756" s="15"/>
      <c r="D756" s="15"/>
      <c r="E756" s="15"/>
      <c r="F756" s="15"/>
    </row>
    <row r="757" spans="3:6">
      <c r="C757" s="15"/>
      <c r="D757" s="15"/>
      <c r="E757" s="15"/>
      <c r="F757" s="15"/>
    </row>
    <row r="758" spans="3:6">
      <c r="C758" s="15"/>
      <c r="D758" s="15"/>
      <c r="E758" s="15"/>
      <c r="F758" s="15"/>
    </row>
    <row r="759" spans="3:6">
      <c r="C759" s="15"/>
      <c r="D759" s="15"/>
      <c r="E759" s="15"/>
      <c r="F759" s="15"/>
    </row>
    <row r="760" spans="3:6">
      <c r="C760" s="15"/>
      <c r="D760" s="15"/>
      <c r="E760" s="15"/>
      <c r="F760" s="15"/>
    </row>
    <row r="761" spans="3:6">
      <c r="C761" s="15"/>
      <c r="D761" s="15"/>
      <c r="E761" s="15"/>
      <c r="F761" s="15"/>
    </row>
    <row r="762" spans="3:6">
      <c r="C762" s="15"/>
      <c r="D762" s="15"/>
      <c r="E762" s="15"/>
      <c r="F762" s="15"/>
    </row>
    <row r="763" spans="3:6">
      <c r="C763" s="15"/>
      <c r="D763" s="15"/>
      <c r="E763" s="15"/>
      <c r="F763" s="15"/>
    </row>
    <row r="764" spans="3:6">
      <c r="C764" s="15"/>
      <c r="D764" s="15"/>
      <c r="E764" s="15"/>
      <c r="F764" s="15"/>
    </row>
    <row r="765" spans="3:6">
      <c r="C765" s="15"/>
      <c r="D765" s="15"/>
      <c r="E765" s="15"/>
      <c r="F765" s="15"/>
    </row>
    <row r="766" spans="3:6">
      <c r="C766" s="15"/>
      <c r="D766" s="15"/>
      <c r="E766" s="15"/>
      <c r="F766" s="15"/>
    </row>
    <row r="767" spans="3:6">
      <c r="C767" s="15"/>
      <c r="D767" s="15"/>
      <c r="E767" s="15"/>
      <c r="F767" s="15"/>
    </row>
    <row r="768" spans="3:6">
      <c r="C768" s="15"/>
      <c r="D768" s="15"/>
      <c r="E768" s="15"/>
      <c r="F768" s="15"/>
    </row>
    <row r="769" spans="2:6">
      <c r="C769" s="15"/>
      <c r="D769" s="15"/>
      <c r="E769" s="15"/>
      <c r="F769" s="15"/>
    </row>
    <row r="770" spans="2:6">
      <c r="B770" s="15"/>
      <c r="C770" s="15"/>
      <c r="D770" s="15"/>
      <c r="E770" s="15"/>
      <c r="F770" s="15"/>
    </row>
    <row r="771" spans="2:6">
      <c r="B771" s="15"/>
      <c r="C771" s="15"/>
      <c r="D771" s="15"/>
      <c r="E771" s="15"/>
      <c r="F771" s="15"/>
    </row>
    <row r="772" spans="2:6">
      <c r="B772" s="18"/>
      <c r="C772" s="15"/>
      <c r="D772" s="15"/>
      <c r="E772" s="15"/>
      <c r="F772" s="15"/>
    </row>
    <row r="773" spans="2:6">
      <c r="C773" s="15"/>
      <c r="D773" s="15"/>
      <c r="E773" s="15"/>
      <c r="F773" s="15"/>
    </row>
    <row r="774" spans="2:6">
      <c r="C774" s="15"/>
      <c r="D774" s="15"/>
      <c r="E774" s="15"/>
      <c r="F774" s="15"/>
    </row>
    <row r="775" spans="2:6">
      <c r="C775" s="15"/>
      <c r="D775" s="15"/>
      <c r="E775" s="15"/>
      <c r="F775" s="15"/>
    </row>
    <row r="776" spans="2:6">
      <c r="C776" s="15"/>
      <c r="D776" s="15"/>
      <c r="E776" s="15"/>
      <c r="F776" s="15"/>
    </row>
    <row r="777" spans="2:6">
      <c r="C777" s="15"/>
      <c r="D777" s="15"/>
      <c r="E777" s="15"/>
      <c r="F777" s="15"/>
    </row>
    <row r="778" spans="2:6">
      <c r="C778" s="15"/>
      <c r="D778" s="15"/>
      <c r="E778" s="15"/>
      <c r="F778" s="15"/>
    </row>
    <row r="779" spans="2:6">
      <c r="C779" s="15"/>
      <c r="D779" s="15"/>
      <c r="E779" s="15"/>
      <c r="F779" s="15"/>
    </row>
    <row r="780" spans="2:6">
      <c r="C780" s="15"/>
      <c r="D780" s="15"/>
      <c r="E780" s="15"/>
      <c r="F780" s="15"/>
    </row>
    <row r="781" spans="2:6">
      <c r="C781" s="15"/>
      <c r="D781" s="15"/>
      <c r="E781" s="15"/>
      <c r="F781" s="15"/>
    </row>
    <row r="782" spans="2:6">
      <c r="C782" s="15"/>
      <c r="D782" s="15"/>
      <c r="E782" s="15"/>
      <c r="F782" s="15"/>
    </row>
    <row r="783" spans="2:6">
      <c r="C783" s="15"/>
      <c r="D783" s="15"/>
      <c r="E783" s="15"/>
      <c r="F783" s="15"/>
    </row>
    <row r="784" spans="2:6">
      <c r="C784" s="15"/>
      <c r="D784" s="15"/>
      <c r="E784" s="15"/>
      <c r="F784" s="15"/>
    </row>
    <row r="785" spans="3:6">
      <c r="C785" s="15"/>
      <c r="D785" s="15"/>
      <c r="E785" s="15"/>
      <c r="F785" s="15"/>
    </row>
    <row r="786" spans="3:6">
      <c r="C786" s="15"/>
      <c r="D786" s="15"/>
      <c r="E786" s="15"/>
      <c r="F786" s="15"/>
    </row>
    <row r="787" spans="3:6">
      <c r="C787" s="15"/>
      <c r="D787" s="15"/>
      <c r="E787" s="15"/>
      <c r="F787" s="15"/>
    </row>
    <row r="788" spans="3:6">
      <c r="C788" s="15"/>
      <c r="D788" s="15"/>
      <c r="E788" s="15"/>
      <c r="F788" s="15"/>
    </row>
    <row r="789" spans="3:6">
      <c r="C789" s="15"/>
      <c r="D789" s="15"/>
      <c r="E789" s="15"/>
      <c r="F789" s="15"/>
    </row>
    <row r="790" spans="3:6">
      <c r="C790" s="15"/>
      <c r="D790" s="15"/>
      <c r="E790" s="15"/>
      <c r="F790" s="15"/>
    </row>
    <row r="791" spans="3:6">
      <c r="C791" s="15"/>
      <c r="D791" s="15"/>
      <c r="E791" s="15"/>
      <c r="F791" s="15"/>
    </row>
    <row r="792" spans="3:6">
      <c r="C792" s="15"/>
      <c r="D792" s="15"/>
      <c r="E792" s="15"/>
      <c r="F792" s="15"/>
    </row>
    <row r="793" spans="3:6">
      <c r="C793" s="15"/>
      <c r="D793" s="15"/>
      <c r="E793" s="15"/>
      <c r="F793" s="15"/>
    </row>
    <row r="794" spans="3:6">
      <c r="C794" s="15"/>
      <c r="D794" s="15"/>
      <c r="E794" s="15"/>
      <c r="F794" s="15"/>
    </row>
    <row r="795" spans="3:6">
      <c r="C795" s="15"/>
      <c r="D795" s="15"/>
      <c r="E795" s="15"/>
      <c r="F795" s="15"/>
    </row>
    <row r="796" spans="3:6">
      <c r="C796" s="15"/>
      <c r="D796" s="15"/>
      <c r="E796" s="15"/>
      <c r="F796" s="15"/>
    </row>
    <row r="797" spans="3:6">
      <c r="C797" s="15"/>
      <c r="D797" s="15"/>
      <c r="E797" s="15"/>
      <c r="F797" s="15"/>
    </row>
    <row r="798" spans="3:6">
      <c r="C798" s="15"/>
      <c r="D798" s="15"/>
      <c r="E798" s="15"/>
      <c r="F798" s="15"/>
    </row>
    <row r="799" spans="3:6">
      <c r="C799" s="15"/>
      <c r="D799" s="15"/>
      <c r="E799" s="15"/>
      <c r="F799" s="15"/>
    </row>
    <row r="800" spans="3:6">
      <c r="C800" s="15"/>
      <c r="D800" s="15"/>
      <c r="E800" s="15"/>
      <c r="F800" s="15"/>
    </row>
    <row r="801" spans="3:6">
      <c r="C801" s="15"/>
      <c r="D801" s="15"/>
      <c r="E801" s="15"/>
      <c r="F801" s="15"/>
    </row>
    <row r="802" spans="3:6">
      <c r="C802" s="15"/>
      <c r="D802" s="15"/>
      <c r="E802" s="15"/>
      <c r="F802" s="15"/>
    </row>
    <row r="803" spans="3:6">
      <c r="C803" s="15"/>
      <c r="D803" s="15"/>
      <c r="E803" s="15"/>
      <c r="F803" s="15"/>
    </row>
    <row r="804" spans="3:6">
      <c r="C804" s="15"/>
      <c r="D804" s="15"/>
      <c r="E804" s="15"/>
      <c r="F804" s="15"/>
    </row>
  </sheetData>
  <dataValidations count="5">
    <dataValidation allowBlank="1" showInputMessage="1" showErrorMessage="1" sqref="H2 Q9"/>
    <dataValidation type="list" allowBlank="1" showInputMessage="1" showErrorMessage="1" sqref="L12:L802">
      <formula1>$BN$7:$BN$11</formula1>
    </dataValidation>
    <dataValidation type="list" allowBlank="1" showInputMessage="1" showErrorMessage="1" sqref="E12:E796">
      <formula1>$BI$7:$BI$11</formula1>
    </dataValidation>
    <dataValidation type="list" allowBlank="1" showInputMessage="1" showErrorMessage="1" sqref="I12:I802">
      <formula1>$BM$7:$BM$10</formula1>
    </dataValidation>
    <dataValidation type="list" allowBlank="1" showInputMessage="1" showErrorMessage="1" sqref="G12:G802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95"/>
  <sheetViews>
    <sheetView rightToLeft="1" zoomScale="75" zoomScaleNormal="75" workbookViewId="0">
      <selection activeCell="B6" sqref="B6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0.7109375" style="15" customWidth="1"/>
    <col min="9" max="9" width="14.7109375" style="15" customWidth="1"/>
    <col min="10" max="10" width="11.7109375" style="15" customWidth="1"/>
    <col min="11" max="11" width="14.7109375" style="15" customWidth="1"/>
    <col min="12" max="14" width="10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82" t="s">
        <v>3664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4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8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8"/>
      <c r="BI7" s="18"/>
    </row>
    <row r="8" spans="2:61" s="18" customFormat="1" ht="63">
      <c r="B8" s="4" t="s">
        <v>49</v>
      </c>
      <c r="C8" s="27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54</v>
      </c>
      <c r="I8" s="37" t="s">
        <v>190</v>
      </c>
      <c r="J8" s="37" t="s">
        <v>191</v>
      </c>
      <c r="K8" s="37" t="s">
        <v>57</v>
      </c>
      <c r="L8" s="37" t="s">
        <v>74</v>
      </c>
      <c r="M8" s="37" t="s">
        <v>58</v>
      </c>
      <c r="N8" s="45" t="s">
        <v>186</v>
      </c>
      <c r="BE8" s="15"/>
      <c r="BF8" s="15"/>
      <c r="BG8" s="15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 t="s">
        <v>187</v>
      </c>
      <c r="J9" s="20"/>
      <c r="K9" s="20" t="s">
        <v>6</v>
      </c>
      <c r="L9" s="20" t="s">
        <v>7</v>
      </c>
      <c r="M9" s="20" t="s">
        <v>7</v>
      </c>
      <c r="N9" s="44" t="s">
        <v>7</v>
      </c>
      <c r="BE9" s="15"/>
      <c r="BG9" s="15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BE10" s="15"/>
      <c r="BF10" s="18"/>
      <c r="BG10" s="15"/>
      <c r="BI10" s="15"/>
    </row>
    <row r="11" spans="2:61" s="22" customFormat="1" ht="18" customHeight="1">
      <c r="B11" s="23" t="s">
        <v>93</v>
      </c>
      <c r="C11" s="7"/>
      <c r="D11" s="7"/>
      <c r="E11" s="7"/>
      <c r="F11" s="7"/>
      <c r="G11" s="7"/>
      <c r="H11" s="7"/>
      <c r="I11" s="75">
        <v>98546471.349999994</v>
      </c>
      <c r="J11" s="7"/>
      <c r="K11" s="75">
        <v>1150114.6545517773</v>
      </c>
      <c r="L11" s="7"/>
      <c r="M11" s="75">
        <v>100</v>
      </c>
      <c r="N11" s="75">
        <v>21.32</v>
      </c>
      <c r="BE11" s="15"/>
      <c r="BF11" s="18"/>
      <c r="BG11" s="15"/>
      <c r="BI11" s="15"/>
    </row>
    <row r="12" spans="2:61">
      <c r="B12" s="77" t="s">
        <v>210</v>
      </c>
      <c r="E12" s="15"/>
      <c r="F12" s="15"/>
      <c r="G12" s="15"/>
      <c r="I12" s="78">
        <v>88804894.099999994</v>
      </c>
      <c r="K12" s="78">
        <v>711326.21252308204</v>
      </c>
      <c r="M12" s="78">
        <v>61.85</v>
      </c>
      <c r="N12" s="78">
        <v>13.19</v>
      </c>
    </row>
    <row r="13" spans="2:61">
      <c r="B13" s="77" t="s">
        <v>1578</v>
      </c>
      <c r="E13" s="15"/>
      <c r="F13" s="15"/>
      <c r="G13" s="15"/>
      <c r="I13" s="78">
        <v>44794428.609999999</v>
      </c>
      <c r="K13" s="78">
        <v>424241.80232018197</v>
      </c>
      <c r="M13" s="78">
        <v>36.89</v>
      </c>
      <c r="N13" s="78">
        <v>7.87</v>
      </c>
    </row>
    <row r="14" spans="2:61">
      <c r="B14" t="s">
        <v>1579</v>
      </c>
      <c r="C14" t="s">
        <v>1580</v>
      </c>
      <c r="D14" t="s">
        <v>103</v>
      </c>
      <c r="E14" s="15"/>
      <c r="F14" t="s">
        <v>1581</v>
      </c>
      <c r="G14" t="s">
        <v>126</v>
      </c>
      <c r="H14" t="s">
        <v>105</v>
      </c>
      <c r="I14" s="76">
        <v>89215.53</v>
      </c>
      <c r="J14" s="76">
        <v>11060</v>
      </c>
      <c r="K14" s="76">
        <v>9867.2376179999992</v>
      </c>
      <c r="L14" s="76">
        <v>0.02</v>
      </c>
      <c r="M14" s="76">
        <v>0.86</v>
      </c>
      <c r="N14" s="76">
        <v>0.18</v>
      </c>
    </row>
    <row r="15" spans="2:61">
      <c r="B15" t="s">
        <v>1582</v>
      </c>
      <c r="C15" t="s">
        <v>1583</v>
      </c>
      <c r="D15" t="s">
        <v>103</v>
      </c>
      <c r="E15" s="15"/>
      <c r="F15" t="s">
        <v>1293</v>
      </c>
      <c r="G15" t="s">
        <v>126</v>
      </c>
      <c r="H15" t="s">
        <v>105</v>
      </c>
      <c r="I15" s="76">
        <v>909939.81</v>
      </c>
      <c r="J15" s="76">
        <v>1094</v>
      </c>
      <c r="K15" s="76">
        <v>9954.7415213999993</v>
      </c>
      <c r="L15" s="76">
        <v>0.08</v>
      </c>
      <c r="M15" s="76">
        <v>0.87</v>
      </c>
      <c r="N15" s="76">
        <v>0.18</v>
      </c>
    </row>
    <row r="16" spans="2:61">
      <c r="B16" t="s">
        <v>1584</v>
      </c>
      <c r="C16" t="s">
        <v>1585</v>
      </c>
      <c r="D16" t="s">
        <v>103</v>
      </c>
      <c r="E16" s="15"/>
      <c r="F16" t="s">
        <v>740</v>
      </c>
      <c r="G16" t="s">
        <v>126</v>
      </c>
      <c r="H16" t="s">
        <v>105</v>
      </c>
      <c r="I16" s="76">
        <v>19250.599999999999</v>
      </c>
      <c r="J16" s="76">
        <v>70450</v>
      </c>
      <c r="K16" s="76">
        <v>13562.047699999999</v>
      </c>
      <c r="L16" s="76">
        <v>0.25</v>
      </c>
      <c r="M16" s="76">
        <v>1.18</v>
      </c>
      <c r="N16" s="76">
        <v>0.25</v>
      </c>
    </row>
    <row r="17" spans="2:14">
      <c r="B17" t="s">
        <v>1586</v>
      </c>
      <c r="C17" t="s">
        <v>1587</v>
      </c>
      <c r="D17" t="s">
        <v>103</v>
      </c>
      <c r="E17" s="15"/>
      <c r="F17" t="s">
        <v>1285</v>
      </c>
      <c r="G17" t="s">
        <v>126</v>
      </c>
      <c r="H17" t="s">
        <v>105</v>
      </c>
      <c r="I17" s="76">
        <v>29473102.710000001</v>
      </c>
      <c r="J17" s="76">
        <v>49.1</v>
      </c>
      <c r="K17" s="76">
        <v>14471.29343061</v>
      </c>
      <c r="L17" s="76">
        <v>0.23</v>
      </c>
      <c r="M17" s="76">
        <v>1.26</v>
      </c>
      <c r="N17" s="76">
        <v>0.27</v>
      </c>
    </row>
    <row r="18" spans="2:14">
      <c r="B18" t="s">
        <v>1588</v>
      </c>
      <c r="C18" t="s">
        <v>1589</v>
      </c>
      <c r="D18" t="s">
        <v>103</v>
      </c>
      <c r="E18" s="15"/>
      <c r="F18" t="s">
        <v>1024</v>
      </c>
      <c r="G18" t="s">
        <v>126</v>
      </c>
      <c r="H18" t="s">
        <v>105</v>
      </c>
      <c r="I18" s="76">
        <v>36981.019999999997</v>
      </c>
      <c r="J18" s="76">
        <v>58210</v>
      </c>
      <c r="K18" s="76">
        <v>21526.651741999998</v>
      </c>
      <c r="L18" s="76">
        <v>0.36</v>
      </c>
      <c r="M18" s="76">
        <v>1.87</v>
      </c>
      <c r="N18" s="76">
        <v>0.4</v>
      </c>
    </row>
    <row r="19" spans="2:14">
      <c r="B19" t="s">
        <v>1590</v>
      </c>
      <c r="C19" t="s">
        <v>1591</v>
      </c>
      <c r="D19" t="s">
        <v>103</v>
      </c>
      <c r="E19" s="15"/>
      <c r="F19" t="s">
        <v>949</v>
      </c>
      <c r="G19" t="s">
        <v>950</v>
      </c>
      <c r="H19" t="s">
        <v>105</v>
      </c>
      <c r="I19" s="76">
        <v>30232.98</v>
      </c>
      <c r="J19" s="76">
        <v>51930</v>
      </c>
      <c r="K19" s="76">
        <v>15699.986514</v>
      </c>
      <c r="L19" s="76">
        <v>7.0000000000000007E-2</v>
      </c>
      <c r="M19" s="76">
        <v>1.37</v>
      </c>
      <c r="N19" s="76">
        <v>0.28999999999999998</v>
      </c>
    </row>
    <row r="20" spans="2:14">
      <c r="B20" t="s">
        <v>1592</v>
      </c>
      <c r="C20" t="s">
        <v>1593</v>
      </c>
      <c r="D20" t="s">
        <v>103</v>
      </c>
      <c r="E20" s="15"/>
      <c r="F20" t="s">
        <v>1594</v>
      </c>
      <c r="G20" t="s">
        <v>950</v>
      </c>
      <c r="H20" t="s">
        <v>105</v>
      </c>
      <c r="I20" s="76">
        <v>65422.27</v>
      </c>
      <c r="J20" s="76">
        <v>28180</v>
      </c>
      <c r="K20" s="76">
        <v>18435.995685999998</v>
      </c>
      <c r="L20" s="76">
        <v>0.11</v>
      </c>
      <c r="M20" s="76">
        <v>1.6</v>
      </c>
      <c r="N20" s="76">
        <v>0.34</v>
      </c>
    </row>
    <row r="21" spans="2:14">
      <c r="B21" t="s">
        <v>1595</v>
      </c>
      <c r="C21" t="s">
        <v>1596</v>
      </c>
      <c r="D21" t="s">
        <v>103</v>
      </c>
      <c r="E21" s="15"/>
      <c r="F21" t="s">
        <v>547</v>
      </c>
      <c r="G21" t="s">
        <v>534</v>
      </c>
      <c r="H21" t="s">
        <v>105</v>
      </c>
      <c r="I21" s="76">
        <v>251457.48</v>
      </c>
      <c r="J21" s="76">
        <v>2210</v>
      </c>
      <c r="K21" s="76">
        <v>5557.2103079999997</v>
      </c>
      <c r="L21" s="76">
        <v>0.12</v>
      </c>
      <c r="M21" s="76">
        <v>0.48</v>
      </c>
      <c r="N21" s="76">
        <v>0.1</v>
      </c>
    </row>
    <row r="22" spans="2:14">
      <c r="B22" t="s">
        <v>1597</v>
      </c>
      <c r="C22" t="s">
        <v>1598</v>
      </c>
      <c r="D22" t="s">
        <v>103</v>
      </c>
      <c r="E22" s="15"/>
      <c r="F22" t="s">
        <v>513</v>
      </c>
      <c r="G22" t="s">
        <v>425</v>
      </c>
      <c r="H22" t="s">
        <v>105</v>
      </c>
      <c r="I22" s="76">
        <v>671874.6</v>
      </c>
      <c r="J22" s="76">
        <v>891</v>
      </c>
      <c r="K22" s="76">
        <v>5986.4026860000004</v>
      </c>
      <c r="L22" s="76">
        <v>0.06</v>
      </c>
      <c r="M22" s="76">
        <v>0.52</v>
      </c>
      <c r="N22" s="76">
        <v>0.11</v>
      </c>
    </row>
    <row r="23" spans="2:14">
      <c r="B23" t="s">
        <v>1599</v>
      </c>
      <c r="C23" t="s">
        <v>1600</v>
      </c>
      <c r="D23" t="s">
        <v>103</v>
      </c>
      <c r="E23" s="15"/>
      <c r="F23" t="s">
        <v>453</v>
      </c>
      <c r="G23" t="s">
        <v>425</v>
      </c>
      <c r="H23" t="s">
        <v>105</v>
      </c>
      <c r="I23" s="76">
        <v>100142.52</v>
      </c>
      <c r="J23" s="76">
        <v>6599</v>
      </c>
      <c r="K23" s="76">
        <v>6608.4048948</v>
      </c>
      <c r="L23" s="76">
        <v>0.1</v>
      </c>
      <c r="M23" s="76">
        <v>0.56999999999999995</v>
      </c>
      <c r="N23" s="76">
        <v>0.12</v>
      </c>
    </row>
    <row r="24" spans="2:14">
      <c r="B24" t="s">
        <v>1601</v>
      </c>
      <c r="C24" t="s">
        <v>1602</v>
      </c>
      <c r="D24" t="s">
        <v>103</v>
      </c>
      <c r="E24" s="15"/>
      <c r="F24" t="s">
        <v>444</v>
      </c>
      <c r="G24" t="s">
        <v>425</v>
      </c>
      <c r="H24" t="s">
        <v>105</v>
      </c>
      <c r="I24" s="76">
        <v>2353649.8199999998</v>
      </c>
      <c r="J24" s="76">
        <v>2473</v>
      </c>
      <c r="K24" s="76">
        <v>58205.760048600001</v>
      </c>
      <c r="L24" s="76">
        <v>0.18</v>
      </c>
      <c r="M24" s="76">
        <v>5.0599999999999996</v>
      </c>
      <c r="N24" s="76">
        <v>1.08</v>
      </c>
    </row>
    <row r="25" spans="2:14">
      <c r="B25" t="s">
        <v>1603</v>
      </c>
      <c r="C25" t="s">
        <v>1604</v>
      </c>
      <c r="D25" t="s">
        <v>103</v>
      </c>
      <c r="E25" s="15"/>
      <c r="F25" t="s">
        <v>424</v>
      </c>
      <c r="G25" t="s">
        <v>425</v>
      </c>
      <c r="H25" t="s">
        <v>105</v>
      </c>
      <c r="I25" s="76">
        <v>2117419.46</v>
      </c>
      <c r="J25" s="76">
        <v>1875</v>
      </c>
      <c r="K25" s="76">
        <v>39701.614874999999</v>
      </c>
      <c r="L25" s="76">
        <v>0.14000000000000001</v>
      </c>
      <c r="M25" s="76">
        <v>3.45</v>
      </c>
      <c r="N25" s="76">
        <v>0.74</v>
      </c>
    </row>
    <row r="26" spans="2:14">
      <c r="B26" t="s">
        <v>1605</v>
      </c>
      <c r="C26" t="s">
        <v>1606</v>
      </c>
      <c r="D26" t="s">
        <v>103</v>
      </c>
      <c r="E26" s="15"/>
      <c r="F26" t="s">
        <v>428</v>
      </c>
      <c r="G26" t="s">
        <v>425</v>
      </c>
      <c r="H26" t="s">
        <v>105</v>
      </c>
      <c r="I26" s="76">
        <v>309436.73</v>
      </c>
      <c r="J26" s="76">
        <v>6333</v>
      </c>
      <c r="K26" s="76">
        <v>19596.628110900001</v>
      </c>
      <c r="L26" s="76">
        <v>0.13</v>
      </c>
      <c r="M26" s="76">
        <v>1.7</v>
      </c>
      <c r="N26" s="76">
        <v>0.36</v>
      </c>
    </row>
    <row r="27" spans="2:14">
      <c r="B27" t="s">
        <v>1607</v>
      </c>
      <c r="C27" t="s">
        <v>1608</v>
      </c>
      <c r="D27" t="s">
        <v>103</v>
      </c>
      <c r="E27" s="15"/>
      <c r="F27" t="s">
        <v>1609</v>
      </c>
      <c r="G27" t="s">
        <v>844</v>
      </c>
      <c r="H27" t="s">
        <v>105</v>
      </c>
      <c r="I27" s="76">
        <v>49965.18</v>
      </c>
      <c r="J27" s="76">
        <v>21560</v>
      </c>
      <c r="K27" s="76">
        <v>10772.492808000001</v>
      </c>
      <c r="L27" s="76">
        <v>0.1</v>
      </c>
      <c r="M27" s="76">
        <v>0.94</v>
      </c>
      <c r="N27" s="76">
        <v>0.2</v>
      </c>
    </row>
    <row r="28" spans="2:14">
      <c r="B28" t="s">
        <v>1610</v>
      </c>
      <c r="C28" t="s">
        <v>1611</v>
      </c>
      <c r="D28" t="s">
        <v>103</v>
      </c>
      <c r="E28" s="15"/>
      <c r="F28" t="s">
        <v>1612</v>
      </c>
      <c r="G28" t="s">
        <v>1613</v>
      </c>
      <c r="H28" t="s">
        <v>105</v>
      </c>
      <c r="I28" s="76">
        <v>19287.11</v>
      </c>
      <c r="J28" s="76">
        <v>2437</v>
      </c>
      <c r="K28" s="76">
        <v>470.02687070000002</v>
      </c>
      <c r="L28" s="76">
        <v>0</v>
      </c>
      <c r="M28" s="76">
        <v>0.04</v>
      </c>
      <c r="N28" s="76">
        <v>0.01</v>
      </c>
    </row>
    <row r="29" spans="2:14">
      <c r="B29" t="s">
        <v>1614</v>
      </c>
      <c r="C29" t="s">
        <v>1615</v>
      </c>
      <c r="D29" t="s">
        <v>103</v>
      </c>
      <c r="E29" s="15"/>
      <c r="F29" t="s">
        <v>798</v>
      </c>
      <c r="G29" t="s">
        <v>558</v>
      </c>
      <c r="H29" t="s">
        <v>105</v>
      </c>
      <c r="I29" s="76">
        <v>2045756.75</v>
      </c>
      <c r="J29" s="76">
        <v>176.9</v>
      </c>
      <c r="K29" s="76">
        <v>3618.9436907499999</v>
      </c>
      <c r="L29" s="76">
        <v>0.06</v>
      </c>
      <c r="M29" s="76">
        <v>0.31</v>
      </c>
      <c r="N29" s="76">
        <v>7.0000000000000007E-2</v>
      </c>
    </row>
    <row r="30" spans="2:14">
      <c r="B30" t="s">
        <v>1616</v>
      </c>
      <c r="C30" t="s">
        <v>1617</v>
      </c>
      <c r="D30" t="s">
        <v>103</v>
      </c>
      <c r="E30" s="15"/>
      <c r="F30" t="s">
        <v>1618</v>
      </c>
      <c r="G30" t="s">
        <v>558</v>
      </c>
      <c r="H30" t="s">
        <v>105</v>
      </c>
      <c r="I30" s="76">
        <v>184965.68</v>
      </c>
      <c r="J30" s="76">
        <v>6176</v>
      </c>
      <c r="K30" s="76">
        <v>11423.4803968</v>
      </c>
      <c r="L30" s="76">
        <v>0.02</v>
      </c>
      <c r="M30" s="76">
        <v>0.99</v>
      </c>
      <c r="N30" s="76">
        <v>0.21</v>
      </c>
    </row>
    <row r="31" spans="2:14">
      <c r="B31" t="s">
        <v>1619</v>
      </c>
      <c r="C31" t="s">
        <v>1620</v>
      </c>
      <c r="D31" t="s">
        <v>103</v>
      </c>
      <c r="E31" s="15"/>
      <c r="F31" t="s">
        <v>1318</v>
      </c>
      <c r="G31" t="s">
        <v>558</v>
      </c>
      <c r="H31" t="s">
        <v>105</v>
      </c>
      <c r="I31" s="76">
        <v>1074348.56</v>
      </c>
      <c r="J31" s="76">
        <v>1568</v>
      </c>
      <c r="K31" s="76">
        <v>16845.785420799999</v>
      </c>
      <c r="L31" s="76">
        <v>0.08</v>
      </c>
      <c r="M31" s="76">
        <v>1.46</v>
      </c>
      <c r="N31" s="76">
        <v>0.31</v>
      </c>
    </row>
    <row r="32" spans="2:14">
      <c r="B32" t="s">
        <v>1621</v>
      </c>
      <c r="C32" t="s">
        <v>1622</v>
      </c>
      <c r="D32" t="s">
        <v>103</v>
      </c>
      <c r="E32" s="15"/>
      <c r="F32" t="s">
        <v>1623</v>
      </c>
      <c r="G32" t="s">
        <v>558</v>
      </c>
      <c r="H32" t="s">
        <v>105</v>
      </c>
      <c r="I32" s="76">
        <v>57902.81</v>
      </c>
      <c r="J32" s="76">
        <v>29660</v>
      </c>
      <c r="K32" s="76">
        <v>17173.973446</v>
      </c>
      <c r="L32" s="76">
        <v>0.04</v>
      </c>
      <c r="M32" s="76">
        <v>1.49</v>
      </c>
      <c r="N32" s="76">
        <v>0.32</v>
      </c>
    </row>
    <row r="33" spans="2:14">
      <c r="B33" t="s">
        <v>1624</v>
      </c>
      <c r="C33" t="s">
        <v>1625</v>
      </c>
      <c r="D33" t="s">
        <v>103</v>
      </c>
      <c r="E33" s="15"/>
      <c r="F33" t="s">
        <v>1626</v>
      </c>
      <c r="G33" t="s">
        <v>1627</v>
      </c>
      <c r="H33" t="s">
        <v>105</v>
      </c>
      <c r="I33" s="76">
        <v>115777.35</v>
      </c>
      <c r="J33" s="76">
        <v>10860</v>
      </c>
      <c r="K33" s="76">
        <v>12573.42021</v>
      </c>
      <c r="L33" s="76">
        <v>0.12</v>
      </c>
      <c r="M33" s="76">
        <v>1.0900000000000001</v>
      </c>
      <c r="N33" s="76">
        <v>0.23</v>
      </c>
    </row>
    <row r="34" spans="2:14">
      <c r="B34" t="s">
        <v>1628</v>
      </c>
      <c r="C34" t="s">
        <v>1629</v>
      </c>
      <c r="D34" t="s">
        <v>103</v>
      </c>
      <c r="E34" s="15"/>
      <c r="F34" t="s">
        <v>1630</v>
      </c>
      <c r="G34" t="s">
        <v>544</v>
      </c>
      <c r="H34" t="s">
        <v>105</v>
      </c>
      <c r="I34" s="76">
        <v>32343.26</v>
      </c>
      <c r="J34" s="76">
        <v>27190</v>
      </c>
      <c r="K34" s="76">
        <v>8794.1323940000002</v>
      </c>
      <c r="L34" s="76">
        <v>0.05</v>
      </c>
      <c r="M34" s="76">
        <v>0.76</v>
      </c>
      <c r="N34" s="76">
        <v>0.16</v>
      </c>
    </row>
    <row r="35" spans="2:14">
      <c r="B35" t="s">
        <v>1631</v>
      </c>
      <c r="C35" t="s">
        <v>1632</v>
      </c>
      <c r="D35" t="s">
        <v>103</v>
      </c>
      <c r="E35" s="15"/>
      <c r="F35" t="s">
        <v>543</v>
      </c>
      <c r="G35" t="s">
        <v>544</v>
      </c>
      <c r="H35" t="s">
        <v>105</v>
      </c>
      <c r="I35" s="76">
        <v>78038.009999999995</v>
      </c>
      <c r="J35" s="76">
        <v>6521.88</v>
      </c>
      <c r="K35" s="76">
        <v>5089.5453665880004</v>
      </c>
      <c r="L35" s="76">
        <v>7.0000000000000007E-2</v>
      </c>
      <c r="M35" s="76">
        <v>0.44</v>
      </c>
      <c r="N35" s="76">
        <v>0.09</v>
      </c>
    </row>
    <row r="36" spans="2:14">
      <c r="B36" t="s">
        <v>1631</v>
      </c>
      <c r="C36" t="s">
        <v>1633</v>
      </c>
      <c r="D36" t="s">
        <v>103</v>
      </c>
      <c r="E36" s="15"/>
      <c r="F36" t="s">
        <v>543</v>
      </c>
      <c r="G36" t="s">
        <v>544</v>
      </c>
      <c r="H36" t="s">
        <v>105</v>
      </c>
      <c r="I36" s="76">
        <v>63450.93</v>
      </c>
      <c r="J36" s="76">
        <v>6632.48</v>
      </c>
      <c r="K36" s="76">
        <v>4208.3702420640002</v>
      </c>
      <c r="L36" s="76">
        <v>0.06</v>
      </c>
      <c r="M36" s="76">
        <v>0.37</v>
      </c>
      <c r="N36" s="76">
        <v>0.08</v>
      </c>
    </row>
    <row r="37" spans="2:14">
      <c r="B37" t="s">
        <v>1634</v>
      </c>
      <c r="C37" t="s">
        <v>1635</v>
      </c>
      <c r="D37" t="s">
        <v>103</v>
      </c>
      <c r="E37" s="15"/>
      <c r="F37" t="s">
        <v>543</v>
      </c>
      <c r="G37" t="s">
        <v>544</v>
      </c>
      <c r="H37" t="s">
        <v>105</v>
      </c>
      <c r="I37" s="76">
        <v>108691.36</v>
      </c>
      <c r="J37" s="76">
        <v>6635</v>
      </c>
      <c r="K37" s="76">
        <v>7211.6717360000002</v>
      </c>
      <c r="L37" s="76">
        <v>0.09</v>
      </c>
      <c r="M37" s="76">
        <v>0.63</v>
      </c>
      <c r="N37" s="76">
        <v>0.13</v>
      </c>
    </row>
    <row r="38" spans="2:14">
      <c r="B38" t="s">
        <v>1636</v>
      </c>
      <c r="C38" t="s">
        <v>1637</v>
      </c>
      <c r="D38" t="s">
        <v>103</v>
      </c>
      <c r="E38" s="15"/>
      <c r="F38" t="s">
        <v>486</v>
      </c>
      <c r="G38" t="s">
        <v>465</v>
      </c>
      <c r="H38" t="s">
        <v>105</v>
      </c>
      <c r="I38" s="76">
        <v>194103.97</v>
      </c>
      <c r="J38" s="76">
        <v>4563</v>
      </c>
      <c r="K38" s="76">
        <v>8856.9641511000009</v>
      </c>
      <c r="L38" s="76">
        <v>0.17</v>
      </c>
      <c r="M38" s="76">
        <v>0.77</v>
      </c>
      <c r="N38" s="76">
        <v>0.16</v>
      </c>
    </row>
    <row r="39" spans="2:14">
      <c r="B39" t="s">
        <v>1638</v>
      </c>
      <c r="C39" t="s">
        <v>1639</v>
      </c>
      <c r="D39" t="s">
        <v>103</v>
      </c>
      <c r="E39" s="15"/>
      <c r="F39" t="s">
        <v>561</v>
      </c>
      <c r="G39" t="s">
        <v>465</v>
      </c>
      <c r="H39" t="s">
        <v>105</v>
      </c>
      <c r="I39" s="76">
        <v>166723.35</v>
      </c>
      <c r="J39" s="76">
        <v>3750</v>
      </c>
      <c r="K39" s="76">
        <v>6252.1256249999997</v>
      </c>
      <c r="L39" s="76">
        <v>0.1</v>
      </c>
      <c r="M39" s="76">
        <v>0.54</v>
      </c>
      <c r="N39" s="76">
        <v>0.12</v>
      </c>
    </row>
    <row r="40" spans="2:14">
      <c r="B40" t="s">
        <v>1640</v>
      </c>
      <c r="C40" t="s">
        <v>1641</v>
      </c>
      <c r="D40" t="s">
        <v>103</v>
      </c>
      <c r="E40" s="15"/>
      <c r="F40" t="s">
        <v>489</v>
      </c>
      <c r="G40" t="s">
        <v>465</v>
      </c>
      <c r="H40" t="s">
        <v>105</v>
      </c>
      <c r="I40" s="76">
        <v>158195.10999999999</v>
      </c>
      <c r="J40" s="76">
        <v>1964</v>
      </c>
      <c r="K40" s="76">
        <v>3106.9519604000002</v>
      </c>
      <c r="L40" s="76">
        <v>0.05</v>
      </c>
      <c r="M40" s="76">
        <v>0.27</v>
      </c>
      <c r="N40" s="76">
        <v>0.06</v>
      </c>
    </row>
    <row r="41" spans="2:14">
      <c r="B41" t="s">
        <v>1642</v>
      </c>
      <c r="C41" t="s">
        <v>1643</v>
      </c>
      <c r="D41" t="s">
        <v>103</v>
      </c>
      <c r="E41" s="15"/>
      <c r="F41" t="s">
        <v>641</v>
      </c>
      <c r="G41" t="s">
        <v>465</v>
      </c>
      <c r="H41" t="s">
        <v>105</v>
      </c>
      <c r="I41" s="76">
        <v>26959.51</v>
      </c>
      <c r="J41" s="76">
        <v>25130</v>
      </c>
      <c r="K41" s="76">
        <v>6774.9248630000002</v>
      </c>
      <c r="L41" s="76">
        <v>0.2</v>
      </c>
      <c r="M41" s="76">
        <v>0.59</v>
      </c>
      <c r="N41" s="76">
        <v>0.13</v>
      </c>
    </row>
    <row r="42" spans="2:14">
      <c r="B42" t="s">
        <v>1644</v>
      </c>
      <c r="C42" t="s">
        <v>1645</v>
      </c>
      <c r="D42" t="s">
        <v>103</v>
      </c>
      <c r="E42" s="15"/>
      <c r="F42" t="s">
        <v>571</v>
      </c>
      <c r="G42" t="s">
        <v>465</v>
      </c>
      <c r="H42" t="s">
        <v>105</v>
      </c>
      <c r="I42" s="76">
        <v>442737.62</v>
      </c>
      <c r="J42" s="76">
        <v>3401</v>
      </c>
      <c r="K42" s="76">
        <v>15057.506456200001</v>
      </c>
      <c r="L42" s="76">
        <v>0.23</v>
      </c>
      <c r="M42" s="76">
        <v>1.31</v>
      </c>
      <c r="N42" s="76">
        <v>0.28000000000000003</v>
      </c>
    </row>
    <row r="43" spans="2:14">
      <c r="B43" t="s">
        <v>1646</v>
      </c>
      <c r="C43" t="s">
        <v>1647</v>
      </c>
      <c r="D43" t="s">
        <v>103</v>
      </c>
      <c r="E43" s="15"/>
      <c r="F43" t="s">
        <v>464</v>
      </c>
      <c r="G43" t="s">
        <v>465</v>
      </c>
      <c r="H43" t="s">
        <v>105</v>
      </c>
      <c r="I43" s="76">
        <v>49751.81</v>
      </c>
      <c r="J43" s="76">
        <v>19620</v>
      </c>
      <c r="K43" s="76">
        <v>9761.3051219999998</v>
      </c>
      <c r="L43" s="76">
        <v>0.04</v>
      </c>
      <c r="M43" s="76">
        <v>0.85</v>
      </c>
      <c r="N43" s="76">
        <v>0.18</v>
      </c>
    </row>
    <row r="44" spans="2:14">
      <c r="B44" t="s">
        <v>1648</v>
      </c>
      <c r="C44" t="s">
        <v>1649</v>
      </c>
      <c r="D44" t="s">
        <v>103</v>
      </c>
      <c r="E44" s="15"/>
      <c r="F44" t="s">
        <v>499</v>
      </c>
      <c r="G44" t="s">
        <v>135</v>
      </c>
      <c r="H44" t="s">
        <v>105</v>
      </c>
      <c r="I44" s="76">
        <v>2270613.37</v>
      </c>
      <c r="J44" s="76">
        <v>505.1</v>
      </c>
      <c r="K44" s="76">
        <v>11468.86813187</v>
      </c>
      <c r="L44" s="76">
        <v>0.08</v>
      </c>
      <c r="M44" s="76">
        <v>1</v>
      </c>
      <c r="N44" s="76">
        <v>0.21</v>
      </c>
    </row>
    <row r="45" spans="2:14">
      <c r="B45" t="s">
        <v>1650</v>
      </c>
      <c r="C45" t="s">
        <v>1651</v>
      </c>
      <c r="D45" t="s">
        <v>103</v>
      </c>
      <c r="E45" s="15"/>
      <c r="F45" t="s">
        <v>678</v>
      </c>
      <c r="G45" t="s">
        <v>135</v>
      </c>
      <c r="H45" t="s">
        <v>105</v>
      </c>
      <c r="I45" s="76">
        <v>166364.73000000001</v>
      </c>
      <c r="J45" s="76">
        <v>3289</v>
      </c>
      <c r="K45" s="76">
        <v>5471.7359697000002</v>
      </c>
      <c r="L45" s="76">
        <v>0.17</v>
      </c>
      <c r="M45" s="76">
        <v>0.48</v>
      </c>
      <c r="N45" s="76">
        <v>0.1</v>
      </c>
    </row>
    <row r="46" spans="2:14">
      <c r="B46" t="s">
        <v>1652</v>
      </c>
      <c r="C46" t="s">
        <v>1653</v>
      </c>
      <c r="D46" t="s">
        <v>103</v>
      </c>
      <c r="E46" s="15"/>
      <c r="F46" t="s">
        <v>686</v>
      </c>
      <c r="G46" t="s">
        <v>135</v>
      </c>
      <c r="H46" t="s">
        <v>105</v>
      </c>
      <c r="I46" s="76">
        <v>429000</v>
      </c>
      <c r="J46" s="76">
        <v>1899</v>
      </c>
      <c r="K46" s="76">
        <v>8146.71</v>
      </c>
      <c r="L46" s="76">
        <v>0.25</v>
      </c>
      <c r="M46" s="76">
        <v>0.71</v>
      </c>
      <c r="N46" s="76">
        <v>0.15</v>
      </c>
    </row>
    <row r="47" spans="2:14">
      <c r="B47" t="s">
        <v>1654</v>
      </c>
      <c r="C47" t="s">
        <v>1655</v>
      </c>
      <c r="D47" t="s">
        <v>103</v>
      </c>
      <c r="E47" s="15"/>
      <c r="F47" t="s">
        <v>686</v>
      </c>
      <c r="G47" t="s">
        <v>135</v>
      </c>
      <c r="H47" t="s">
        <v>105</v>
      </c>
      <c r="I47" s="76">
        <v>60345.48</v>
      </c>
      <c r="J47" s="76">
        <v>1899</v>
      </c>
      <c r="K47" s="76">
        <v>1145.9606652</v>
      </c>
      <c r="L47" s="76">
        <v>0.04</v>
      </c>
      <c r="M47" s="76">
        <v>0.1</v>
      </c>
      <c r="N47" s="76">
        <v>0.02</v>
      </c>
    </row>
    <row r="48" spans="2:14">
      <c r="B48" t="s">
        <v>1656</v>
      </c>
      <c r="C48" t="s">
        <v>1655</v>
      </c>
      <c r="D48" t="s">
        <v>103</v>
      </c>
      <c r="E48" s="15"/>
      <c r="F48" t="s">
        <v>686</v>
      </c>
      <c r="G48" t="s">
        <v>135</v>
      </c>
      <c r="H48" t="s">
        <v>105</v>
      </c>
      <c r="I48" s="76">
        <v>570981.13</v>
      </c>
      <c r="J48" s="76">
        <v>1899</v>
      </c>
      <c r="K48" s="76">
        <v>10842.931658699999</v>
      </c>
      <c r="L48" s="76">
        <v>0.34</v>
      </c>
      <c r="M48" s="76">
        <v>0.94</v>
      </c>
      <c r="N48" s="76">
        <v>0.2</v>
      </c>
    </row>
    <row r="49" spans="2:14">
      <c r="B49" s="77" t="s">
        <v>1657</v>
      </c>
      <c r="E49" s="15"/>
      <c r="F49" s="15"/>
      <c r="G49" s="15"/>
      <c r="I49" s="78">
        <v>15235192.619999999</v>
      </c>
      <c r="K49" s="78">
        <v>208925.74133393401</v>
      </c>
      <c r="M49" s="78">
        <v>18.170000000000002</v>
      </c>
      <c r="N49" s="78">
        <v>3.87</v>
      </c>
    </row>
    <row r="50" spans="2:14">
      <c r="B50" t="s">
        <v>1658</v>
      </c>
      <c r="C50" t="s">
        <v>1659</v>
      </c>
      <c r="D50" t="s">
        <v>103</v>
      </c>
      <c r="E50" s="15"/>
      <c r="F50" t="s">
        <v>1660</v>
      </c>
      <c r="G50" t="s">
        <v>126</v>
      </c>
      <c r="H50" t="s">
        <v>105</v>
      </c>
      <c r="I50" s="76">
        <v>4314.82</v>
      </c>
      <c r="J50" s="76">
        <v>434.6</v>
      </c>
      <c r="K50" s="76">
        <v>18.752207720000001</v>
      </c>
      <c r="L50" s="76">
        <v>0</v>
      </c>
      <c r="M50" s="76">
        <v>0</v>
      </c>
      <c r="N50" s="76">
        <v>0</v>
      </c>
    </row>
    <row r="51" spans="2:14">
      <c r="B51" t="s">
        <v>1661</v>
      </c>
      <c r="C51" t="s">
        <v>1662</v>
      </c>
      <c r="D51" t="s">
        <v>103</v>
      </c>
      <c r="E51" s="15"/>
      <c r="F51" t="s">
        <v>638</v>
      </c>
      <c r="G51" t="s">
        <v>126</v>
      </c>
      <c r="H51" t="s">
        <v>105</v>
      </c>
      <c r="I51" s="76">
        <v>7445.63</v>
      </c>
      <c r="J51" s="76">
        <v>78990</v>
      </c>
      <c r="K51" s="76">
        <v>5881.3031369999999</v>
      </c>
      <c r="L51" s="76">
        <v>0.21</v>
      </c>
      <c r="M51" s="76">
        <v>0.51</v>
      </c>
      <c r="N51" s="76">
        <v>0.11</v>
      </c>
    </row>
    <row r="52" spans="2:14">
      <c r="B52" t="s">
        <v>1663</v>
      </c>
      <c r="C52" t="s">
        <v>1664</v>
      </c>
      <c r="D52" t="s">
        <v>103</v>
      </c>
      <c r="E52" s="15"/>
      <c r="F52" t="s">
        <v>1665</v>
      </c>
      <c r="G52" t="s">
        <v>126</v>
      </c>
      <c r="H52" t="s">
        <v>105</v>
      </c>
      <c r="I52" s="76">
        <v>686877.13</v>
      </c>
      <c r="J52" s="76">
        <v>313</v>
      </c>
      <c r="K52" s="76">
        <v>2149.9254169000001</v>
      </c>
      <c r="L52" s="76">
        <v>0.19</v>
      </c>
      <c r="M52" s="76">
        <v>0.19</v>
      </c>
      <c r="N52" s="76">
        <v>0.04</v>
      </c>
    </row>
    <row r="53" spans="2:14">
      <c r="B53" t="s">
        <v>1666</v>
      </c>
      <c r="C53" t="s">
        <v>1667</v>
      </c>
      <c r="D53" t="s">
        <v>103</v>
      </c>
      <c r="E53" s="15"/>
      <c r="F53" t="s">
        <v>1665</v>
      </c>
      <c r="G53" t="s">
        <v>126</v>
      </c>
      <c r="H53" t="s">
        <v>105</v>
      </c>
      <c r="I53" s="76">
        <v>384366.14</v>
      </c>
      <c r="J53" s="76">
        <v>301.89</v>
      </c>
      <c r="K53" s="76">
        <v>1160.3629400459999</v>
      </c>
      <c r="L53" s="76">
        <v>0</v>
      </c>
      <c r="M53" s="76">
        <v>0.1</v>
      </c>
      <c r="N53" s="76">
        <v>0.02</v>
      </c>
    </row>
    <row r="54" spans="2:14">
      <c r="B54" t="s">
        <v>1668</v>
      </c>
      <c r="C54" t="s">
        <v>1669</v>
      </c>
      <c r="D54" t="s">
        <v>103</v>
      </c>
      <c r="E54" s="15"/>
      <c r="F54" t="s">
        <v>1670</v>
      </c>
      <c r="G54" t="s">
        <v>126</v>
      </c>
      <c r="H54" t="s">
        <v>105</v>
      </c>
      <c r="I54" s="76">
        <v>66144.88</v>
      </c>
      <c r="J54" s="76">
        <v>5463</v>
      </c>
      <c r="K54" s="76">
        <v>3613.4947944</v>
      </c>
      <c r="L54" s="76">
        <v>0.42</v>
      </c>
      <c r="M54" s="76">
        <v>0.31</v>
      </c>
      <c r="N54" s="76">
        <v>7.0000000000000007E-2</v>
      </c>
    </row>
    <row r="55" spans="2:14">
      <c r="B55" t="s">
        <v>1671</v>
      </c>
      <c r="C55" t="s">
        <v>1672</v>
      </c>
      <c r="D55" t="s">
        <v>103</v>
      </c>
      <c r="E55" s="15"/>
      <c r="F55" t="s">
        <v>1045</v>
      </c>
      <c r="G55" t="s">
        <v>126</v>
      </c>
      <c r="H55" t="s">
        <v>105</v>
      </c>
      <c r="I55" s="76">
        <v>67544.350000000006</v>
      </c>
      <c r="J55" s="76">
        <v>11150</v>
      </c>
      <c r="K55" s="76">
        <v>7531.195025</v>
      </c>
      <c r="L55" s="76">
        <v>0.27</v>
      </c>
      <c r="M55" s="76">
        <v>0.65</v>
      </c>
      <c r="N55" s="76">
        <v>0.14000000000000001</v>
      </c>
    </row>
    <row r="56" spans="2:14">
      <c r="B56" t="s">
        <v>1673</v>
      </c>
      <c r="C56" t="s">
        <v>1674</v>
      </c>
      <c r="D56" t="s">
        <v>103</v>
      </c>
      <c r="E56" s="15"/>
      <c r="F56" t="s">
        <v>1135</v>
      </c>
      <c r="G56" t="s">
        <v>126</v>
      </c>
      <c r="H56" t="s">
        <v>105</v>
      </c>
      <c r="I56" s="76">
        <v>128505.78</v>
      </c>
      <c r="J56" s="76">
        <v>2086</v>
      </c>
      <c r="K56" s="76">
        <v>2680.6305708</v>
      </c>
      <c r="L56" s="76">
        <v>0.13</v>
      </c>
      <c r="M56" s="76">
        <v>0.23</v>
      </c>
      <c r="N56" s="76">
        <v>0.05</v>
      </c>
    </row>
    <row r="57" spans="2:14">
      <c r="B57" t="s">
        <v>1675</v>
      </c>
      <c r="C57" t="s">
        <v>1676</v>
      </c>
      <c r="D57" t="s">
        <v>103</v>
      </c>
      <c r="E57" s="15"/>
      <c r="F57" t="s">
        <v>1677</v>
      </c>
      <c r="G57" t="s">
        <v>126</v>
      </c>
      <c r="H57" t="s">
        <v>105</v>
      </c>
      <c r="I57" s="76">
        <v>2443366.65</v>
      </c>
      <c r="J57" s="76">
        <v>224.8</v>
      </c>
      <c r="K57" s="76">
        <v>5492.6882292</v>
      </c>
      <c r="L57" s="76">
        <v>0.23</v>
      </c>
      <c r="M57" s="76">
        <v>0.48</v>
      </c>
      <c r="N57" s="76">
        <v>0.1</v>
      </c>
    </row>
    <row r="58" spans="2:14">
      <c r="B58" t="s">
        <v>1678</v>
      </c>
      <c r="C58" t="s">
        <v>1679</v>
      </c>
      <c r="D58" t="s">
        <v>103</v>
      </c>
      <c r="E58" s="15"/>
      <c r="F58" t="s">
        <v>1680</v>
      </c>
      <c r="G58" t="s">
        <v>126</v>
      </c>
      <c r="H58" t="s">
        <v>105</v>
      </c>
      <c r="I58" s="76">
        <v>276022.15999999997</v>
      </c>
      <c r="J58" s="76">
        <v>1880</v>
      </c>
      <c r="K58" s="76">
        <v>5189.2166079999997</v>
      </c>
      <c r="L58" s="76">
        <v>0.75</v>
      </c>
      <c r="M58" s="76">
        <v>0.45</v>
      </c>
      <c r="N58" s="76">
        <v>0.1</v>
      </c>
    </row>
    <row r="59" spans="2:14">
      <c r="B59" t="s">
        <v>1681</v>
      </c>
      <c r="C59" t="s">
        <v>1682</v>
      </c>
      <c r="D59" t="s">
        <v>103</v>
      </c>
      <c r="E59" s="15"/>
      <c r="F59" t="s">
        <v>1683</v>
      </c>
      <c r="G59" t="s">
        <v>950</v>
      </c>
      <c r="H59" t="s">
        <v>105</v>
      </c>
      <c r="I59" s="76">
        <v>62951.18</v>
      </c>
      <c r="J59" s="76">
        <v>5924</v>
      </c>
      <c r="K59" s="76">
        <v>3729.2279032000001</v>
      </c>
      <c r="L59" s="76">
        <v>0.45</v>
      </c>
      <c r="M59" s="76">
        <v>0.32</v>
      </c>
      <c r="N59" s="76">
        <v>7.0000000000000007E-2</v>
      </c>
    </row>
    <row r="60" spans="2:14">
      <c r="B60" t="s">
        <v>1684</v>
      </c>
      <c r="C60" t="s">
        <v>1685</v>
      </c>
      <c r="D60" t="s">
        <v>103</v>
      </c>
      <c r="E60" s="15"/>
      <c r="F60" t="s">
        <v>1686</v>
      </c>
      <c r="G60" t="s">
        <v>534</v>
      </c>
      <c r="H60" t="s">
        <v>105</v>
      </c>
      <c r="I60" s="76">
        <v>8409.7900000000009</v>
      </c>
      <c r="J60" s="76">
        <v>22480</v>
      </c>
      <c r="K60" s="76">
        <v>1890.520792</v>
      </c>
      <c r="L60" s="76">
        <v>0.06</v>
      </c>
      <c r="M60" s="76">
        <v>0.16</v>
      </c>
      <c r="N60" s="76">
        <v>0.04</v>
      </c>
    </row>
    <row r="61" spans="2:14">
      <c r="B61" t="s">
        <v>1687</v>
      </c>
      <c r="C61" t="s">
        <v>1688</v>
      </c>
      <c r="D61" t="s">
        <v>103</v>
      </c>
      <c r="E61" s="15"/>
      <c r="F61" t="s">
        <v>1689</v>
      </c>
      <c r="G61" t="s">
        <v>534</v>
      </c>
      <c r="H61" t="s">
        <v>105</v>
      </c>
      <c r="I61" s="76">
        <v>37036.53</v>
      </c>
      <c r="J61" s="76">
        <v>3884</v>
      </c>
      <c r="K61" s="76">
        <v>1438.4988252000001</v>
      </c>
      <c r="L61" s="76">
        <v>7.0000000000000007E-2</v>
      </c>
      <c r="M61" s="76">
        <v>0.13</v>
      </c>
      <c r="N61" s="76">
        <v>0.03</v>
      </c>
    </row>
    <row r="62" spans="2:14">
      <c r="B62" t="s">
        <v>1690</v>
      </c>
      <c r="C62" t="s">
        <v>1691</v>
      </c>
      <c r="D62" t="s">
        <v>103</v>
      </c>
      <c r="E62" s="15"/>
      <c r="F62" t="s">
        <v>533</v>
      </c>
      <c r="G62" t="s">
        <v>534</v>
      </c>
      <c r="H62" t="s">
        <v>105</v>
      </c>
      <c r="I62" s="76">
        <v>69942.34</v>
      </c>
      <c r="J62" s="76">
        <v>5962</v>
      </c>
      <c r="K62" s="76">
        <v>4169.9623107999996</v>
      </c>
      <c r="L62" s="76">
        <v>0.13</v>
      </c>
      <c r="M62" s="76">
        <v>0.36</v>
      </c>
      <c r="N62" s="76">
        <v>0.08</v>
      </c>
    </row>
    <row r="63" spans="2:14">
      <c r="B63" t="s">
        <v>1692</v>
      </c>
      <c r="C63" t="s">
        <v>1693</v>
      </c>
      <c r="D63" t="s">
        <v>103</v>
      </c>
      <c r="E63" s="15"/>
      <c r="F63" t="s">
        <v>978</v>
      </c>
      <c r="G63" t="s">
        <v>534</v>
      </c>
      <c r="H63" t="s">
        <v>105</v>
      </c>
      <c r="I63" s="76">
        <v>2048203.44</v>
      </c>
      <c r="J63" s="76">
        <v>368.4</v>
      </c>
      <c r="K63" s="76">
        <v>7545.5814729599997</v>
      </c>
      <c r="L63" s="76">
        <v>0.19</v>
      </c>
      <c r="M63" s="76">
        <v>0.66</v>
      </c>
      <c r="N63" s="76">
        <v>0.14000000000000001</v>
      </c>
    </row>
    <row r="64" spans="2:14">
      <c r="B64" t="s">
        <v>1694</v>
      </c>
      <c r="C64" t="s">
        <v>1695</v>
      </c>
      <c r="D64" t="s">
        <v>103</v>
      </c>
      <c r="E64" s="15"/>
      <c r="F64" t="s">
        <v>625</v>
      </c>
      <c r="G64" t="s">
        <v>534</v>
      </c>
      <c r="H64" t="s">
        <v>105</v>
      </c>
      <c r="I64" s="76">
        <v>77623.89</v>
      </c>
      <c r="J64" s="76">
        <v>4190</v>
      </c>
      <c r="K64" s="76">
        <v>3252.4409909999999</v>
      </c>
      <c r="L64" s="76">
        <v>0.12</v>
      </c>
      <c r="M64" s="76">
        <v>0.28000000000000003</v>
      </c>
      <c r="N64" s="76">
        <v>0.06</v>
      </c>
    </row>
    <row r="65" spans="2:14">
      <c r="B65" t="s">
        <v>1696</v>
      </c>
      <c r="C65" t="s">
        <v>1697</v>
      </c>
      <c r="D65" t="s">
        <v>103</v>
      </c>
      <c r="E65" s="15"/>
      <c r="F65" t="s">
        <v>520</v>
      </c>
      <c r="G65" t="s">
        <v>425</v>
      </c>
      <c r="H65" t="s">
        <v>105</v>
      </c>
      <c r="I65" s="76">
        <v>1970.41</v>
      </c>
      <c r="J65" s="76">
        <v>103600</v>
      </c>
      <c r="K65" s="76">
        <v>2041.34476</v>
      </c>
      <c r="L65" s="76">
        <v>0.22</v>
      </c>
      <c r="M65" s="76">
        <v>0.18</v>
      </c>
      <c r="N65" s="76">
        <v>0.04</v>
      </c>
    </row>
    <row r="66" spans="2:14">
      <c r="B66" t="s">
        <v>1698</v>
      </c>
      <c r="C66" t="s">
        <v>1699</v>
      </c>
      <c r="D66" t="s">
        <v>103</v>
      </c>
      <c r="E66" s="15"/>
      <c r="F66" t="s">
        <v>1700</v>
      </c>
      <c r="G66" t="s">
        <v>425</v>
      </c>
      <c r="H66" t="s">
        <v>105</v>
      </c>
      <c r="I66" s="76">
        <v>40693.46</v>
      </c>
      <c r="J66" s="76">
        <v>8079</v>
      </c>
      <c r="K66" s="76">
        <v>3287.6246334000002</v>
      </c>
      <c r="L66" s="76">
        <v>0.11</v>
      </c>
      <c r="M66" s="76">
        <v>0.28999999999999998</v>
      </c>
      <c r="N66" s="76">
        <v>0.06</v>
      </c>
    </row>
    <row r="67" spans="2:14">
      <c r="B67" t="s">
        <v>1701</v>
      </c>
      <c r="C67" t="s">
        <v>1702</v>
      </c>
      <c r="D67" t="s">
        <v>103</v>
      </c>
      <c r="E67" s="15"/>
      <c r="F67" t="s">
        <v>1703</v>
      </c>
      <c r="G67" t="s">
        <v>844</v>
      </c>
      <c r="H67" t="s">
        <v>105</v>
      </c>
      <c r="I67" s="76">
        <v>149684.92000000001</v>
      </c>
      <c r="J67" s="76">
        <v>2073</v>
      </c>
      <c r="K67" s="76">
        <v>3102.9683915999999</v>
      </c>
      <c r="L67" s="76">
        <v>0.27</v>
      </c>
      <c r="M67" s="76">
        <v>0.27</v>
      </c>
      <c r="N67" s="76">
        <v>0.06</v>
      </c>
    </row>
    <row r="68" spans="2:14">
      <c r="B68" t="s">
        <v>1704</v>
      </c>
      <c r="C68" t="s">
        <v>1705</v>
      </c>
      <c r="D68" t="s">
        <v>103</v>
      </c>
      <c r="E68" s="15"/>
      <c r="F68" t="s">
        <v>1706</v>
      </c>
      <c r="G68" t="s">
        <v>844</v>
      </c>
      <c r="H68" t="s">
        <v>105</v>
      </c>
      <c r="I68" s="76">
        <v>108963.65</v>
      </c>
      <c r="J68" s="76">
        <v>3063</v>
      </c>
      <c r="K68" s="76">
        <v>3337.5565995000002</v>
      </c>
      <c r="L68" s="76">
        <v>0.25</v>
      </c>
      <c r="M68" s="76">
        <v>0.28999999999999998</v>
      </c>
      <c r="N68" s="76">
        <v>0.06</v>
      </c>
    </row>
    <row r="69" spans="2:14">
      <c r="B69" t="s">
        <v>1707</v>
      </c>
      <c r="C69" t="s">
        <v>1708</v>
      </c>
      <c r="D69" t="s">
        <v>103</v>
      </c>
      <c r="E69" s="15"/>
      <c r="F69" t="s">
        <v>1709</v>
      </c>
      <c r="G69" t="s">
        <v>1613</v>
      </c>
      <c r="H69" t="s">
        <v>105</v>
      </c>
      <c r="I69" s="76">
        <v>4560.5</v>
      </c>
      <c r="J69" s="76">
        <v>1324</v>
      </c>
      <c r="K69" s="76">
        <v>60.381019999999999</v>
      </c>
      <c r="L69" s="76">
        <v>0.01</v>
      </c>
      <c r="M69" s="76">
        <v>0.01</v>
      </c>
      <c r="N69" s="76">
        <v>0</v>
      </c>
    </row>
    <row r="70" spans="2:14">
      <c r="B70" t="s">
        <v>1710</v>
      </c>
      <c r="C70" t="s">
        <v>1711</v>
      </c>
      <c r="D70" t="s">
        <v>103</v>
      </c>
      <c r="E70" s="15"/>
      <c r="F70" t="s">
        <v>1712</v>
      </c>
      <c r="G70" t="s">
        <v>1613</v>
      </c>
      <c r="H70" t="s">
        <v>105</v>
      </c>
      <c r="I70" s="76">
        <v>83835.05</v>
      </c>
      <c r="J70" s="76">
        <v>1702</v>
      </c>
      <c r="K70" s="76">
        <v>1426.8725509999999</v>
      </c>
      <c r="L70" s="76">
        <v>0.21</v>
      </c>
      <c r="M70" s="76">
        <v>0.12</v>
      </c>
      <c r="N70" s="76">
        <v>0.03</v>
      </c>
    </row>
    <row r="71" spans="2:14">
      <c r="B71" t="s">
        <v>1713</v>
      </c>
      <c r="C71" t="s">
        <v>1714</v>
      </c>
      <c r="D71" t="s">
        <v>103</v>
      </c>
      <c r="E71" s="15"/>
      <c r="F71" t="s">
        <v>1035</v>
      </c>
      <c r="G71" t="s">
        <v>115</v>
      </c>
      <c r="H71" t="s">
        <v>105</v>
      </c>
      <c r="I71" s="76">
        <v>64171</v>
      </c>
      <c r="J71" s="76">
        <v>7009</v>
      </c>
      <c r="K71" s="76">
        <v>4497.74539</v>
      </c>
      <c r="L71" s="76">
        <v>0.23</v>
      </c>
      <c r="M71" s="76">
        <v>0.39</v>
      </c>
      <c r="N71" s="76">
        <v>0.08</v>
      </c>
    </row>
    <row r="72" spans="2:14">
      <c r="B72" t="s">
        <v>1715</v>
      </c>
      <c r="C72" t="s">
        <v>1716</v>
      </c>
      <c r="D72" t="s">
        <v>103</v>
      </c>
      <c r="E72" s="15"/>
      <c r="F72" t="s">
        <v>1717</v>
      </c>
      <c r="G72" t="s">
        <v>115</v>
      </c>
      <c r="H72" t="s">
        <v>105</v>
      </c>
      <c r="I72" s="76">
        <v>5833.68</v>
      </c>
      <c r="J72" s="76">
        <v>8012</v>
      </c>
      <c r="K72" s="76">
        <v>467.39444159999999</v>
      </c>
      <c r="L72" s="76">
        <v>0.04</v>
      </c>
      <c r="M72" s="76">
        <v>0.04</v>
      </c>
      <c r="N72" s="76">
        <v>0.01</v>
      </c>
    </row>
    <row r="73" spans="2:14">
      <c r="B73" t="s">
        <v>1718</v>
      </c>
      <c r="C73" t="s">
        <v>1719</v>
      </c>
      <c r="D73" t="s">
        <v>103</v>
      </c>
      <c r="E73" s="15"/>
      <c r="F73" t="s">
        <v>1720</v>
      </c>
      <c r="G73" t="s">
        <v>115</v>
      </c>
      <c r="H73" t="s">
        <v>105</v>
      </c>
      <c r="I73" s="76">
        <v>18900.310000000001</v>
      </c>
      <c r="J73" s="76">
        <v>18900</v>
      </c>
      <c r="K73" s="76">
        <v>3572.15859</v>
      </c>
      <c r="L73" s="76">
        <v>0.11</v>
      </c>
      <c r="M73" s="76">
        <v>0.31</v>
      </c>
      <c r="N73" s="76">
        <v>7.0000000000000007E-2</v>
      </c>
    </row>
    <row r="74" spans="2:14">
      <c r="B74" t="s">
        <v>1721</v>
      </c>
      <c r="C74" t="s">
        <v>1722</v>
      </c>
      <c r="D74" t="s">
        <v>103</v>
      </c>
      <c r="E74" s="15"/>
      <c r="F74" t="s">
        <v>1723</v>
      </c>
      <c r="G74" t="s">
        <v>115</v>
      </c>
      <c r="H74" t="s">
        <v>105</v>
      </c>
      <c r="I74" s="76">
        <v>22469.49</v>
      </c>
      <c r="J74" s="76">
        <v>7202</v>
      </c>
      <c r="K74" s="76">
        <v>1618.2526697999999</v>
      </c>
      <c r="L74" s="76">
        <v>0.24</v>
      </c>
      <c r="M74" s="76">
        <v>0.14000000000000001</v>
      </c>
      <c r="N74" s="76">
        <v>0.03</v>
      </c>
    </row>
    <row r="75" spans="2:14">
      <c r="B75" t="s">
        <v>1724</v>
      </c>
      <c r="C75" t="s">
        <v>1725</v>
      </c>
      <c r="D75" t="s">
        <v>103</v>
      </c>
      <c r="E75" s="15"/>
      <c r="F75" t="s">
        <v>1726</v>
      </c>
      <c r="G75" t="s">
        <v>558</v>
      </c>
      <c r="H75" t="s">
        <v>105</v>
      </c>
      <c r="I75" s="76">
        <v>17138.27</v>
      </c>
      <c r="J75" s="76">
        <v>15910</v>
      </c>
      <c r="K75" s="76">
        <v>2726.6987570000001</v>
      </c>
      <c r="L75" s="76">
        <v>0.18</v>
      </c>
      <c r="M75" s="76">
        <v>0.24</v>
      </c>
      <c r="N75" s="76">
        <v>0.05</v>
      </c>
    </row>
    <row r="76" spans="2:14">
      <c r="B76" t="s">
        <v>1727</v>
      </c>
      <c r="C76" t="s">
        <v>1728</v>
      </c>
      <c r="D76" t="s">
        <v>103</v>
      </c>
      <c r="E76" s="15"/>
      <c r="F76" t="s">
        <v>1729</v>
      </c>
      <c r="G76" t="s">
        <v>558</v>
      </c>
      <c r="H76" t="s">
        <v>105</v>
      </c>
      <c r="I76" s="76">
        <v>53232.480000000003</v>
      </c>
      <c r="J76" s="76">
        <v>2509</v>
      </c>
      <c r="K76" s="76">
        <v>1335.6029232000001</v>
      </c>
      <c r="L76" s="76">
        <v>0.21</v>
      </c>
      <c r="M76" s="76">
        <v>0.12</v>
      </c>
      <c r="N76" s="76">
        <v>0.02</v>
      </c>
    </row>
    <row r="77" spans="2:14">
      <c r="B77" t="s">
        <v>1730</v>
      </c>
      <c r="C77" t="s">
        <v>1731</v>
      </c>
      <c r="D77" t="s">
        <v>103</v>
      </c>
      <c r="E77" s="15"/>
      <c r="F77" t="s">
        <v>1732</v>
      </c>
      <c r="G77" t="s">
        <v>1627</v>
      </c>
      <c r="H77" t="s">
        <v>105</v>
      </c>
      <c r="I77" s="76">
        <v>42805.24</v>
      </c>
      <c r="J77" s="76">
        <v>9444</v>
      </c>
      <c r="K77" s="76">
        <v>4042.5268655999998</v>
      </c>
      <c r="L77" s="76">
        <v>0.15</v>
      </c>
      <c r="M77" s="76">
        <v>0.35</v>
      </c>
      <c r="N77" s="76">
        <v>7.0000000000000007E-2</v>
      </c>
    </row>
    <row r="78" spans="2:14">
      <c r="B78" t="s">
        <v>1733</v>
      </c>
      <c r="C78" t="s">
        <v>1734</v>
      </c>
      <c r="D78" t="s">
        <v>103</v>
      </c>
      <c r="E78" s="15"/>
      <c r="F78" t="s">
        <v>1735</v>
      </c>
      <c r="G78" t="s">
        <v>544</v>
      </c>
      <c r="H78" t="s">
        <v>105</v>
      </c>
      <c r="I78" s="76">
        <v>1687.06</v>
      </c>
      <c r="J78" s="76">
        <v>33990</v>
      </c>
      <c r="K78" s="76">
        <v>573.43169399999999</v>
      </c>
      <c r="L78" s="76">
        <v>0.05</v>
      </c>
      <c r="M78" s="76">
        <v>0.05</v>
      </c>
      <c r="N78" s="76">
        <v>0.01</v>
      </c>
    </row>
    <row r="79" spans="2:14">
      <c r="B79" t="s">
        <v>1736</v>
      </c>
      <c r="C79" t="s">
        <v>1737</v>
      </c>
      <c r="D79" t="s">
        <v>103</v>
      </c>
      <c r="E79" s="15"/>
      <c r="F79" t="s">
        <v>1738</v>
      </c>
      <c r="G79" t="s">
        <v>544</v>
      </c>
      <c r="H79" t="s">
        <v>105</v>
      </c>
      <c r="I79" s="76">
        <v>18191.05</v>
      </c>
      <c r="J79" s="76">
        <v>10710</v>
      </c>
      <c r="K79" s="76">
        <v>1948.2614550000001</v>
      </c>
      <c r="L79" s="76">
        <v>0.14000000000000001</v>
      </c>
      <c r="M79" s="76">
        <v>0.17</v>
      </c>
      <c r="N79" s="76">
        <v>0.04</v>
      </c>
    </row>
    <row r="80" spans="2:14">
      <c r="B80" t="s">
        <v>1739</v>
      </c>
      <c r="C80" t="s">
        <v>1740</v>
      </c>
      <c r="D80" t="s">
        <v>103</v>
      </c>
      <c r="E80" s="15"/>
      <c r="F80" t="s">
        <v>638</v>
      </c>
      <c r="G80" t="s">
        <v>699</v>
      </c>
      <c r="H80" t="s">
        <v>105</v>
      </c>
      <c r="I80" s="76">
        <v>6491.64</v>
      </c>
      <c r="J80" s="76">
        <v>7112</v>
      </c>
      <c r="K80" s="76">
        <v>461.68543679999999</v>
      </c>
      <c r="L80" s="76">
        <v>0.03</v>
      </c>
      <c r="M80" s="76">
        <v>0.04</v>
      </c>
      <c r="N80" s="76">
        <v>0.01</v>
      </c>
    </row>
    <row r="81" spans="2:14">
      <c r="B81" t="s">
        <v>1741</v>
      </c>
      <c r="C81" t="s">
        <v>1742</v>
      </c>
      <c r="D81" t="s">
        <v>103</v>
      </c>
      <c r="E81" s="15"/>
      <c r="F81" t="s">
        <v>1743</v>
      </c>
      <c r="G81" t="s">
        <v>699</v>
      </c>
      <c r="H81" t="s">
        <v>105</v>
      </c>
      <c r="I81" s="76">
        <v>100562.87</v>
      </c>
      <c r="J81" s="76">
        <v>2640</v>
      </c>
      <c r="K81" s="76">
        <v>2654.8597679999998</v>
      </c>
      <c r="L81" s="76">
        <v>0.11</v>
      </c>
      <c r="M81" s="76">
        <v>0.23</v>
      </c>
      <c r="N81" s="76">
        <v>0.05</v>
      </c>
    </row>
    <row r="82" spans="2:14">
      <c r="B82" t="s">
        <v>1744</v>
      </c>
      <c r="C82" t="s">
        <v>1745</v>
      </c>
      <c r="D82" t="s">
        <v>103</v>
      </c>
      <c r="E82" s="15"/>
      <c r="F82" t="s">
        <v>1746</v>
      </c>
      <c r="G82" t="s">
        <v>699</v>
      </c>
      <c r="H82" t="s">
        <v>105</v>
      </c>
      <c r="I82" s="76">
        <v>123591.62</v>
      </c>
      <c r="J82" s="76">
        <v>1654</v>
      </c>
      <c r="K82" s="76">
        <v>2044.2053948</v>
      </c>
      <c r="L82" s="76">
        <v>0.11</v>
      </c>
      <c r="M82" s="76">
        <v>0.18</v>
      </c>
      <c r="N82" s="76">
        <v>0.04</v>
      </c>
    </row>
    <row r="83" spans="2:14">
      <c r="B83" t="s">
        <v>1747</v>
      </c>
      <c r="C83" t="s">
        <v>1748</v>
      </c>
      <c r="D83" t="s">
        <v>103</v>
      </c>
      <c r="E83" s="15"/>
      <c r="F83" t="s">
        <v>1749</v>
      </c>
      <c r="G83" t="s">
        <v>699</v>
      </c>
      <c r="H83" t="s">
        <v>105</v>
      </c>
      <c r="I83" s="76">
        <v>17547.16</v>
      </c>
      <c r="J83" s="76">
        <v>7101</v>
      </c>
      <c r="K83" s="76">
        <v>1246.0238316</v>
      </c>
      <c r="L83" s="76">
        <v>0.13</v>
      </c>
      <c r="M83" s="76">
        <v>0.11</v>
      </c>
      <c r="N83" s="76">
        <v>0.02</v>
      </c>
    </row>
    <row r="84" spans="2:14">
      <c r="B84" t="s">
        <v>1750</v>
      </c>
      <c r="C84" t="s">
        <v>1751</v>
      </c>
      <c r="D84" t="s">
        <v>103</v>
      </c>
      <c r="E84" s="15"/>
      <c r="F84" t="s">
        <v>1752</v>
      </c>
      <c r="G84" t="s">
        <v>699</v>
      </c>
      <c r="H84" t="s">
        <v>105</v>
      </c>
      <c r="I84" s="76">
        <v>21569.24</v>
      </c>
      <c r="J84" s="76">
        <v>2770.17</v>
      </c>
      <c r="K84" s="76">
        <v>597.50461570799996</v>
      </c>
      <c r="L84" s="76">
        <v>0.03</v>
      </c>
      <c r="M84" s="76">
        <v>0.05</v>
      </c>
      <c r="N84" s="76">
        <v>0.01</v>
      </c>
    </row>
    <row r="85" spans="2:14">
      <c r="B85" t="s">
        <v>1753</v>
      </c>
      <c r="C85" t="s">
        <v>1754</v>
      </c>
      <c r="D85" t="s">
        <v>103</v>
      </c>
      <c r="E85" s="15"/>
      <c r="F85" t="s">
        <v>1752</v>
      </c>
      <c r="G85" t="s">
        <v>699</v>
      </c>
      <c r="H85" t="s">
        <v>105</v>
      </c>
      <c r="I85" s="76">
        <v>55331.199999999997</v>
      </c>
      <c r="J85" s="76">
        <v>2840</v>
      </c>
      <c r="K85" s="76">
        <v>1571.40608</v>
      </c>
      <c r="L85" s="76">
        <v>7.0000000000000007E-2</v>
      </c>
      <c r="M85" s="76">
        <v>0.14000000000000001</v>
      </c>
      <c r="N85" s="76">
        <v>0.03</v>
      </c>
    </row>
    <row r="86" spans="2:14">
      <c r="B86" t="s">
        <v>1755</v>
      </c>
      <c r="C86" t="s">
        <v>1756</v>
      </c>
      <c r="D86" t="s">
        <v>103</v>
      </c>
      <c r="E86" s="15"/>
      <c r="F86" t="s">
        <v>698</v>
      </c>
      <c r="G86" t="s">
        <v>699</v>
      </c>
      <c r="H86" t="s">
        <v>105</v>
      </c>
      <c r="I86" s="76">
        <v>15656.92</v>
      </c>
      <c r="J86" s="76">
        <v>2076</v>
      </c>
      <c r="K86" s="76">
        <v>325.03765920000001</v>
      </c>
      <c r="L86" s="76">
        <v>0.01</v>
      </c>
      <c r="M86" s="76">
        <v>0.03</v>
      </c>
      <c r="N86" s="76">
        <v>0.01</v>
      </c>
    </row>
    <row r="87" spans="2:14">
      <c r="B87" t="s">
        <v>1757</v>
      </c>
      <c r="C87" t="s">
        <v>1758</v>
      </c>
      <c r="D87" t="s">
        <v>103</v>
      </c>
      <c r="E87" s="15"/>
      <c r="F87" t="s">
        <v>1759</v>
      </c>
      <c r="G87" t="s">
        <v>699</v>
      </c>
      <c r="H87" t="s">
        <v>105</v>
      </c>
      <c r="I87" s="76">
        <v>14661.26</v>
      </c>
      <c r="J87" s="76">
        <v>9401</v>
      </c>
      <c r="K87" s="76">
        <v>1378.3050526</v>
      </c>
      <c r="L87" s="76">
        <v>0.17</v>
      </c>
      <c r="M87" s="76">
        <v>0.12</v>
      </c>
      <c r="N87" s="76">
        <v>0.03</v>
      </c>
    </row>
    <row r="88" spans="2:14">
      <c r="B88" t="s">
        <v>1760</v>
      </c>
      <c r="C88" t="s">
        <v>1761</v>
      </c>
      <c r="D88" t="s">
        <v>103</v>
      </c>
      <c r="E88" s="15"/>
      <c r="F88" t="s">
        <v>1762</v>
      </c>
      <c r="G88" t="s">
        <v>1088</v>
      </c>
      <c r="H88" t="s">
        <v>105</v>
      </c>
      <c r="I88" s="76">
        <v>111049.99</v>
      </c>
      <c r="J88" s="76">
        <v>1532</v>
      </c>
      <c r="K88" s="76">
        <v>1701.2858467999999</v>
      </c>
      <c r="L88" s="76">
        <v>0.1</v>
      </c>
      <c r="M88" s="76">
        <v>0.15</v>
      </c>
      <c r="N88" s="76">
        <v>0.03</v>
      </c>
    </row>
    <row r="89" spans="2:14">
      <c r="B89" t="s">
        <v>1763</v>
      </c>
      <c r="C89" t="s">
        <v>1764</v>
      </c>
      <c r="D89" t="s">
        <v>103</v>
      </c>
      <c r="E89" s="15"/>
      <c r="F89" t="s">
        <v>708</v>
      </c>
      <c r="G89" t="s">
        <v>465</v>
      </c>
      <c r="H89" t="s">
        <v>105</v>
      </c>
      <c r="I89" s="76">
        <v>747439.47</v>
      </c>
      <c r="J89" s="76">
        <v>349.6</v>
      </c>
      <c r="K89" s="76">
        <v>2613.0483871199999</v>
      </c>
      <c r="L89" s="76">
        <v>0.35</v>
      </c>
      <c r="M89" s="76">
        <v>0.23</v>
      </c>
      <c r="N89" s="76">
        <v>0.05</v>
      </c>
    </row>
    <row r="90" spans="2:14">
      <c r="B90" t="s">
        <v>1765</v>
      </c>
      <c r="C90" t="s">
        <v>1766</v>
      </c>
      <c r="D90" t="s">
        <v>103</v>
      </c>
      <c r="E90" s="15"/>
      <c r="F90" t="s">
        <v>711</v>
      </c>
      <c r="G90" t="s">
        <v>465</v>
      </c>
      <c r="H90" t="s">
        <v>105</v>
      </c>
      <c r="I90" s="76">
        <v>29922.6</v>
      </c>
      <c r="J90" s="76">
        <v>7295</v>
      </c>
      <c r="K90" s="76">
        <v>2182.85367</v>
      </c>
      <c r="L90" s="76">
        <v>0.11</v>
      </c>
      <c r="M90" s="76">
        <v>0.19</v>
      </c>
      <c r="N90" s="76">
        <v>0.04</v>
      </c>
    </row>
    <row r="91" spans="2:14">
      <c r="B91" t="s">
        <v>1767</v>
      </c>
      <c r="C91" t="s">
        <v>1768</v>
      </c>
      <c r="D91" t="s">
        <v>103</v>
      </c>
      <c r="E91" s="15"/>
      <c r="F91" t="s">
        <v>715</v>
      </c>
      <c r="G91" t="s">
        <v>465</v>
      </c>
      <c r="H91" t="s">
        <v>105</v>
      </c>
      <c r="I91" s="76">
        <v>14530.4</v>
      </c>
      <c r="J91" s="76">
        <v>11520</v>
      </c>
      <c r="K91" s="76">
        <v>1673.9020800000001</v>
      </c>
      <c r="L91" s="76">
        <v>0.06</v>
      </c>
      <c r="M91" s="76">
        <v>0.15</v>
      </c>
      <c r="N91" s="76">
        <v>0.03</v>
      </c>
    </row>
    <row r="92" spans="2:14">
      <c r="B92" t="s">
        <v>1769</v>
      </c>
      <c r="C92" t="s">
        <v>1770</v>
      </c>
      <c r="D92" t="s">
        <v>103</v>
      </c>
      <c r="E92" s="15"/>
      <c r="F92" t="s">
        <v>720</v>
      </c>
      <c r="G92" t="s">
        <v>465</v>
      </c>
      <c r="H92" t="s">
        <v>105</v>
      </c>
      <c r="I92" s="76">
        <v>7540.11</v>
      </c>
      <c r="J92" s="76">
        <v>6863</v>
      </c>
      <c r="K92" s="76">
        <v>517.47774930000003</v>
      </c>
      <c r="L92" s="76">
        <v>0.06</v>
      </c>
      <c r="M92" s="76">
        <v>0.04</v>
      </c>
      <c r="N92" s="76">
        <v>0.01</v>
      </c>
    </row>
    <row r="93" spans="2:14">
      <c r="B93" t="s">
        <v>1771</v>
      </c>
      <c r="C93" t="s">
        <v>1772</v>
      </c>
      <c r="D93" t="s">
        <v>103</v>
      </c>
      <c r="E93" s="15"/>
      <c r="F93" t="s">
        <v>786</v>
      </c>
      <c r="G93" t="s">
        <v>465</v>
      </c>
      <c r="H93" t="s">
        <v>105</v>
      </c>
      <c r="I93" s="76">
        <v>63127.23</v>
      </c>
      <c r="J93" s="76">
        <v>7803</v>
      </c>
      <c r="K93" s="76">
        <v>4925.8177568999999</v>
      </c>
      <c r="L93" s="76">
        <v>0.22</v>
      </c>
      <c r="M93" s="76">
        <v>0.43</v>
      </c>
      <c r="N93" s="76">
        <v>0.09</v>
      </c>
    </row>
    <row r="94" spans="2:14">
      <c r="B94" t="s">
        <v>1773</v>
      </c>
      <c r="C94" t="s">
        <v>1774</v>
      </c>
      <c r="D94" t="s">
        <v>103</v>
      </c>
      <c r="E94" s="15"/>
      <c r="F94" t="s">
        <v>723</v>
      </c>
      <c r="G94" t="s">
        <v>465</v>
      </c>
      <c r="H94" t="s">
        <v>105</v>
      </c>
      <c r="I94" s="76">
        <v>321064.5</v>
      </c>
      <c r="J94" s="76">
        <v>1790</v>
      </c>
      <c r="K94" s="76">
        <v>5747.0545499999998</v>
      </c>
      <c r="L94" s="76">
        <v>0.37</v>
      </c>
      <c r="M94" s="76">
        <v>0.5</v>
      </c>
      <c r="N94" s="76">
        <v>0.11</v>
      </c>
    </row>
    <row r="95" spans="2:14">
      <c r="B95" t="s">
        <v>1775</v>
      </c>
      <c r="C95" t="s">
        <v>1776</v>
      </c>
      <c r="D95" t="s">
        <v>103</v>
      </c>
      <c r="E95" s="15"/>
      <c r="F95" t="s">
        <v>803</v>
      </c>
      <c r="G95" t="s">
        <v>465</v>
      </c>
      <c r="H95" t="s">
        <v>105</v>
      </c>
      <c r="I95" s="76">
        <v>3910.69</v>
      </c>
      <c r="J95" s="76">
        <v>38490</v>
      </c>
      <c r="K95" s="76">
        <v>1505.2245809999999</v>
      </c>
      <c r="L95" s="76">
        <v>0.05</v>
      </c>
      <c r="M95" s="76">
        <v>0.13</v>
      </c>
      <c r="N95" s="76">
        <v>0.03</v>
      </c>
    </row>
    <row r="96" spans="2:14">
      <c r="B96" t="s">
        <v>1777</v>
      </c>
      <c r="C96" t="s">
        <v>1778</v>
      </c>
      <c r="D96" t="s">
        <v>103</v>
      </c>
      <c r="E96" s="15"/>
      <c r="F96" t="s">
        <v>566</v>
      </c>
      <c r="G96" t="s">
        <v>465</v>
      </c>
      <c r="H96" t="s">
        <v>105</v>
      </c>
      <c r="I96" s="76">
        <v>4607.32</v>
      </c>
      <c r="J96" s="76">
        <v>162400</v>
      </c>
      <c r="K96" s="76">
        <v>7482.2876800000004</v>
      </c>
      <c r="L96" s="76">
        <v>0.22</v>
      </c>
      <c r="M96" s="76">
        <v>0.65</v>
      </c>
      <c r="N96" s="76">
        <v>0.14000000000000001</v>
      </c>
    </row>
    <row r="97" spans="2:14">
      <c r="B97" t="s">
        <v>1779</v>
      </c>
      <c r="C97" t="s">
        <v>1780</v>
      </c>
      <c r="D97" t="s">
        <v>103</v>
      </c>
      <c r="E97" s="15"/>
      <c r="F97" t="s">
        <v>664</v>
      </c>
      <c r="G97" t="s">
        <v>465</v>
      </c>
      <c r="H97" t="s">
        <v>105</v>
      </c>
      <c r="I97" s="76">
        <v>9323.42</v>
      </c>
      <c r="J97" s="76">
        <v>42020</v>
      </c>
      <c r="K97" s="76">
        <v>3917.7010839999998</v>
      </c>
      <c r="L97" s="76">
        <v>0.18</v>
      </c>
      <c r="M97" s="76">
        <v>0.34</v>
      </c>
      <c r="N97" s="76">
        <v>7.0000000000000007E-2</v>
      </c>
    </row>
    <row r="98" spans="2:14">
      <c r="B98" t="s">
        <v>1781</v>
      </c>
      <c r="C98" t="s">
        <v>1782</v>
      </c>
      <c r="D98" t="s">
        <v>103</v>
      </c>
      <c r="E98" s="15"/>
      <c r="F98" t="s">
        <v>820</v>
      </c>
      <c r="G98" t="s">
        <v>465</v>
      </c>
      <c r="H98" t="s">
        <v>105</v>
      </c>
      <c r="I98" s="76">
        <v>1887300.93</v>
      </c>
      <c r="J98" s="76">
        <v>873.4</v>
      </c>
      <c r="K98" s="76">
        <v>16483.68632262</v>
      </c>
      <c r="L98" s="76">
        <v>0.75</v>
      </c>
      <c r="M98" s="76">
        <v>1.43</v>
      </c>
      <c r="N98" s="76">
        <v>0.31</v>
      </c>
    </row>
    <row r="99" spans="2:14">
      <c r="B99" t="s">
        <v>1123</v>
      </c>
      <c r="C99" t="s">
        <v>1783</v>
      </c>
      <c r="D99" t="s">
        <v>103</v>
      </c>
      <c r="E99" s="15"/>
      <c r="F99" t="s">
        <v>746</v>
      </c>
      <c r="G99" t="s">
        <v>465</v>
      </c>
      <c r="H99" t="s">
        <v>105</v>
      </c>
      <c r="I99" s="76">
        <v>915850.82</v>
      </c>
      <c r="J99" s="76">
        <v>510.1</v>
      </c>
      <c r="K99" s="76">
        <v>4671.7550328200005</v>
      </c>
      <c r="L99" s="76">
        <v>0.2</v>
      </c>
      <c r="M99" s="76">
        <v>0.41</v>
      </c>
      <c r="N99" s="76">
        <v>0.09</v>
      </c>
    </row>
    <row r="100" spans="2:14">
      <c r="B100" t="s">
        <v>1784</v>
      </c>
      <c r="C100" t="s">
        <v>1785</v>
      </c>
      <c r="D100" t="s">
        <v>103</v>
      </c>
      <c r="E100" s="15"/>
      <c r="F100" t="s">
        <v>1786</v>
      </c>
      <c r="G100" t="s">
        <v>465</v>
      </c>
      <c r="H100" t="s">
        <v>105</v>
      </c>
      <c r="I100" s="76">
        <v>126072.09</v>
      </c>
      <c r="J100" s="76">
        <v>629.9</v>
      </c>
      <c r="K100" s="76">
        <v>794.12809490999996</v>
      </c>
      <c r="L100" s="76">
        <v>0.09</v>
      </c>
      <c r="M100" s="76">
        <v>7.0000000000000007E-2</v>
      </c>
      <c r="N100" s="76">
        <v>0.01</v>
      </c>
    </row>
    <row r="101" spans="2:14">
      <c r="B101" t="s">
        <v>1787</v>
      </c>
      <c r="C101" t="s">
        <v>1788</v>
      </c>
      <c r="D101" t="s">
        <v>103</v>
      </c>
      <c r="E101" s="15"/>
      <c r="F101" t="s">
        <v>755</v>
      </c>
      <c r="G101" t="s">
        <v>465</v>
      </c>
      <c r="H101" t="s">
        <v>105</v>
      </c>
      <c r="I101" s="76">
        <v>78885.149999999994</v>
      </c>
      <c r="J101" s="76">
        <v>4107</v>
      </c>
      <c r="K101" s="76">
        <v>3239.8131105000002</v>
      </c>
      <c r="L101" s="76">
        <v>0.28000000000000003</v>
      </c>
      <c r="M101" s="76">
        <v>0.28000000000000003</v>
      </c>
      <c r="N101" s="76">
        <v>0.06</v>
      </c>
    </row>
    <row r="102" spans="2:14">
      <c r="B102" t="s">
        <v>1789</v>
      </c>
      <c r="C102" t="s">
        <v>1790</v>
      </c>
      <c r="D102" t="s">
        <v>103</v>
      </c>
      <c r="E102" s="15"/>
      <c r="F102" t="s">
        <v>1019</v>
      </c>
      <c r="G102" t="s">
        <v>465</v>
      </c>
      <c r="H102" t="s">
        <v>105</v>
      </c>
      <c r="I102" s="76">
        <v>146139.78</v>
      </c>
      <c r="J102" s="76">
        <v>2523</v>
      </c>
      <c r="K102" s="76">
        <v>3687.1066494000002</v>
      </c>
      <c r="L102" s="76">
        <v>0.22</v>
      </c>
      <c r="M102" s="76">
        <v>0.32</v>
      </c>
      <c r="N102" s="76">
        <v>7.0000000000000007E-2</v>
      </c>
    </row>
    <row r="103" spans="2:14">
      <c r="B103" t="s">
        <v>1791</v>
      </c>
      <c r="C103" t="s">
        <v>1792</v>
      </c>
      <c r="D103" t="s">
        <v>103</v>
      </c>
      <c r="E103" s="15"/>
      <c r="F103" t="s">
        <v>730</v>
      </c>
      <c r="G103" t="s">
        <v>465</v>
      </c>
      <c r="H103" t="s">
        <v>105</v>
      </c>
      <c r="I103" s="76">
        <v>345888.94</v>
      </c>
      <c r="J103" s="76">
        <v>1333</v>
      </c>
      <c r="K103" s="76">
        <v>4610.6995702000004</v>
      </c>
      <c r="L103" s="76">
        <v>0.42</v>
      </c>
      <c r="M103" s="76">
        <v>0.4</v>
      </c>
      <c r="N103" s="76">
        <v>0.09</v>
      </c>
    </row>
    <row r="104" spans="2:14">
      <c r="B104" t="s">
        <v>1793</v>
      </c>
      <c r="C104" t="s">
        <v>1794</v>
      </c>
      <c r="D104" t="s">
        <v>103</v>
      </c>
      <c r="E104" s="15"/>
      <c r="F104" t="s">
        <v>689</v>
      </c>
      <c r="G104" t="s">
        <v>465</v>
      </c>
      <c r="H104" t="s">
        <v>105</v>
      </c>
      <c r="I104" s="76">
        <v>43979.13</v>
      </c>
      <c r="J104" s="76">
        <v>14760</v>
      </c>
      <c r="K104" s="76">
        <v>6491.3195880000003</v>
      </c>
      <c r="L104" s="76">
        <v>0.38</v>
      </c>
      <c r="M104" s="76">
        <v>0.56000000000000005</v>
      </c>
      <c r="N104" s="76">
        <v>0.12</v>
      </c>
    </row>
    <row r="105" spans="2:14">
      <c r="B105" t="s">
        <v>1795</v>
      </c>
      <c r="C105" t="s">
        <v>1796</v>
      </c>
      <c r="D105" t="s">
        <v>103</v>
      </c>
      <c r="E105" s="15"/>
      <c r="F105" t="s">
        <v>481</v>
      </c>
      <c r="G105" t="s">
        <v>465</v>
      </c>
      <c r="H105" t="s">
        <v>105</v>
      </c>
      <c r="I105" s="76">
        <v>373169.09</v>
      </c>
      <c r="J105" s="76">
        <v>1373</v>
      </c>
      <c r="K105" s="76">
        <v>5123.6116056999999</v>
      </c>
      <c r="L105" s="76">
        <v>0.22</v>
      </c>
      <c r="M105" s="76">
        <v>0.45</v>
      </c>
      <c r="N105" s="76">
        <v>0.09</v>
      </c>
    </row>
    <row r="106" spans="2:14">
      <c r="B106" t="s">
        <v>1797</v>
      </c>
      <c r="C106" t="s">
        <v>1798</v>
      </c>
      <c r="D106" t="s">
        <v>103</v>
      </c>
      <c r="E106" s="15"/>
      <c r="F106" t="s">
        <v>764</v>
      </c>
      <c r="G106" t="s">
        <v>465</v>
      </c>
      <c r="H106" t="s">
        <v>105</v>
      </c>
      <c r="I106" s="76">
        <v>78165.009999999995</v>
      </c>
      <c r="J106" s="76">
        <v>865</v>
      </c>
      <c r="K106" s="76">
        <v>676.12733649999996</v>
      </c>
      <c r="L106" s="76">
        <v>0.02</v>
      </c>
      <c r="M106" s="76">
        <v>0.06</v>
      </c>
      <c r="N106" s="76">
        <v>0.01</v>
      </c>
    </row>
    <row r="107" spans="2:14">
      <c r="B107" t="s">
        <v>1799</v>
      </c>
      <c r="C107" t="s">
        <v>1800</v>
      </c>
      <c r="D107" t="s">
        <v>103</v>
      </c>
      <c r="E107" s="15"/>
      <c r="F107" t="s">
        <v>1087</v>
      </c>
      <c r="G107" t="s">
        <v>465</v>
      </c>
      <c r="H107" t="s">
        <v>105</v>
      </c>
      <c r="I107" s="76">
        <v>283388.69</v>
      </c>
      <c r="J107" s="76">
        <v>1214</v>
      </c>
      <c r="K107" s="76">
        <v>3440.3386965999998</v>
      </c>
      <c r="L107" s="76">
        <v>0.08</v>
      </c>
      <c r="M107" s="76">
        <v>0.3</v>
      </c>
      <c r="N107" s="76">
        <v>0.06</v>
      </c>
    </row>
    <row r="108" spans="2:14">
      <c r="B108" t="s">
        <v>1801</v>
      </c>
      <c r="C108" t="s">
        <v>1802</v>
      </c>
      <c r="D108" t="s">
        <v>103</v>
      </c>
      <c r="E108" s="15"/>
      <c r="F108" t="s">
        <v>1803</v>
      </c>
      <c r="G108" t="s">
        <v>130</v>
      </c>
      <c r="H108" t="s">
        <v>105</v>
      </c>
      <c r="I108" s="76">
        <v>1812362.13</v>
      </c>
      <c r="J108" s="76">
        <v>238.1</v>
      </c>
      <c r="K108" s="76">
        <v>4315.2342315300002</v>
      </c>
      <c r="L108" s="76">
        <v>0.37</v>
      </c>
      <c r="M108" s="76">
        <v>0.38</v>
      </c>
      <c r="N108" s="76">
        <v>0.08</v>
      </c>
    </row>
    <row r="109" spans="2:14">
      <c r="B109" t="s">
        <v>1804</v>
      </c>
      <c r="C109" t="s">
        <v>1805</v>
      </c>
      <c r="D109" t="s">
        <v>103</v>
      </c>
      <c r="E109" s="15"/>
      <c r="F109" t="s">
        <v>1806</v>
      </c>
      <c r="G109" t="s">
        <v>130</v>
      </c>
      <c r="H109" t="s">
        <v>105</v>
      </c>
      <c r="I109" s="76">
        <v>5518.8</v>
      </c>
      <c r="J109" s="76">
        <v>17070</v>
      </c>
      <c r="K109" s="76">
        <v>942.05916000000002</v>
      </c>
      <c r="L109" s="76">
        <v>0.11</v>
      </c>
      <c r="M109" s="76">
        <v>0.08</v>
      </c>
      <c r="N109" s="76">
        <v>0.02</v>
      </c>
    </row>
    <row r="110" spans="2:14">
      <c r="B110" t="s">
        <v>1807</v>
      </c>
      <c r="C110" t="s">
        <v>1808</v>
      </c>
      <c r="D110" t="s">
        <v>103</v>
      </c>
      <c r="E110" s="15"/>
      <c r="F110" t="s">
        <v>1809</v>
      </c>
      <c r="G110" t="s">
        <v>130</v>
      </c>
      <c r="H110" t="s">
        <v>105</v>
      </c>
      <c r="I110" s="76">
        <v>37954.54</v>
      </c>
      <c r="J110" s="76">
        <v>6871</v>
      </c>
      <c r="K110" s="76">
        <v>2607.8564434</v>
      </c>
      <c r="L110" s="76">
        <v>0.17</v>
      </c>
      <c r="M110" s="76">
        <v>0.23</v>
      </c>
      <c r="N110" s="76">
        <v>0.05</v>
      </c>
    </row>
    <row r="111" spans="2:14">
      <c r="B111" t="s">
        <v>1810</v>
      </c>
      <c r="C111" t="s">
        <v>1811</v>
      </c>
      <c r="D111" t="s">
        <v>103</v>
      </c>
      <c r="E111" s="15"/>
      <c r="F111" t="s">
        <v>1132</v>
      </c>
      <c r="G111" t="s">
        <v>131</v>
      </c>
      <c r="H111" t="s">
        <v>105</v>
      </c>
      <c r="I111" s="76">
        <v>71120.73</v>
      </c>
      <c r="J111" s="76">
        <v>1929</v>
      </c>
      <c r="K111" s="76">
        <v>1371.9188816999999</v>
      </c>
      <c r="L111" s="76">
        <v>0.22</v>
      </c>
      <c r="M111" s="76">
        <v>0.12</v>
      </c>
      <c r="N111" s="76">
        <v>0.03</v>
      </c>
    </row>
    <row r="112" spans="2:14">
      <c r="B112" t="s">
        <v>1812</v>
      </c>
      <c r="C112" t="s">
        <v>1813</v>
      </c>
      <c r="D112" t="s">
        <v>103</v>
      </c>
      <c r="E112" s="15"/>
      <c r="F112" t="s">
        <v>669</v>
      </c>
      <c r="G112" t="s">
        <v>131</v>
      </c>
      <c r="H112" t="s">
        <v>105</v>
      </c>
      <c r="I112" s="76">
        <v>154947.14000000001</v>
      </c>
      <c r="J112" s="76">
        <v>1247</v>
      </c>
      <c r="K112" s="76">
        <v>1932.1908358000001</v>
      </c>
      <c r="L112" s="76">
        <v>0.23</v>
      </c>
      <c r="M112" s="76">
        <v>0.17</v>
      </c>
      <c r="N112" s="76">
        <v>0.04</v>
      </c>
    </row>
    <row r="113" spans="2:14">
      <c r="B113" t="s">
        <v>1814</v>
      </c>
      <c r="C113" t="s">
        <v>1815</v>
      </c>
      <c r="D113" t="s">
        <v>103</v>
      </c>
      <c r="E113" s="15"/>
      <c r="F113" t="s">
        <v>1816</v>
      </c>
      <c r="G113" t="s">
        <v>135</v>
      </c>
      <c r="H113" t="s">
        <v>105</v>
      </c>
      <c r="I113" s="76">
        <v>14023.29</v>
      </c>
      <c r="J113" s="76">
        <v>4604</v>
      </c>
      <c r="K113" s="76">
        <v>645.63227159999997</v>
      </c>
      <c r="L113" s="76">
        <v>0.03</v>
      </c>
      <c r="M113" s="76">
        <v>0.06</v>
      </c>
      <c r="N113" s="76">
        <v>0.01</v>
      </c>
    </row>
    <row r="114" spans="2:14">
      <c r="B114" t="s">
        <v>1817</v>
      </c>
      <c r="C114" t="s">
        <v>1818</v>
      </c>
      <c r="D114" t="s">
        <v>103</v>
      </c>
      <c r="E114" s="15"/>
      <c r="F114" t="s">
        <v>1819</v>
      </c>
      <c r="G114" t="s">
        <v>135</v>
      </c>
      <c r="H114" t="s">
        <v>105</v>
      </c>
      <c r="I114" s="76">
        <v>28543.57</v>
      </c>
      <c r="J114" s="76">
        <v>2627</v>
      </c>
      <c r="K114" s="76">
        <v>749.83958389999998</v>
      </c>
      <c r="L114" s="76">
        <v>0.15</v>
      </c>
      <c r="M114" s="76">
        <v>7.0000000000000007E-2</v>
      </c>
      <c r="N114" s="76">
        <v>0.01</v>
      </c>
    </row>
    <row r="115" spans="2:14">
      <c r="B115" t="s">
        <v>1820</v>
      </c>
      <c r="C115" t="s">
        <v>1821</v>
      </c>
      <c r="D115" t="s">
        <v>103</v>
      </c>
      <c r="E115" s="15"/>
      <c r="F115" t="s">
        <v>1040</v>
      </c>
      <c r="G115" t="s">
        <v>135</v>
      </c>
      <c r="H115" t="s">
        <v>105</v>
      </c>
      <c r="I115" s="76">
        <v>51244</v>
      </c>
      <c r="J115" s="76">
        <v>5043</v>
      </c>
      <c r="K115" s="76">
        <v>2584.2349199999999</v>
      </c>
      <c r="L115" s="76">
        <v>0.17</v>
      </c>
      <c r="M115" s="76">
        <v>0.22</v>
      </c>
      <c r="N115" s="76">
        <v>0.05</v>
      </c>
    </row>
    <row r="116" spans="2:14">
      <c r="B116" t="s">
        <v>1822</v>
      </c>
      <c r="C116" t="s">
        <v>1823</v>
      </c>
      <c r="D116" t="s">
        <v>103</v>
      </c>
      <c r="E116" s="15"/>
      <c r="F116" t="s">
        <v>1824</v>
      </c>
      <c r="G116" t="s">
        <v>135</v>
      </c>
      <c r="H116" t="s">
        <v>105</v>
      </c>
      <c r="I116" s="76">
        <v>1919.22</v>
      </c>
      <c r="J116" s="76">
        <v>4712</v>
      </c>
      <c r="K116" s="76">
        <v>90.433646400000001</v>
      </c>
      <c r="L116" s="76">
        <v>0</v>
      </c>
      <c r="M116" s="76">
        <v>0.01</v>
      </c>
      <c r="N116" s="76">
        <v>0</v>
      </c>
    </row>
    <row r="117" spans="2:14">
      <c r="B117" t="s">
        <v>1825</v>
      </c>
      <c r="C117" t="s">
        <v>1826</v>
      </c>
      <c r="D117" t="s">
        <v>103</v>
      </c>
      <c r="E117" s="15"/>
      <c r="F117" t="s">
        <v>1827</v>
      </c>
      <c r="G117" t="s">
        <v>135</v>
      </c>
      <c r="H117" t="s">
        <v>105</v>
      </c>
      <c r="I117" s="76">
        <v>9335.33</v>
      </c>
      <c r="J117" s="76">
        <v>35780</v>
      </c>
      <c r="K117" s="76">
        <v>3340.1810740000001</v>
      </c>
      <c r="L117" s="76">
        <v>0.43</v>
      </c>
      <c r="M117" s="76">
        <v>0.28999999999999998</v>
      </c>
      <c r="N117" s="76">
        <v>0.06</v>
      </c>
    </row>
    <row r="118" spans="2:14">
      <c r="B118" t="s">
        <v>1828</v>
      </c>
      <c r="C118" t="s">
        <v>1829</v>
      </c>
      <c r="D118" t="s">
        <v>103</v>
      </c>
      <c r="E118" s="15"/>
      <c r="F118" t="s">
        <v>1079</v>
      </c>
      <c r="G118" t="s">
        <v>135</v>
      </c>
      <c r="H118" t="s">
        <v>105</v>
      </c>
      <c r="I118" s="76">
        <v>37091.410000000003</v>
      </c>
      <c r="J118" s="76">
        <v>14200</v>
      </c>
      <c r="K118" s="76">
        <v>5266.9802200000004</v>
      </c>
      <c r="L118" s="76">
        <v>0.25</v>
      </c>
      <c r="M118" s="76">
        <v>0.46</v>
      </c>
      <c r="N118" s="76">
        <v>0.1</v>
      </c>
    </row>
    <row r="119" spans="2:14">
      <c r="B119" t="s">
        <v>1830</v>
      </c>
      <c r="C119" t="s">
        <v>1831</v>
      </c>
      <c r="D119" t="s">
        <v>103</v>
      </c>
      <c r="E119" s="15"/>
      <c r="F119" t="s">
        <v>1832</v>
      </c>
      <c r="G119" t="s">
        <v>135</v>
      </c>
      <c r="H119" t="s">
        <v>105</v>
      </c>
      <c r="I119" s="76">
        <v>61473.91</v>
      </c>
      <c r="J119" s="76">
        <v>5746</v>
      </c>
      <c r="K119" s="76">
        <v>3532.2908686000001</v>
      </c>
      <c r="L119" s="76">
        <v>0.11</v>
      </c>
      <c r="M119" s="76">
        <v>0.31</v>
      </c>
      <c r="N119" s="76">
        <v>7.0000000000000007E-2</v>
      </c>
    </row>
    <row r="120" spans="2:14">
      <c r="B120" s="77" t="s">
        <v>1833</v>
      </c>
      <c r="E120" s="15"/>
      <c r="F120" s="15"/>
      <c r="G120" s="15"/>
      <c r="I120" s="78">
        <v>28775272.870000001</v>
      </c>
      <c r="K120" s="78">
        <v>78158.668868965993</v>
      </c>
      <c r="M120" s="78">
        <v>6.8</v>
      </c>
      <c r="N120" s="78">
        <v>1.45</v>
      </c>
    </row>
    <row r="121" spans="2:14">
      <c r="B121" t="s">
        <v>1834</v>
      </c>
      <c r="C121" t="s">
        <v>1835</v>
      </c>
      <c r="D121" t="s">
        <v>103</v>
      </c>
      <c r="E121" s="15"/>
      <c r="F121" t="s">
        <v>1836</v>
      </c>
      <c r="G121" t="s">
        <v>126</v>
      </c>
      <c r="H121" t="s">
        <v>105</v>
      </c>
      <c r="I121" s="76">
        <v>10228.59</v>
      </c>
      <c r="J121" s="76">
        <v>100</v>
      </c>
      <c r="K121" s="76">
        <v>10.228590000000001</v>
      </c>
      <c r="L121" s="76">
        <v>0</v>
      </c>
      <c r="M121" s="76">
        <v>0</v>
      </c>
      <c r="N121" s="76">
        <v>0</v>
      </c>
    </row>
    <row r="122" spans="2:14">
      <c r="B122" t="s">
        <v>1837</v>
      </c>
      <c r="C122" t="s">
        <v>1838</v>
      </c>
      <c r="D122" t="s">
        <v>103</v>
      </c>
      <c r="E122" s="15"/>
      <c r="F122" t="s">
        <v>1839</v>
      </c>
      <c r="G122" t="s">
        <v>126</v>
      </c>
      <c r="H122" t="s">
        <v>105</v>
      </c>
      <c r="I122" s="76">
        <v>13599.34</v>
      </c>
      <c r="J122" s="76">
        <v>7975</v>
      </c>
      <c r="K122" s="76">
        <v>1084.5473649999999</v>
      </c>
      <c r="L122" s="76">
        <v>0.21</v>
      </c>
      <c r="M122" s="76">
        <v>0.09</v>
      </c>
      <c r="N122" s="76">
        <v>0.02</v>
      </c>
    </row>
    <row r="123" spans="2:14">
      <c r="B123" t="s">
        <v>1840</v>
      </c>
      <c r="C123" t="s">
        <v>1841</v>
      </c>
      <c r="D123" t="s">
        <v>103</v>
      </c>
      <c r="E123" s="15"/>
      <c r="F123" t="s">
        <v>1842</v>
      </c>
      <c r="G123" t="s">
        <v>126</v>
      </c>
      <c r="H123" t="s">
        <v>105</v>
      </c>
      <c r="I123" s="76">
        <v>86261.22</v>
      </c>
      <c r="J123" s="76">
        <v>24.1</v>
      </c>
      <c r="K123" s="76">
        <v>20.788954019999998</v>
      </c>
      <c r="L123" s="76">
        <v>0.23</v>
      </c>
      <c r="M123" s="76">
        <v>0</v>
      </c>
      <c r="N123" s="76">
        <v>0</v>
      </c>
    </row>
    <row r="124" spans="2:14">
      <c r="B124" t="s">
        <v>1843</v>
      </c>
      <c r="C124" t="s">
        <v>1844</v>
      </c>
      <c r="D124" t="s">
        <v>103</v>
      </c>
      <c r="E124" s="15"/>
      <c r="F124" t="s">
        <v>1845</v>
      </c>
      <c r="G124" t="s">
        <v>950</v>
      </c>
      <c r="H124" t="s">
        <v>105</v>
      </c>
      <c r="I124" s="76">
        <v>42480.15</v>
      </c>
      <c r="J124" s="76">
        <v>1597</v>
      </c>
      <c r="K124" s="76">
        <v>678.40799549999997</v>
      </c>
      <c r="L124" s="76">
        <v>0.08</v>
      </c>
      <c r="M124" s="76">
        <v>0.06</v>
      </c>
      <c r="N124" s="76">
        <v>0.01</v>
      </c>
    </row>
    <row r="125" spans="2:14">
      <c r="B125" t="s">
        <v>1846</v>
      </c>
      <c r="C125" t="s">
        <v>1847</v>
      </c>
      <c r="D125" t="s">
        <v>103</v>
      </c>
      <c r="E125" s="15"/>
      <c r="F125" t="s">
        <v>1848</v>
      </c>
      <c r="G125" t="s">
        <v>950</v>
      </c>
      <c r="H125" t="s">
        <v>105</v>
      </c>
      <c r="I125" s="76">
        <v>38436.61</v>
      </c>
      <c r="J125" s="76">
        <v>369</v>
      </c>
      <c r="K125" s="76">
        <v>141.83109089999999</v>
      </c>
      <c r="L125" s="76">
        <v>0.06</v>
      </c>
      <c r="M125" s="76">
        <v>0.01</v>
      </c>
      <c r="N125" s="76">
        <v>0</v>
      </c>
    </row>
    <row r="126" spans="2:14">
      <c r="B126" t="s">
        <v>1849</v>
      </c>
      <c r="C126" t="s">
        <v>1850</v>
      </c>
      <c r="D126" t="s">
        <v>103</v>
      </c>
      <c r="E126" s="15"/>
      <c r="F126" t="s">
        <v>1848</v>
      </c>
      <c r="G126" t="s">
        <v>950</v>
      </c>
      <c r="H126" t="s">
        <v>105</v>
      </c>
      <c r="I126" s="76">
        <v>212682.55</v>
      </c>
      <c r="J126" s="76">
        <v>364.44</v>
      </c>
      <c r="K126" s="76">
        <v>775.10028522000005</v>
      </c>
      <c r="L126" s="76">
        <v>0.34</v>
      </c>
      <c r="M126" s="76">
        <v>7.0000000000000007E-2</v>
      </c>
      <c r="N126" s="76">
        <v>0.01</v>
      </c>
    </row>
    <row r="127" spans="2:14">
      <c r="B127" t="s">
        <v>1851</v>
      </c>
      <c r="C127" t="s">
        <v>1852</v>
      </c>
      <c r="D127" t="s">
        <v>103</v>
      </c>
      <c r="E127" s="15"/>
      <c r="F127" t="s">
        <v>1853</v>
      </c>
      <c r="G127" t="s">
        <v>950</v>
      </c>
      <c r="H127" t="s">
        <v>105</v>
      </c>
      <c r="I127" s="76">
        <v>51656.04</v>
      </c>
      <c r="J127" s="76">
        <v>3237</v>
      </c>
      <c r="K127" s="76">
        <v>1672.1060147999999</v>
      </c>
      <c r="L127" s="76">
        <v>0.76</v>
      </c>
      <c r="M127" s="76">
        <v>0.15</v>
      </c>
      <c r="N127" s="76">
        <v>0.03</v>
      </c>
    </row>
    <row r="128" spans="2:14">
      <c r="B128" t="s">
        <v>1854</v>
      </c>
      <c r="C128" t="s">
        <v>1855</v>
      </c>
      <c r="D128" t="s">
        <v>103</v>
      </c>
      <c r="E128" s="15"/>
      <c r="F128" t="s">
        <v>1856</v>
      </c>
      <c r="G128" t="s">
        <v>950</v>
      </c>
      <c r="H128" t="s">
        <v>105</v>
      </c>
      <c r="I128" s="76">
        <v>16478.78</v>
      </c>
      <c r="J128" s="76">
        <v>3929</v>
      </c>
      <c r="K128" s="76">
        <v>647.45126619999996</v>
      </c>
      <c r="L128" s="76">
        <v>0.19</v>
      </c>
      <c r="M128" s="76">
        <v>0.06</v>
      </c>
      <c r="N128" s="76">
        <v>0.01</v>
      </c>
    </row>
    <row r="129" spans="2:14">
      <c r="B129" t="s">
        <v>1857</v>
      </c>
      <c r="C129" t="s">
        <v>1858</v>
      </c>
      <c r="D129" t="s">
        <v>103</v>
      </c>
      <c r="E129" s="15"/>
      <c r="F129" t="s">
        <v>1859</v>
      </c>
      <c r="G129" t="s">
        <v>534</v>
      </c>
      <c r="H129" t="s">
        <v>105</v>
      </c>
      <c r="I129" s="76">
        <v>28687.7</v>
      </c>
      <c r="J129" s="76">
        <v>3375</v>
      </c>
      <c r="K129" s="76">
        <v>968.20987500000001</v>
      </c>
      <c r="L129" s="76">
        <v>0.2</v>
      </c>
      <c r="M129" s="76">
        <v>0.08</v>
      </c>
      <c r="N129" s="76">
        <v>0.02</v>
      </c>
    </row>
    <row r="130" spans="2:14">
      <c r="B130" t="s">
        <v>1860</v>
      </c>
      <c r="C130" t="s">
        <v>1861</v>
      </c>
      <c r="D130" t="s">
        <v>103</v>
      </c>
      <c r="E130" s="15"/>
      <c r="F130" t="s">
        <v>661</v>
      </c>
      <c r="G130" t="s">
        <v>425</v>
      </c>
      <c r="H130" t="s">
        <v>105</v>
      </c>
      <c r="I130" s="76">
        <v>90737.16</v>
      </c>
      <c r="J130" s="76">
        <v>653.1</v>
      </c>
      <c r="K130" s="76">
        <v>592.60439196000004</v>
      </c>
      <c r="L130" s="76">
        <v>0.13</v>
      </c>
      <c r="M130" s="76">
        <v>0.05</v>
      </c>
      <c r="N130" s="76">
        <v>0.01</v>
      </c>
    </row>
    <row r="131" spans="2:14">
      <c r="B131" t="s">
        <v>1862</v>
      </c>
      <c r="C131" t="s">
        <v>1863</v>
      </c>
      <c r="D131" t="s">
        <v>103</v>
      </c>
      <c r="E131" s="15"/>
      <c r="F131" t="s">
        <v>1864</v>
      </c>
      <c r="G131" t="s">
        <v>844</v>
      </c>
      <c r="H131" t="s">
        <v>105</v>
      </c>
      <c r="I131" s="76">
        <v>25449.759999999998</v>
      </c>
      <c r="J131" s="76">
        <v>841.1</v>
      </c>
      <c r="K131" s="76">
        <v>214.05793136</v>
      </c>
      <c r="L131" s="76">
        <v>0.24</v>
      </c>
      <c r="M131" s="76">
        <v>0.02</v>
      </c>
      <c r="N131" s="76">
        <v>0</v>
      </c>
    </row>
    <row r="132" spans="2:14">
      <c r="B132" t="s">
        <v>1865</v>
      </c>
      <c r="C132" t="s">
        <v>1866</v>
      </c>
      <c r="D132" t="s">
        <v>103</v>
      </c>
      <c r="E132" s="15"/>
      <c r="F132" t="s">
        <v>1867</v>
      </c>
      <c r="G132" t="s">
        <v>844</v>
      </c>
      <c r="H132" t="s">
        <v>105</v>
      </c>
      <c r="I132" s="76">
        <v>58634.28</v>
      </c>
      <c r="J132" s="76">
        <v>1893</v>
      </c>
      <c r="K132" s="76">
        <v>1109.9469204</v>
      </c>
      <c r="L132" s="76">
        <v>0.18</v>
      </c>
      <c r="M132" s="76">
        <v>0.1</v>
      </c>
      <c r="N132" s="76">
        <v>0.02</v>
      </c>
    </row>
    <row r="133" spans="2:14">
      <c r="B133" t="s">
        <v>1868</v>
      </c>
      <c r="C133" t="s">
        <v>1869</v>
      </c>
      <c r="D133" t="s">
        <v>103</v>
      </c>
      <c r="E133" s="15"/>
      <c r="F133" t="s">
        <v>1870</v>
      </c>
      <c r="G133" t="s">
        <v>844</v>
      </c>
      <c r="H133" t="s">
        <v>105</v>
      </c>
      <c r="I133" s="76">
        <v>69161.23</v>
      </c>
      <c r="J133" s="76">
        <v>167.3</v>
      </c>
      <c r="K133" s="76">
        <v>115.70673779000001</v>
      </c>
      <c r="L133" s="76">
        <v>0.68</v>
      </c>
      <c r="M133" s="76">
        <v>0.01</v>
      </c>
      <c r="N133" s="76">
        <v>0</v>
      </c>
    </row>
    <row r="134" spans="2:14">
      <c r="B134" t="s">
        <v>1871</v>
      </c>
      <c r="C134" t="s">
        <v>1872</v>
      </c>
      <c r="D134" t="s">
        <v>103</v>
      </c>
      <c r="E134" s="15"/>
      <c r="F134" t="s">
        <v>1873</v>
      </c>
      <c r="G134" t="s">
        <v>844</v>
      </c>
      <c r="H134" t="s">
        <v>105</v>
      </c>
      <c r="I134" s="76">
        <v>64865.63</v>
      </c>
      <c r="J134" s="76">
        <v>1696</v>
      </c>
      <c r="K134" s="76">
        <v>1100.1210848000001</v>
      </c>
      <c r="L134" s="76">
        <v>0.73</v>
      </c>
      <c r="M134" s="76">
        <v>0.1</v>
      </c>
      <c r="N134" s="76">
        <v>0.02</v>
      </c>
    </row>
    <row r="135" spans="2:14">
      <c r="B135" t="s">
        <v>1874</v>
      </c>
      <c r="C135" t="s">
        <v>1875</v>
      </c>
      <c r="D135" t="s">
        <v>103</v>
      </c>
      <c r="E135" s="15"/>
      <c r="F135" t="s">
        <v>843</v>
      </c>
      <c r="G135" t="s">
        <v>844</v>
      </c>
      <c r="H135" t="s">
        <v>105</v>
      </c>
      <c r="I135" s="76">
        <v>61213</v>
      </c>
      <c r="J135" s="76">
        <v>1989</v>
      </c>
      <c r="K135" s="76">
        <v>1217.52657</v>
      </c>
      <c r="L135" s="76">
        <v>0.3</v>
      </c>
      <c r="M135" s="76">
        <v>0.11</v>
      </c>
      <c r="N135" s="76">
        <v>0.02</v>
      </c>
    </row>
    <row r="136" spans="2:14">
      <c r="B136" t="s">
        <v>1876</v>
      </c>
      <c r="C136" t="s">
        <v>1877</v>
      </c>
      <c r="D136" t="s">
        <v>103</v>
      </c>
      <c r="E136" s="15"/>
      <c r="F136" t="s">
        <v>1878</v>
      </c>
      <c r="G136" t="s">
        <v>844</v>
      </c>
      <c r="H136" t="s">
        <v>105</v>
      </c>
      <c r="I136" s="76">
        <v>42524.959999999999</v>
      </c>
      <c r="J136" s="76">
        <v>2181</v>
      </c>
      <c r="K136" s="76">
        <v>927.46937760000003</v>
      </c>
      <c r="L136" s="76">
        <v>0.39</v>
      </c>
      <c r="M136" s="76">
        <v>0.08</v>
      </c>
      <c r="N136" s="76">
        <v>0.02</v>
      </c>
    </row>
    <row r="137" spans="2:14">
      <c r="B137" t="s">
        <v>1879</v>
      </c>
      <c r="C137" t="s">
        <v>1880</v>
      </c>
      <c r="D137" t="s">
        <v>103</v>
      </c>
      <c r="E137" s="15"/>
      <c r="F137" t="s">
        <v>1881</v>
      </c>
      <c r="G137" t="s">
        <v>844</v>
      </c>
      <c r="H137" t="s">
        <v>105</v>
      </c>
      <c r="I137" s="76">
        <v>2199.19</v>
      </c>
      <c r="J137" s="76">
        <v>1804</v>
      </c>
      <c r="K137" s="76">
        <v>39.673387599999998</v>
      </c>
      <c r="L137" s="76">
        <v>0.01</v>
      </c>
      <c r="M137" s="76">
        <v>0</v>
      </c>
      <c r="N137" s="76">
        <v>0</v>
      </c>
    </row>
    <row r="138" spans="2:14">
      <c r="B138" t="s">
        <v>1882</v>
      </c>
      <c r="C138" t="s">
        <v>1883</v>
      </c>
      <c r="D138" t="s">
        <v>103</v>
      </c>
      <c r="E138" s="15"/>
      <c r="F138" t="s">
        <v>1884</v>
      </c>
      <c r="G138" t="s">
        <v>1613</v>
      </c>
      <c r="H138" t="s">
        <v>105</v>
      </c>
      <c r="I138" s="76">
        <v>82652.13</v>
      </c>
      <c r="J138" s="76">
        <v>1556</v>
      </c>
      <c r="K138" s="76">
        <v>1286.0671428000001</v>
      </c>
      <c r="L138" s="76">
        <v>0.32</v>
      </c>
      <c r="M138" s="76">
        <v>0.11</v>
      </c>
      <c r="N138" s="76">
        <v>0.02</v>
      </c>
    </row>
    <row r="139" spans="2:14">
      <c r="B139" t="s">
        <v>1885</v>
      </c>
      <c r="C139" t="s">
        <v>1886</v>
      </c>
      <c r="D139" t="s">
        <v>103</v>
      </c>
      <c r="E139" s="15"/>
      <c r="F139" t="s">
        <v>1887</v>
      </c>
      <c r="G139" t="s">
        <v>1613</v>
      </c>
      <c r="H139" t="s">
        <v>105</v>
      </c>
      <c r="I139" s="76">
        <v>709739.6</v>
      </c>
      <c r="J139" s="76">
        <v>115.6</v>
      </c>
      <c r="K139" s="76">
        <v>820.45897760000003</v>
      </c>
      <c r="L139" s="76">
        <v>0.27</v>
      </c>
      <c r="M139" s="76">
        <v>7.0000000000000007E-2</v>
      </c>
      <c r="N139" s="76">
        <v>0.02</v>
      </c>
    </row>
    <row r="140" spans="2:14">
      <c r="B140" t="s">
        <v>1888</v>
      </c>
      <c r="C140" t="s">
        <v>1889</v>
      </c>
      <c r="D140" t="s">
        <v>103</v>
      </c>
      <c r="E140" s="15"/>
      <c r="F140" t="s">
        <v>1890</v>
      </c>
      <c r="G140" t="s">
        <v>1613</v>
      </c>
      <c r="H140" t="s">
        <v>105</v>
      </c>
      <c r="I140" s="76">
        <v>45923.07</v>
      </c>
      <c r="J140" s="76">
        <v>1721</v>
      </c>
      <c r="K140" s="76">
        <v>790.33603470000003</v>
      </c>
      <c r="L140" s="76">
        <v>0.15</v>
      </c>
      <c r="M140" s="76">
        <v>7.0000000000000007E-2</v>
      </c>
      <c r="N140" s="76">
        <v>0.01</v>
      </c>
    </row>
    <row r="141" spans="2:14">
      <c r="B141" t="s">
        <v>1891</v>
      </c>
      <c r="C141" t="s">
        <v>1892</v>
      </c>
      <c r="D141" t="s">
        <v>103</v>
      </c>
      <c r="E141" s="15"/>
      <c r="F141" t="s">
        <v>1893</v>
      </c>
      <c r="G141" t="s">
        <v>1613</v>
      </c>
      <c r="H141" t="s">
        <v>105</v>
      </c>
      <c r="I141" s="76">
        <v>88925.18</v>
      </c>
      <c r="J141" s="76">
        <v>19.3</v>
      </c>
      <c r="K141" s="76">
        <v>17.162559739999999</v>
      </c>
      <c r="L141" s="76">
        <v>0.05</v>
      </c>
      <c r="M141" s="76">
        <v>0</v>
      </c>
      <c r="N141" s="76">
        <v>0</v>
      </c>
    </row>
    <row r="142" spans="2:14">
      <c r="B142" t="s">
        <v>1894</v>
      </c>
      <c r="C142" t="s">
        <v>1895</v>
      </c>
      <c r="D142" t="s">
        <v>103</v>
      </c>
      <c r="E142" s="15"/>
      <c r="F142" t="s">
        <v>1896</v>
      </c>
      <c r="G142" t="s">
        <v>1613</v>
      </c>
      <c r="H142" t="s">
        <v>105</v>
      </c>
      <c r="I142" s="76">
        <v>26214.66</v>
      </c>
      <c r="J142" s="76">
        <v>1588</v>
      </c>
      <c r="K142" s="76">
        <v>416.28880079999999</v>
      </c>
      <c r="L142" s="76">
        <v>0.72</v>
      </c>
      <c r="M142" s="76">
        <v>0.04</v>
      </c>
      <c r="N142" s="76">
        <v>0.01</v>
      </c>
    </row>
    <row r="143" spans="2:14">
      <c r="B143" t="s">
        <v>1897</v>
      </c>
      <c r="C143" t="s">
        <v>1898</v>
      </c>
      <c r="D143" t="s">
        <v>103</v>
      </c>
      <c r="E143" s="15"/>
      <c r="F143" t="s">
        <v>1899</v>
      </c>
      <c r="G143" t="s">
        <v>1613</v>
      </c>
      <c r="H143" t="s">
        <v>105</v>
      </c>
      <c r="I143" s="76">
        <v>7676.23</v>
      </c>
      <c r="J143" s="76">
        <v>400.7</v>
      </c>
      <c r="K143" s="76">
        <v>30.75865361</v>
      </c>
      <c r="L143" s="76">
        <v>0.01</v>
      </c>
      <c r="M143" s="76">
        <v>0</v>
      </c>
      <c r="N143" s="76">
        <v>0</v>
      </c>
    </row>
    <row r="144" spans="2:14">
      <c r="B144" t="s">
        <v>1900</v>
      </c>
      <c r="C144" t="s">
        <v>1901</v>
      </c>
      <c r="D144" t="s">
        <v>103</v>
      </c>
      <c r="E144" s="15"/>
      <c r="F144" t="s">
        <v>1902</v>
      </c>
      <c r="G144" t="s">
        <v>1613</v>
      </c>
      <c r="H144" t="s">
        <v>105</v>
      </c>
      <c r="I144" s="76">
        <v>236561.56</v>
      </c>
      <c r="J144" s="76">
        <v>44.8</v>
      </c>
      <c r="K144" s="76">
        <v>105.97957888000001</v>
      </c>
      <c r="L144" s="76">
        <v>0.18</v>
      </c>
      <c r="M144" s="76">
        <v>0.01</v>
      </c>
      <c r="N144" s="76">
        <v>0</v>
      </c>
    </row>
    <row r="145" spans="2:14">
      <c r="B145" t="s">
        <v>1903</v>
      </c>
      <c r="C145" t="s">
        <v>1904</v>
      </c>
      <c r="D145" t="s">
        <v>103</v>
      </c>
      <c r="E145" s="15"/>
      <c r="F145" t="s">
        <v>1905</v>
      </c>
      <c r="G145" t="s">
        <v>1613</v>
      </c>
      <c r="H145" t="s">
        <v>105</v>
      </c>
      <c r="I145" s="76">
        <v>1066.4100000000001</v>
      </c>
      <c r="J145" s="76">
        <v>389.6</v>
      </c>
      <c r="K145" s="76">
        <v>4.1547333599999998</v>
      </c>
      <c r="L145" s="76">
        <v>0.06</v>
      </c>
      <c r="M145" s="76">
        <v>0</v>
      </c>
      <c r="N145" s="76">
        <v>0</v>
      </c>
    </row>
    <row r="146" spans="2:14">
      <c r="B146" t="s">
        <v>1906</v>
      </c>
      <c r="C146" t="s">
        <v>1907</v>
      </c>
      <c r="D146" t="s">
        <v>103</v>
      </c>
      <c r="E146" s="15"/>
      <c r="F146" t="s">
        <v>1908</v>
      </c>
      <c r="G146" t="s">
        <v>115</v>
      </c>
      <c r="H146" t="s">
        <v>105</v>
      </c>
      <c r="I146" s="76">
        <v>392053.85</v>
      </c>
      <c r="J146" s="76">
        <v>254.2</v>
      </c>
      <c r="K146" s="76">
        <v>996.60088670000005</v>
      </c>
      <c r="L146" s="76">
        <v>0.66</v>
      </c>
      <c r="M146" s="76">
        <v>0.09</v>
      </c>
      <c r="N146" s="76">
        <v>0.02</v>
      </c>
    </row>
    <row r="147" spans="2:14">
      <c r="B147" t="s">
        <v>1909</v>
      </c>
      <c r="C147" t="s">
        <v>1910</v>
      </c>
      <c r="D147" t="s">
        <v>103</v>
      </c>
      <c r="E147" s="15"/>
      <c r="F147" t="s">
        <v>1911</v>
      </c>
      <c r="G147" t="s">
        <v>115</v>
      </c>
      <c r="H147" t="s">
        <v>105</v>
      </c>
      <c r="I147" s="76">
        <v>79403.89</v>
      </c>
      <c r="J147" s="76">
        <v>190.1</v>
      </c>
      <c r="K147" s="76">
        <v>150.94679489000001</v>
      </c>
      <c r="L147" s="76">
        <v>0.59</v>
      </c>
      <c r="M147" s="76">
        <v>0.01</v>
      </c>
      <c r="N147" s="76">
        <v>0</v>
      </c>
    </row>
    <row r="148" spans="2:14">
      <c r="B148" t="s">
        <v>1912</v>
      </c>
      <c r="C148" t="s">
        <v>1913</v>
      </c>
      <c r="D148" t="s">
        <v>103</v>
      </c>
      <c r="E148" s="15"/>
      <c r="F148" t="s">
        <v>1914</v>
      </c>
      <c r="G148" t="s">
        <v>115</v>
      </c>
      <c r="H148" t="s">
        <v>105</v>
      </c>
      <c r="I148" s="76">
        <v>227168.77</v>
      </c>
      <c r="J148" s="76">
        <v>53.1</v>
      </c>
      <c r="K148" s="76">
        <v>120.62661687000001</v>
      </c>
      <c r="L148" s="76">
        <v>0.09</v>
      </c>
      <c r="M148" s="76">
        <v>0.01</v>
      </c>
      <c r="N148" s="76">
        <v>0</v>
      </c>
    </row>
    <row r="149" spans="2:14">
      <c r="B149" t="s">
        <v>1915</v>
      </c>
      <c r="C149" t="s">
        <v>1916</v>
      </c>
      <c r="D149" t="s">
        <v>103</v>
      </c>
      <c r="E149" s="15"/>
      <c r="F149" t="s">
        <v>815</v>
      </c>
      <c r="G149" t="s">
        <v>115</v>
      </c>
      <c r="H149" t="s">
        <v>105</v>
      </c>
      <c r="I149" s="76">
        <v>95958.080000000002</v>
      </c>
      <c r="J149" s="76">
        <v>3415</v>
      </c>
      <c r="K149" s="76">
        <v>3276.9684320000001</v>
      </c>
      <c r="L149" s="76">
        <v>0.34</v>
      </c>
      <c r="M149" s="76">
        <v>0.28000000000000003</v>
      </c>
      <c r="N149" s="76">
        <v>0.06</v>
      </c>
    </row>
    <row r="150" spans="2:14">
      <c r="B150" t="s">
        <v>1917</v>
      </c>
      <c r="C150" t="s">
        <v>1918</v>
      </c>
      <c r="D150" t="s">
        <v>103</v>
      </c>
      <c r="E150" s="15"/>
      <c r="F150" t="s">
        <v>1919</v>
      </c>
      <c r="G150" t="s">
        <v>115</v>
      </c>
      <c r="H150" t="s">
        <v>105</v>
      </c>
      <c r="I150" s="76">
        <v>5508.2</v>
      </c>
      <c r="J150" s="76">
        <v>17930</v>
      </c>
      <c r="K150" s="76">
        <v>987.62026000000003</v>
      </c>
      <c r="L150" s="76">
        <v>7.0000000000000007E-2</v>
      </c>
      <c r="M150" s="76">
        <v>0.09</v>
      </c>
      <c r="N150" s="76">
        <v>0.02</v>
      </c>
    </row>
    <row r="151" spans="2:14">
      <c r="B151" t="s">
        <v>1920</v>
      </c>
      <c r="C151" t="s">
        <v>1921</v>
      </c>
      <c r="D151" t="s">
        <v>103</v>
      </c>
      <c r="E151" s="15"/>
      <c r="F151" t="s">
        <v>1921</v>
      </c>
      <c r="G151" t="s">
        <v>115</v>
      </c>
      <c r="H151" t="s">
        <v>105</v>
      </c>
      <c r="I151" s="76">
        <v>101941.43</v>
      </c>
      <c r="J151" s="76">
        <v>153.6</v>
      </c>
      <c r="K151" s="76">
        <v>156.58203648</v>
      </c>
      <c r="L151" s="76">
        <v>0.06</v>
      </c>
      <c r="M151" s="76">
        <v>0.01</v>
      </c>
      <c r="N151" s="76">
        <v>0</v>
      </c>
    </row>
    <row r="152" spans="2:14">
      <c r="B152" t="s">
        <v>1922</v>
      </c>
      <c r="C152" t="s">
        <v>1923</v>
      </c>
      <c r="D152" t="s">
        <v>103</v>
      </c>
      <c r="E152" s="15"/>
      <c r="F152" t="s">
        <v>901</v>
      </c>
      <c r="G152" t="s">
        <v>115</v>
      </c>
      <c r="H152" t="s">
        <v>105</v>
      </c>
      <c r="I152" s="76">
        <v>144521.67000000001</v>
      </c>
      <c r="J152" s="76">
        <v>86.8</v>
      </c>
      <c r="K152" s="76">
        <v>125.44480956</v>
      </c>
      <c r="L152" s="76">
        <v>0.12</v>
      </c>
      <c r="M152" s="76">
        <v>0.01</v>
      </c>
      <c r="N152" s="76">
        <v>0</v>
      </c>
    </row>
    <row r="153" spans="2:14">
      <c r="B153" t="s">
        <v>1924</v>
      </c>
      <c r="C153" t="s">
        <v>1925</v>
      </c>
      <c r="D153" t="s">
        <v>103</v>
      </c>
      <c r="E153" s="15"/>
      <c r="F153" t="s">
        <v>1269</v>
      </c>
      <c r="G153" t="s">
        <v>973</v>
      </c>
      <c r="H153" t="s">
        <v>105</v>
      </c>
      <c r="I153" s="76">
        <v>2137862.5299999998</v>
      </c>
      <c r="J153" s="76">
        <v>154.5</v>
      </c>
      <c r="K153" s="76">
        <v>3302.9976088499998</v>
      </c>
      <c r="L153" s="76">
        <v>0.44</v>
      </c>
      <c r="M153" s="76">
        <v>0.28999999999999998</v>
      </c>
      <c r="N153" s="76">
        <v>0.06</v>
      </c>
    </row>
    <row r="154" spans="2:14">
      <c r="B154" t="s">
        <v>1926</v>
      </c>
      <c r="C154" t="s">
        <v>1927</v>
      </c>
      <c r="D154" t="s">
        <v>103</v>
      </c>
      <c r="E154" s="15"/>
      <c r="F154" t="s">
        <v>1928</v>
      </c>
      <c r="G154" t="s">
        <v>558</v>
      </c>
      <c r="H154" t="s">
        <v>105</v>
      </c>
      <c r="I154" s="76">
        <v>133631.65</v>
      </c>
      <c r="J154" s="76">
        <v>637</v>
      </c>
      <c r="K154" s="76">
        <v>851.23361050000005</v>
      </c>
      <c r="L154" s="76">
        <v>0.66</v>
      </c>
      <c r="M154" s="76">
        <v>7.0000000000000007E-2</v>
      </c>
      <c r="N154" s="76">
        <v>0.02</v>
      </c>
    </row>
    <row r="155" spans="2:14">
      <c r="B155" t="s">
        <v>1929</v>
      </c>
      <c r="C155" t="s">
        <v>1930</v>
      </c>
      <c r="D155" t="s">
        <v>103</v>
      </c>
      <c r="E155" s="15"/>
      <c r="F155" t="s">
        <v>1931</v>
      </c>
      <c r="G155" t="s">
        <v>558</v>
      </c>
      <c r="H155" t="s">
        <v>105</v>
      </c>
      <c r="I155" s="76">
        <v>140959.13</v>
      </c>
      <c r="J155" s="76">
        <v>1629</v>
      </c>
      <c r="K155" s="76">
        <v>2296.2242277</v>
      </c>
      <c r="L155" s="76">
        <v>0.59</v>
      </c>
      <c r="M155" s="76">
        <v>0.2</v>
      </c>
      <c r="N155" s="76">
        <v>0.04</v>
      </c>
    </row>
    <row r="156" spans="2:14">
      <c r="B156" t="s">
        <v>1932</v>
      </c>
      <c r="C156" t="s">
        <v>1933</v>
      </c>
      <c r="D156" t="s">
        <v>103</v>
      </c>
      <c r="E156" s="15"/>
      <c r="F156" t="s">
        <v>1934</v>
      </c>
      <c r="G156" t="s">
        <v>558</v>
      </c>
      <c r="H156" t="s">
        <v>105</v>
      </c>
      <c r="I156" s="76">
        <v>66946.97</v>
      </c>
      <c r="J156" s="76">
        <v>332.6</v>
      </c>
      <c r="K156" s="76">
        <v>222.66562221999999</v>
      </c>
      <c r="L156" s="76">
        <v>0.04</v>
      </c>
      <c r="M156" s="76">
        <v>0.02</v>
      </c>
      <c r="N156" s="76">
        <v>0</v>
      </c>
    </row>
    <row r="157" spans="2:14">
      <c r="B157" t="s">
        <v>1935</v>
      </c>
      <c r="C157" t="s">
        <v>1936</v>
      </c>
      <c r="D157" t="s">
        <v>103</v>
      </c>
      <c r="E157" s="15"/>
      <c r="F157" t="s">
        <v>1937</v>
      </c>
      <c r="G157" t="s">
        <v>544</v>
      </c>
      <c r="H157" t="s">
        <v>105</v>
      </c>
      <c r="I157" s="76">
        <v>69258.7</v>
      </c>
      <c r="J157" s="76">
        <v>3588</v>
      </c>
      <c r="K157" s="76">
        <v>2485.002156</v>
      </c>
      <c r="L157" s="76">
        <v>0.44</v>
      </c>
      <c r="M157" s="76">
        <v>0.22</v>
      </c>
      <c r="N157" s="76">
        <v>0.05</v>
      </c>
    </row>
    <row r="158" spans="2:14">
      <c r="B158" t="s">
        <v>1938</v>
      </c>
      <c r="C158" t="s">
        <v>1939</v>
      </c>
      <c r="D158" t="s">
        <v>103</v>
      </c>
      <c r="E158" s="15"/>
      <c r="F158" t="s">
        <v>1172</v>
      </c>
      <c r="G158" t="s">
        <v>1173</v>
      </c>
      <c r="H158" t="s">
        <v>105</v>
      </c>
      <c r="I158" s="76">
        <v>513805.66</v>
      </c>
      <c r="J158" s="76">
        <v>302.89999999999998</v>
      </c>
      <c r="K158" s="76">
        <v>1556.3173441399999</v>
      </c>
      <c r="L158" s="76">
        <v>0.42</v>
      </c>
      <c r="M158" s="76">
        <v>0.14000000000000001</v>
      </c>
      <c r="N158" s="76">
        <v>0.03</v>
      </c>
    </row>
    <row r="159" spans="2:14">
      <c r="B159" t="s">
        <v>1940</v>
      </c>
      <c r="C159" t="s">
        <v>1941</v>
      </c>
      <c r="D159" t="s">
        <v>103</v>
      </c>
      <c r="E159" s="15"/>
      <c r="F159" t="s">
        <v>1942</v>
      </c>
      <c r="G159" t="s">
        <v>699</v>
      </c>
      <c r="H159" t="s">
        <v>105</v>
      </c>
      <c r="I159" s="76">
        <v>9559.7999999999993</v>
      </c>
      <c r="J159" s="76">
        <v>4735</v>
      </c>
      <c r="K159" s="76">
        <v>452.65652999999998</v>
      </c>
      <c r="L159" s="76">
        <v>0.1</v>
      </c>
      <c r="M159" s="76">
        <v>0.04</v>
      </c>
      <c r="N159" s="76">
        <v>0.01</v>
      </c>
    </row>
    <row r="160" spans="2:14">
      <c r="B160" t="s">
        <v>1943</v>
      </c>
      <c r="C160" t="s">
        <v>1944</v>
      </c>
      <c r="D160" t="s">
        <v>103</v>
      </c>
      <c r="E160" s="15"/>
      <c r="F160" t="s">
        <v>1945</v>
      </c>
      <c r="G160" t="s">
        <v>699</v>
      </c>
      <c r="H160" t="s">
        <v>105</v>
      </c>
      <c r="I160" s="76">
        <v>41207.360000000001</v>
      </c>
      <c r="J160" s="76">
        <v>1535</v>
      </c>
      <c r="K160" s="76">
        <v>632.53297599999996</v>
      </c>
      <c r="L160" s="76">
        <v>0.4</v>
      </c>
      <c r="M160" s="76">
        <v>0.05</v>
      </c>
      <c r="N160" s="76">
        <v>0.01</v>
      </c>
    </row>
    <row r="161" spans="2:14">
      <c r="B161" t="s">
        <v>1946</v>
      </c>
      <c r="C161" t="s">
        <v>1947</v>
      </c>
      <c r="D161" t="s">
        <v>103</v>
      </c>
      <c r="E161" s="15"/>
      <c r="F161" t="s">
        <v>1948</v>
      </c>
      <c r="G161" t="s">
        <v>699</v>
      </c>
      <c r="H161" t="s">
        <v>105</v>
      </c>
      <c r="I161" s="76">
        <v>77775.41</v>
      </c>
      <c r="J161" s="76">
        <v>367</v>
      </c>
      <c r="K161" s="76">
        <v>285.43575470000002</v>
      </c>
      <c r="L161" s="76">
        <v>0.55000000000000004</v>
      </c>
      <c r="M161" s="76">
        <v>0.02</v>
      </c>
      <c r="N161" s="76">
        <v>0.01</v>
      </c>
    </row>
    <row r="162" spans="2:14">
      <c r="B162" t="s">
        <v>1949</v>
      </c>
      <c r="C162" t="s">
        <v>1950</v>
      </c>
      <c r="D162" t="s">
        <v>103</v>
      </c>
      <c r="E162" s="15"/>
      <c r="F162" t="s">
        <v>1951</v>
      </c>
      <c r="G162" t="s">
        <v>699</v>
      </c>
      <c r="H162" t="s">
        <v>105</v>
      </c>
      <c r="I162" s="76">
        <v>481561.19</v>
      </c>
      <c r="J162" s="76">
        <v>294.60000000000002</v>
      </c>
      <c r="K162" s="76">
        <v>1418.6792657399999</v>
      </c>
      <c r="L162" s="76">
        <v>0.46</v>
      </c>
      <c r="M162" s="76">
        <v>0.12</v>
      </c>
      <c r="N162" s="76">
        <v>0.03</v>
      </c>
    </row>
    <row r="163" spans="2:14">
      <c r="B163" t="s">
        <v>1952</v>
      </c>
      <c r="C163" t="s">
        <v>1953</v>
      </c>
      <c r="D163" t="s">
        <v>103</v>
      </c>
      <c r="E163" s="15"/>
      <c r="F163" t="s">
        <v>1954</v>
      </c>
      <c r="G163" t="s">
        <v>699</v>
      </c>
      <c r="H163" t="s">
        <v>105</v>
      </c>
      <c r="I163" s="76">
        <v>81704.02</v>
      </c>
      <c r="J163" s="76">
        <v>1721</v>
      </c>
      <c r="K163" s="76">
        <v>1406.1261841999999</v>
      </c>
      <c r="L163" s="76">
        <v>0.56999999999999995</v>
      </c>
      <c r="M163" s="76">
        <v>0.12</v>
      </c>
      <c r="N163" s="76">
        <v>0.03</v>
      </c>
    </row>
    <row r="164" spans="2:14">
      <c r="B164" t="s">
        <v>1955</v>
      </c>
      <c r="C164" t="s">
        <v>1956</v>
      </c>
      <c r="D164" t="s">
        <v>103</v>
      </c>
      <c r="E164" s="15"/>
      <c r="F164" t="s">
        <v>1957</v>
      </c>
      <c r="G164" t="s">
        <v>699</v>
      </c>
      <c r="H164" t="s">
        <v>105</v>
      </c>
      <c r="I164" s="76">
        <v>167367.41</v>
      </c>
      <c r="J164" s="76">
        <v>1020</v>
      </c>
      <c r="K164" s="76">
        <v>1707.1475820000001</v>
      </c>
      <c r="L164" s="76">
        <v>0.42</v>
      </c>
      <c r="M164" s="76">
        <v>0.15</v>
      </c>
      <c r="N164" s="76">
        <v>0.03</v>
      </c>
    </row>
    <row r="165" spans="2:14">
      <c r="B165" t="s">
        <v>1958</v>
      </c>
      <c r="C165" t="s">
        <v>1959</v>
      </c>
      <c r="D165" t="s">
        <v>103</v>
      </c>
      <c r="E165" s="15"/>
      <c r="F165" t="s">
        <v>1272</v>
      </c>
      <c r="G165" t="s">
        <v>699</v>
      </c>
      <c r="H165" t="s">
        <v>105</v>
      </c>
      <c r="I165" s="76">
        <v>736122.35</v>
      </c>
      <c r="J165" s="76">
        <v>171.4</v>
      </c>
      <c r="K165" s="76">
        <v>1261.7137078999999</v>
      </c>
      <c r="L165" s="76">
        <v>0.49</v>
      </c>
      <c r="M165" s="76">
        <v>0.11</v>
      </c>
      <c r="N165" s="76">
        <v>0.02</v>
      </c>
    </row>
    <row r="166" spans="2:14">
      <c r="B166" t="s">
        <v>1960</v>
      </c>
      <c r="C166" t="s">
        <v>1961</v>
      </c>
      <c r="D166" t="s">
        <v>103</v>
      </c>
      <c r="E166" s="15"/>
      <c r="F166" t="s">
        <v>1962</v>
      </c>
      <c r="G166" t="s">
        <v>699</v>
      </c>
      <c r="H166" t="s">
        <v>105</v>
      </c>
      <c r="I166" s="76">
        <v>8225.44</v>
      </c>
      <c r="J166" s="76">
        <v>4857</v>
      </c>
      <c r="K166" s="76">
        <v>399.50962079999999</v>
      </c>
      <c r="L166" s="76">
        <v>0.04</v>
      </c>
      <c r="M166" s="76">
        <v>0.03</v>
      </c>
      <c r="N166" s="76">
        <v>0.01</v>
      </c>
    </row>
    <row r="167" spans="2:14">
      <c r="B167" t="s">
        <v>1963</v>
      </c>
      <c r="C167" t="s">
        <v>1964</v>
      </c>
      <c r="D167" t="s">
        <v>103</v>
      </c>
      <c r="E167" s="15"/>
      <c r="F167" t="s">
        <v>1965</v>
      </c>
      <c r="G167" t="s">
        <v>699</v>
      </c>
      <c r="H167" t="s">
        <v>105</v>
      </c>
      <c r="I167" s="76">
        <v>7846.54</v>
      </c>
      <c r="J167" s="76">
        <v>100</v>
      </c>
      <c r="K167" s="76">
        <v>7.8465400000000001</v>
      </c>
      <c r="L167" s="76">
        <v>0</v>
      </c>
      <c r="M167" s="76">
        <v>0</v>
      </c>
      <c r="N167" s="76">
        <v>0</v>
      </c>
    </row>
    <row r="168" spans="2:14">
      <c r="B168" t="s">
        <v>1966</v>
      </c>
      <c r="C168" t="s">
        <v>1967</v>
      </c>
      <c r="D168" t="s">
        <v>103</v>
      </c>
      <c r="E168" s="15"/>
      <c r="F168" t="s">
        <v>1968</v>
      </c>
      <c r="G168" t="s">
        <v>699</v>
      </c>
      <c r="H168" t="s">
        <v>105</v>
      </c>
      <c r="I168" s="76">
        <v>58724.3</v>
      </c>
      <c r="J168" s="76">
        <v>2165</v>
      </c>
      <c r="K168" s="76">
        <v>1271.381095</v>
      </c>
      <c r="L168" s="76">
        <v>0.72</v>
      </c>
      <c r="M168" s="76">
        <v>0.11</v>
      </c>
      <c r="N168" s="76">
        <v>0.02</v>
      </c>
    </row>
    <row r="169" spans="2:14">
      <c r="B169" t="s">
        <v>1969</v>
      </c>
      <c r="C169" t="s">
        <v>1970</v>
      </c>
      <c r="D169" t="s">
        <v>103</v>
      </c>
      <c r="E169" s="15"/>
      <c r="F169" t="s">
        <v>1971</v>
      </c>
      <c r="G169" t="s">
        <v>699</v>
      </c>
      <c r="H169" t="s">
        <v>105</v>
      </c>
      <c r="I169" s="76">
        <v>8397.4</v>
      </c>
      <c r="J169" s="76">
        <v>12280</v>
      </c>
      <c r="K169" s="76">
        <v>1031.20072</v>
      </c>
      <c r="L169" s="76">
        <v>0.16</v>
      </c>
      <c r="M169" s="76">
        <v>0.09</v>
      </c>
      <c r="N169" s="76">
        <v>0.02</v>
      </c>
    </row>
    <row r="170" spans="2:14">
      <c r="B170" t="s">
        <v>1972</v>
      </c>
      <c r="C170" t="s">
        <v>1973</v>
      </c>
      <c r="D170" t="s">
        <v>103</v>
      </c>
      <c r="E170" s="15"/>
      <c r="F170" t="s">
        <v>1974</v>
      </c>
      <c r="G170" t="s">
        <v>1088</v>
      </c>
      <c r="H170" t="s">
        <v>105</v>
      </c>
      <c r="I170" s="76">
        <v>49715.07</v>
      </c>
      <c r="J170" s="76">
        <v>825</v>
      </c>
      <c r="K170" s="76">
        <v>410.14932750000003</v>
      </c>
      <c r="L170" s="76">
        <v>0.33</v>
      </c>
      <c r="M170" s="76">
        <v>0.04</v>
      </c>
      <c r="N170" s="76">
        <v>0.01</v>
      </c>
    </row>
    <row r="171" spans="2:14">
      <c r="B171" t="s">
        <v>1975</v>
      </c>
      <c r="C171" t="s">
        <v>1976</v>
      </c>
      <c r="D171" t="s">
        <v>103</v>
      </c>
      <c r="E171" s="15"/>
      <c r="F171" t="s">
        <v>1977</v>
      </c>
      <c r="G171" t="s">
        <v>1088</v>
      </c>
      <c r="H171" t="s">
        <v>105</v>
      </c>
      <c r="I171" s="76">
        <v>1395693.64</v>
      </c>
      <c r="J171" s="76">
        <v>34.799999999999997</v>
      </c>
      <c r="K171" s="76">
        <v>485.70138672000002</v>
      </c>
      <c r="L171" s="76">
        <v>0.44</v>
      </c>
      <c r="M171" s="76">
        <v>0.04</v>
      </c>
      <c r="N171" s="76">
        <v>0.01</v>
      </c>
    </row>
    <row r="172" spans="2:14">
      <c r="B172" t="s">
        <v>1978</v>
      </c>
      <c r="C172" t="s">
        <v>1979</v>
      </c>
      <c r="D172" t="s">
        <v>103</v>
      </c>
      <c r="E172" s="15"/>
      <c r="F172" t="s">
        <v>1980</v>
      </c>
      <c r="G172" t="s">
        <v>465</v>
      </c>
      <c r="H172" t="s">
        <v>105</v>
      </c>
      <c r="I172" s="76">
        <v>307492.90999999997</v>
      </c>
      <c r="J172" s="76">
        <v>246.86</v>
      </c>
      <c r="K172" s="76">
        <v>759.07699762599998</v>
      </c>
      <c r="L172" s="76">
        <v>0</v>
      </c>
      <c r="M172" s="76">
        <v>7.0000000000000007E-2</v>
      </c>
      <c r="N172" s="76">
        <v>0.01</v>
      </c>
    </row>
    <row r="173" spans="2:14">
      <c r="B173" t="s">
        <v>1981</v>
      </c>
      <c r="C173" t="s">
        <v>1982</v>
      </c>
      <c r="D173" t="s">
        <v>103</v>
      </c>
      <c r="E173" s="15"/>
      <c r="F173" t="s">
        <v>1980</v>
      </c>
      <c r="G173" t="s">
        <v>465</v>
      </c>
      <c r="H173" t="s">
        <v>105</v>
      </c>
      <c r="I173" s="76">
        <v>146366.01</v>
      </c>
      <c r="J173" s="76">
        <v>298.7</v>
      </c>
      <c r="K173" s="76">
        <v>437.19527187</v>
      </c>
      <c r="L173" s="76">
        <v>0.1</v>
      </c>
      <c r="M173" s="76">
        <v>0.04</v>
      </c>
      <c r="N173" s="76">
        <v>0.01</v>
      </c>
    </row>
    <row r="174" spans="2:14">
      <c r="B174" t="s">
        <v>1983</v>
      </c>
      <c r="C174" t="s">
        <v>1984</v>
      </c>
      <c r="D174" t="s">
        <v>103</v>
      </c>
      <c r="E174" s="15"/>
      <c r="F174" t="s">
        <v>773</v>
      </c>
      <c r="G174" t="s">
        <v>465</v>
      </c>
      <c r="H174" t="s">
        <v>105</v>
      </c>
      <c r="I174" s="76">
        <v>64793.55</v>
      </c>
      <c r="J174" s="76">
        <v>651.79999999999995</v>
      </c>
      <c r="K174" s="76">
        <v>422.32435889999999</v>
      </c>
      <c r="L174" s="76">
        <v>0.06</v>
      </c>
      <c r="M174" s="76">
        <v>0.04</v>
      </c>
      <c r="N174" s="76">
        <v>0.01</v>
      </c>
    </row>
    <row r="175" spans="2:14">
      <c r="B175" t="s">
        <v>1985</v>
      </c>
      <c r="C175" t="s">
        <v>1986</v>
      </c>
      <c r="D175" t="s">
        <v>103</v>
      </c>
      <c r="E175" s="15"/>
      <c r="F175" t="s">
        <v>793</v>
      </c>
      <c r="G175" t="s">
        <v>465</v>
      </c>
      <c r="H175" t="s">
        <v>105</v>
      </c>
      <c r="I175" s="76">
        <v>16732.53</v>
      </c>
      <c r="J175" s="76">
        <v>213.6</v>
      </c>
      <c r="K175" s="76">
        <v>35.740684080000001</v>
      </c>
      <c r="L175" s="76">
        <v>0.01</v>
      </c>
      <c r="M175" s="76">
        <v>0</v>
      </c>
      <c r="N175" s="76">
        <v>0</v>
      </c>
    </row>
    <row r="176" spans="2:14">
      <c r="B176" t="s">
        <v>1987</v>
      </c>
      <c r="C176" t="s">
        <v>1988</v>
      </c>
      <c r="D176" t="s">
        <v>103</v>
      </c>
      <c r="E176" s="15"/>
      <c r="F176" t="s">
        <v>1989</v>
      </c>
      <c r="G176" t="s">
        <v>465</v>
      </c>
      <c r="H176" t="s">
        <v>105</v>
      </c>
      <c r="I176" s="76">
        <v>138371.81</v>
      </c>
      <c r="J176" s="76">
        <v>109.3</v>
      </c>
      <c r="K176" s="76">
        <v>151.24038833</v>
      </c>
      <c r="L176" s="76">
        <v>0.63</v>
      </c>
      <c r="M176" s="76">
        <v>0.01</v>
      </c>
      <c r="N176" s="76">
        <v>0</v>
      </c>
    </row>
    <row r="177" spans="2:14">
      <c r="B177" t="s">
        <v>1990</v>
      </c>
      <c r="C177" t="s">
        <v>1991</v>
      </c>
      <c r="D177" t="s">
        <v>103</v>
      </c>
      <c r="E177" s="15"/>
      <c r="F177" t="s">
        <v>1992</v>
      </c>
      <c r="G177" t="s">
        <v>465</v>
      </c>
      <c r="H177" t="s">
        <v>105</v>
      </c>
      <c r="I177" s="76">
        <v>175175.1</v>
      </c>
      <c r="J177" s="76">
        <v>1174</v>
      </c>
      <c r="K177" s="76">
        <v>2056.5556740000002</v>
      </c>
      <c r="L177" s="76">
        <v>0.38</v>
      </c>
      <c r="M177" s="76">
        <v>0.18</v>
      </c>
      <c r="N177" s="76">
        <v>0.04</v>
      </c>
    </row>
    <row r="178" spans="2:14">
      <c r="B178" t="s">
        <v>1993</v>
      </c>
      <c r="C178" t="s">
        <v>1994</v>
      </c>
      <c r="D178" t="s">
        <v>103</v>
      </c>
      <c r="E178" s="15"/>
      <c r="F178" t="s">
        <v>933</v>
      </c>
      <c r="G178" t="s">
        <v>465</v>
      </c>
      <c r="H178" t="s">
        <v>105</v>
      </c>
      <c r="I178" s="76">
        <v>38.840000000000003</v>
      </c>
      <c r="J178" s="76">
        <v>9968006.4000000004</v>
      </c>
      <c r="K178" s="76">
        <v>3871.57368576</v>
      </c>
      <c r="L178" s="76">
        <v>0</v>
      </c>
      <c r="M178" s="76">
        <v>0.34</v>
      </c>
      <c r="N178" s="76">
        <v>7.0000000000000007E-2</v>
      </c>
    </row>
    <row r="179" spans="2:14">
      <c r="B179" t="s">
        <v>1995</v>
      </c>
      <c r="C179" t="s">
        <v>1996</v>
      </c>
      <c r="D179" t="s">
        <v>103</v>
      </c>
      <c r="E179" s="15"/>
      <c r="F179" t="s">
        <v>933</v>
      </c>
      <c r="G179" t="s">
        <v>465</v>
      </c>
      <c r="H179" t="s">
        <v>105</v>
      </c>
      <c r="I179" s="76">
        <v>15536000</v>
      </c>
      <c r="J179" s="76">
        <v>80.099999999999994</v>
      </c>
      <c r="K179" s="76">
        <v>12444.335999999999</v>
      </c>
      <c r="L179" s="76">
        <v>6.78</v>
      </c>
      <c r="M179" s="76">
        <v>1.08</v>
      </c>
      <c r="N179" s="76">
        <v>0.23</v>
      </c>
    </row>
    <row r="180" spans="2:14">
      <c r="B180" t="s">
        <v>1997</v>
      </c>
      <c r="C180" t="s">
        <v>1998</v>
      </c>
      <c r="D180" t="s">
        <v>103</v>
      </c>
      <c r="E180" s="15"/>
      <c r="F180" t="s">
        <v>1231</v>
      </c>
      <c r="G180" t="s">
        <v>465</v>
      </c>
      <c r="H180" t="s">
        <v>105</v>
      </c>
      <c r="I180" s="76">
        <v>723504.66</v>
      </c>
      <c r="J180" s="76">
        <v>244.2</v>
      </c>
      <c r="K180" s="76">
        <v>1766.79837972</v>
      </c>
      <c r="L180" s="76">
        <v>0.77</v>
      </c>
      <c r="M180" s="76">
        <v>0.15</v>
      </c>
      <c r="N180" s="76">
        <v>0.03</v>
      </c>
    </row>
    <row r="181" spans="2:14">
      <c r="B181" t="s">
        <v>1999</v>
      </c>
      <c r="C181" t="s">
        <v>2000</v>
      </c>
      <c r="D181" t="s">
        <v>103</v>
      </c>
      <c r="E181" s="15"/>
      <c r="F181" t="s">
        <v>1129</v>
      </c>
      <c r="G181" t="s">
        <v>465</v>
      </c>
      <c r="H181" t="s">
        <v>105</v>
      </c>
      <c r="I181" s="76">
        <v>1940.05</v>
      </c>
      <c r="J181" s="76">
        <v>49170</v>
      </c>
      <c r="K181" s="76">
        <v>953.92258500000003</v>
      </c>
      <c r="L181" s="76">
        <v>0.21</v>
      </c>
      <c r="M181" s="76">
        <v>0.08</v>
      </c>
      <c r="N181" s="76">
        <v>0.02</v>
      </c>
    </row>
    <row r="182" spans="2:14">
      <c r="B182" t="s">
        <v>2001</v>
      </c>
      <c r="C182" t="s">
        <v>2002</v>
      </c>
      <c r="D182" t="s">
        <v>103</v>
      </c>
      <c r="E182" s="15"/>
      <c r="F182" t="s">
        <v>2003</v>
      </c>
      <c r="G182" t="s">
        <v>465</v>
      </c>
      <c r="H182" t="s">
        <v>105</v>
      </c>
      <c r="I182" s="76">
        <v>272436.95</v>
      </c>
      <c r="J182" s="76">
        <v>466.7</v>
      </c>
      <c r="K182" s="76">
        <v>1271.4632456500001</v>
      </c>
      <c r="L182" s="76">
        <v>0.32</v>
      </c>
      <c r="M182" s="76">
        <v>0.11</v>
      </c>
      <c r="N182" s="76">
        <v>0.02</v>
      </c>
    </row>
    <row r="183" spans="2:14">
      <c r="B183" t="s">
        <v>2004</v>
      </c>
      <c r="C183" t="s">
        <v>2005</v>
      </c>
      <c r="D183" t="s">
        <v>103</v>
      </c>
      <c r="E183" s="15"/>
      <c r="F183" t="s">
        <v>1245</v>
      </c>
      <c r="G183" t="s">
        <v>465</v>
      </c>
      <c r="H183" t="s">
        <v>105</v>
      </c>
      <c r="I183" s="76">
        <v>10334.299999999999</v>
      </c>
      <c r="J183" s="76">
        <v>435.4</v>
      </c>
      <c r="K183" s="76">
        <v>44.995542200000003</v>
      </c>
      <c r="L183" s="76">
        <v>0.05</v>
      </c>
      <c r="M183" s="76">
        <v>0</v>
      </c>
      <c r="N183" s="76">
        <v>0</v>
      </c>
    </row>
    <row r="184" spans="2:14">
      <c r="B184" t="s">
        <v>2006</v>
      </c>
      <c r="C184" t="s">
        <v>2007</v>
      </c>
      <c r="D184" t="s">
        <v>103</v>
      </c>
      <c r="E184" s="15"/>
      <c r="F184" t="s">
        <v>1217</v>
      </c>
      <c r="G184" t="s">
        <v>465</v>
      </c>
      <c r="H184" t="s">
        <v>105</v>
      </c>
      <c r="I184" s="76">
        <v>138302.24</v>
      </c>
      <c r="J184" s="76">
        <v>1205</v>
      </c>
      <c r="K184" s="76">
        <v>1666.5419919999999</v>
      </c>
      <c r="L184" s="76">
        <v>0.76</v>
      </c>
      <c r="M184" s="76">
        <v>0.14000000000000001</v>
      </c>
      <c r="N184" s="76">
        <v>0.03</v>
      </c>
    </row>
    <row r="185" spans="2:14">
      <c r="B185" t="s">
        <v>2008</v>
      </c>
      <c r="C185" t="s">
        <v>2009</v>
      </c>
      <c r="D185" t="s">
        <v>103</v>
      </c>
      <c r="E185" s="15"/>
      <c r="F185" t="s">
        <v>1187</v>
      </c>
      <c r="G185" t="s">
        <v>465</v>
      </c>
      <c r="H185" t="s">
        <v>105</v>
      </c>
      <c r="I185" s="76">
        <v>1205432.93</v>
      </c>
      <c r="J185" s="76">
        <v>200.5</v>
      </c>
      <c r="K185" s="76">
        <v>2416.8930246499999</v>
      </c>
      <c r="L185" s="76">
        <v>0.66</v>
      </c>
      <c r="M185" s="76">
        <v>0.21</v>
      </c>
      <c r="N185" s="76">
        <v>0.04</v>
      </c>
    </row>
    <row r="186" spans="2:14">
      <c r="B186" t="s">
        <v>2010</v>
      </c>
      <c r="C186" t="s">
        <v>2011</v>
      </c>
      <c r="D186" t="s">
        <v>103</v>
      </c>
      <c r="E186" s="15"/>
      <c r="F186" t="s">
        <v>1181</v>
      </c>
      <c r="G186" t="s">
        <v>130</v>
      </c>
      <c r="H186" t="s">
        <v>105</v>
      </c>
      <c r="I186" s="76">
        <v>49267.82</v>
      </c>
      <c r="J186" s="76">
        <v>2698</v>
      </c>
      <c r="K186" s="76">
        <v>1329.2457836000001</v>
      </c>
      <c r="L186" s="76">
        <v>0.31</v>
      </c>
      <c r="M186" s="76">
        <v>0.12</v>
      </c>
      <c r="N186" s="76">
        <v>0.02</v>
      </c>
    </row>
    <row r="187" spans="2:14">
      <c r="B187" t="s">
        <v>2012</v>
      </c>
      <c r="C187" t="s">
        <v>2013</v>
      </c>
      <c r="D187" t="s">
        <v>103</v>
      </c>
      <c r="E187" s="15"/>
      <c r="F187" t="s">
        <v>2014</v>
      </c>
      <c r="G187" t="s">
        <v>130</v>
      </c>
      <c r="H187" t="s">
        <v>105</v>
      </c>
      <c r="I187" s="76">
        <v>46414.82</v>
      </c>
      <c r="J187" s="76">
        <v>5962</v>
      </c>
      <c r="K187" s="76">
        <v>2767.2515684</v>
      </c>
      <c r="L187" s="76">
        <v>0.57999999999999996</v>
      </c>
      <c r="M187" s="76">
        <v>0.24</v>
      </c>
      <c r="N187" s="76">
        <v>0.05</v>
      </c>
    </row>
    <row r="188" spans="2:14">
      <c r="B188" t="s">
        <v>2015</v>
      </c>
      <c r="C188" t="s">
        <v>2016</v>
      </c>
      <c r="D188" t="s">
        <v>103</v>
      </c>
      <c r="E188" s="15"/>
      <c r="F188" t="s">
        <v>2017</v>
      </c>
      <c r="G188" t="s">
        <v>131</v>
      </c>
      <c r="H188" t="s">
        <v>105</v>
      </c>
      <c r="I188" s="76">
        <v>22037.02</v>
      </c>
      <c r="J188" s="76">
        <v>2373</v>
      </c>
      <c r="K188" s="76">
        <v>522.93848460000004</v>
      </c>
      <c r="L188" s="76">
        <v>0.2</v>
      </c>
      <c r="M188" s="76">
        <v>0.05</v>
      </c>
      <c r="N188" s="76">
        <v>0.01</v>
      </c>
    </row>
    <row r="189" spans="2:14">
      <c r="B189" t="s">
        <v>2018</v>
      </c>
      <c r="C189" t="s">
        <v>2019</v>
      </c>
      <c r="D189" t="s">
        <v>103</v>
      </c>
      <c r="E189" s="15"/>
      <c r="F189" t="s">
        <v>2020</v>
      </c>
      <c r="G189" t="s">
        <v>132</v>
      </c>
      <c r="H189" t="s">
        <v>105</v>
      </c>
      <c r="I189" s="76">
        <v>34800.89</v>
      </c>
      <c r="J189" s="76">
        <v>453.3</v>
      </c>
      <c r="K189" s="76">
        <v>157.75243437</v>
      </c>
      <c r="L189" s="76">
        <v>0.04</v>
      </c>
      <c r="M189" s="76">
        <v>0.01</v>
      </c>
      <c r="N189" s="76">
        <v>0</v>
      </c>
    </row>
    <row r="190" spans="2:14">
      <c r="B190" t="s">
        <v>2021</v>
      </c>
      <c r="C190" t="s">
        <v>2022</v>
      </c>
      <c r="D190" t="s">
        <v>103</v>
      </c>
      <c r="E190" s="15"/>
      <c r="F190" t="s">
        <v>2023</v>
      </c>
      <c r="G190" t="s">
        <v>135</v>
      </c>
      <c r="H190" t="s">
        <v>105</v>
      </c>
      <c r="I190" s="76">
        <v>33849.51</v>
      </c>
      <c r="J190" s="76">
        <v>162.4</v>
      </c>
      <c r="K190" s="76">
        <v>54.971604239999998</v>
      </c>
      <c r="L190" s="76">
        <v>7.0000000000000007E-2</v>
      </c>
      <c r="M190" s="76">
        <v>0</v>
      </c>
      <c r="N190" s="76">
        <v>0</v>
      </c>
    </row>
    <row r="191" spans="2:14">
      <c r="B191" t="s">
        <v>2024</v>
      </c>
      <c r="C191" t="s">
        <v>2025</v>
      </c>
      <c r="D191" t="s">
        <v>103</v>
      </c>
      <c r="E191" s="15"/>
      <c r="F191" t="s">
        <v>2026</v>
      </c>
      <c r="G191" t="s">
        <v>135</v>
      </c>
      <c r="H191" t="s">
        <v>105</v>
      </c>
      <c r="I191" s="76">
        <v>37932.480000000003</v>
      </c>
      <c r="J191" s="76">
        <v>2492</v>
      </c>
      <c r="K191" s="76">
        <v>945.27740159999996</v>
      </c>
      <c r="L191" s="76">
        <v>0.34</v>
      </c>
      <c r="M191" s="76">
        <v>0.08</v>
      </c>
      <c r="N191" s="76">
        <v>0.02</v>
      </c>
    </row>
    <row r="192" spans="2:14">
      <c r="B192" t="s">
        <v>2027</v>
      </c>
      <c r="C192" t="s">
        <v>2028</v>
      </c>
      <c r="D192" t="s">
        <v>103</v>
      </c>
      <c r="E192" s="15"/>
      <c r="F192" t="s">
        <v>2029</v>
      </c>
      <c r="G192" t="s">
        <v>135</v>
      </c>
      <c r="H192" t="s">
        <v>105</v>
      </c>
      <c r="I192" s="76">
        <v>263090.93</v>
      </c>
      <c r="J192" s="76">
        <v>638.1</v>
      </c>
      <c r="K192" s="76">
        <v>1678.7832243299999</v>
      </c>
      <c r="L192" s="76">
        <v>0.51</v>
      </c>
      <c r="M192" s="76">
        <v>0.15</v>
      </c>
      <c r="N192" s="76">
        <v>0.03</v>
      </c>
    </row>
    <row r="193" spans="2:14">
      <c r="B193" t="s">
        <v>2030</v>
      </c>
      <c r="C193" t="s">
        <v>2031</v>
      </c>
      <c r="D193" t="s">
        <v>103</v>
      </c>
      <c r="E193" s="15"/>
      <c r="F193" t="s">
        <v>2032</v>
      </c>
      <c r="G193" t="s">
        <v>135</v>
      </c>
      <c r="H193" t="s">
        <v>105</v>
      </c>
      <c r="I193" s="76">
        <v>79970.83</v>
      </c>
      <c r="J193" s="76">
        <v>213.1</v>
      </c>
      <c r="K193" s="76">
        <v>170.41783873</v>
      </c>
      <c r="L193" s="76">
        <v>0.33</v>
      </c>
      <c r="M193" s="76">
        <v>0.01</v>
      </c>
      <c r="N193" s="76">
        <v>0</v>
      </c>
    </row>
    <row r="194" spans="2:14">
      <c r="B194" t="s">
        <v>2033</v>
      </c>
      <c r="C194" t="s">
        <v>2034</v>
      </c>
      <c r="D194" t="s">
        <v>103</v>
      </c>
      <c r="E194" s="15"/>
      <c r="F194" t="s">
        <v>2035</v>
      </c>
      <c r="G194" t="s">
        <v>135</v>
      </c>
      <c r="H194" t="s">
        <v>105</v>
      </c>
      <c r="I194" s="76">
        <v>124011.2</v>
      </c>
      <c r="J194" s="76">
        <v>118.6</v>
      </c>
      <c r="K194" s="76">
        <v>147.07728320000001</v>
      </c>
      <c r="L194" s="76">
        <v>0.31</v>
      </c>
      <c r="M194" s="76">
        <v>0.01</v>
      </c>
      <c r="N194" s="76">
        <v>0</v>
      </c>
    </row>
    <row r="195" spans="2:14">
      <c r="B195" s="77" t="s">
        <v>2036</v>
      </c>
      <c r="E195" s="15"/>
      <c r="F195" s="15"/>
      <c r="G195" s="15"/>
      <c r="I195" s="78">
        <v>0</v>
      </c>
      <c r="K195" s="78">
        <v>0</v>
      </c>
      <c r="M195" s="78">
        <v>0</v>
      </c>
      <c r="N195" s="78">
        <v>0</v>
      </c>
    </row>
    <row r="196" spans="2:14">
      <c r="B196" t="s">
        <v>215</v>
      </c>
      <c r="C196" t="s">
        <v>215</v>
      </c>
      <c r="E196" s="15"/>
      <c r="F196" s="15"/>
      <c r="G196" t="s">
        <v>215</v>
      </c>
      <c r="H196" t="s">
        <v>215</v>
      </c>
      <c r="I196" s="76">
        <v>0</v>
      </c>
      <c r="J196" s="76">
        <v>0</v>
      </c>
      <c r="K196" s="76">
        <v>0</v>
      </c>
      <c r="L196" s="76">
        <v>0</v>
      </c>
      <c r="M196" s="76">
        <v>0</v>
      </c>
      <c r="N196" s="76">
        <v>0</v>
      </c>
    </row>
    <row r="197" spans="2:14">
      <c r="B197" s="77" t="s">
        <v>306</v>
      </c>
      <c r="E197" s="15"/>
      <c r="F197" s="15"/>
      <c r="G197" s="15"/>
      <c r="I197" s="78">
        <v>9741577.25</v>
      </c>
      <c r="K197" s="78">
        <v>438788.44202869537</v>
      </c>
      <c r="M197" s="78">
        <v>38.15</v>
      </c>
      <c r="N197" s="78">
        <v>8.1300000000000008</v>
      </c>
    </row>
    <row r="198" spans="2:14">
      <c r="B198" s="77" t="s">
        <v>420</v>
      </c>
      <c r="E198" s="15"/>
      <c r="F198" s="15"/>
      <c r="G198" s="15"/>
      <c r="I198" s="78">
        <v>3942455.98</v>
      </c>
      <c r="K198" s="78">
        <v>128086.42265982468</v>
      </c>
      <c r="M198" s="78">
        <v>11.14</v>
      </c>
      <c r="N198" s="78">
        <v>2.37</v>
      </c>
    </row>
    <row r="199" spans="2:14">
      <c r="B199" t="s">
        <v>2037</v>
      </c>
      <c r="C199" t="s">
        <v>2038</v>
      </c>
      <c r="D199" t="s">
        <v>1330</v>
      </c>
      <c r="E199" t="s">
        <v>1307</v>
      </c>
      <c r="F199" s="15"/>
      <c r="G199" t="s">
        <v>1323</v>
      </c>
      <c r="H199" t="s">
        <v>113</v>
      </c>
      <c r="I199" s="76">
        <v>629236.19999999995</v>
      </c>
      <c r="J199" s="76">
        <v>110</v>
      </c>
      <c r="K199" s="76">
        <v>2877.2391557579999</v>
      </c>
      <c r="L199" s="76">
        <v>0.14000000000000001</v>
      </c>
      <c r="M199" s="76">
        <v>0.25</v>
      </c>
      <c r="N199" s="76">
        <v>0.05</v>
      </c>
    </row>
    <row r="200" spans="2:14">
      <c r="B200" t="s">
        <v>2039</v>
      </c>
      <c r="C200" t="s">
        <v>2040</v>
      </c>
      <c r="D200" t="s">
        <v>1381</v>
      </c>
      <c r="E200" t="s">
        <v>1307</v>
      </c>
      <c r="F200" t="s">
        <v>2041</v>
      </c>
      <c r="G200" t="s">
        <v>1309</v>
      </c>
      <c r="H200" t="s">
        <v>109</v>
      </c>
      <c r="I200" s="76">
        <v>4992.92</v>
      </c>
      <c r="J200" s="76">
        <v>836.26</v>
      </c>
      <c r="K200" s="76">
        <v>147.34913476296799</v>
      </c>
      <c r="L200" s="76">
        <v>0.05</v>
      </c>
      <c r="M200" s="76">
        <v>0.01</v>
      </c>
      <c r="N200" s="76">
        <v>0</v>
      </c>
    </row>
    <row r="201" spans="2:14">
      <c r="B201" t="s">
        <v>2042</v>
      </c>
      <c r="C201" t="s">
        <v>2043</v>
      </c>
      <c r="D201" t="s">
        <v>1381</v>
      </c>
      <c r="E201" t="s">
        <v>1307</v>
      </c>
      <c r="F201" t="s">
        <v>1609</v>
      </c>
      <c r="G201" t="s">
        <v>1309</v>
      </c>
      <c r="H201" t="s">
        <v>109</v>
      </c>
      <c r="I201" s="76">
        <v>35172.120000000003</v>
      </c>
      <c r="J201" s="76">
        <v>6341</v>
      </c>
      <c r="K201" s="76">
        <v>7870.6021119467996</v>
      </c>
      <c r="L201" s="76">
        <v>7.0000000000000007E-2</v>
      </c>
      <c r="M201" s="76">
        <v>0.68</v>
      </c>
      <c r="N201" s="76">
        <v>0.15</v>
      </c>
    </row>
    <row r="202" spans="2:14">
      <c r="B202" t="s">
        <v>2044</v>
      </c>
      <c r="C202" t="s">
        <v>2045</v>
      </c>
      <c r="D202" t="s">
        <v>126</v>
      </c>
      <c r="E202" t="s">
        <v>1307</v>
      </c>
      <c r="F202" t="s">
        <v>2046</v>
      </c>
      <c r="G202" t="s">
        <v>1370</v>
      </c>
      <c r="H202" t="s">
        <v>109</v>
      </c>
      <c r="I202" s="76">
        <v>15561.22</v>
      </c>
      <c r="J202" s="76">
        <v>435</v>
      </c>
      <c r="K202" s="76">
        <v>238.882622403</v>
      </c>
      <c r="L202" s="76">
        <v>0.06</v>
      </c>
      <c r="M202" s="76">
        <v>0.02</v>
      </c>
      <c r="N202" s="76">
        <v>0</v>
      </c>
    </row>
    <row r="203" spans="2:14">
      <c r="B203" t="s">
        <v>2047</v>
      </c>
      <c r="C203" t="s">
        <v>2048</v>
      </c>
      <c r="D203" t="s">
        <v>1381</v>
      </c>
      <c r="E203" t="s">
        <v>1307</v>
      </c>
      <c r="F203" s="15"/>
      <c r="G203" t="s">
        <v>1319</v>
      </c>
      <c r="H203" t="s">
        <v>109</v>
      </c>
      <c r="I203" s="76">
        <v>33390.839999999997</v>
      </c>
      <c r="J203" s="76">
        <v>2130</v>
      </c>
      <c r="K203" s="76">
        <v>2509.912643868</v>
      </c>
      <c r="L203" s="76">
        <v>0.01</v>
      </c>
      <c r="M203" s="76">
        <v>0.22</v>
      </c>
      <c r="N203" s="76">
        <v>0.05</v>
      </c>
    </row>
    <row r="204" spans="2:14">
      <c r="B204" t="s">
        <v>2047</v>
      </c>
      <c r="C204" t="s">
        <v>2048</v>
      </c>
      <c r="D204" t="s">
        <v>1381</v>
      </c>
      <c r="E204" t="s">
        <v>1307</v>
      </c>
      <c r="F204" s="15"/>
      <c r="G204" t="s">
        <v>1319</v>
      </c>
      <c r="H204" t="s">
        <v>109</v>
      </c>
      <c r="I204" s="76">
        <v>3305.55</v>
      </c>
      <c r="J204" s="76">
        <v>2130</v>
      </c>
      <c r="K204" s="76">
        <v>248.470590735</v>
      </c>
      <c r="L204" s="76">
        <v>0</v>
      </c>
      <c r="M204" s="76">
        <v>0.02</v>
      </c>
      <c r="N204" s="76">
        <v>0</v>
      </c>
    </row>
    <row r="205" spans="2:14">
      <c r="B205" t="s">
        <v>2049</v>
      </c>
      <c r="C205" t="s">
        <v>2050</v>
      </c>
      <c r="D205" t="s">
        <v>1381</v>
      </c>
      <c r="E205" t="s">
        <v>1307</v>
      </c>
      <c r="F205" t="s">
        <v>2051</v>
      </c>
      <c r="G205" t="s">
        <v>1319</v>
      </c>
      <c r="H205" t="s">
        <v>109</v>
      </c>
      <c r="I205" s="76">
        <v>17851.580000000002</v>
      </c>
      <c r="J205" s="76">
        <v>1938</v>
      </c>
      <c r="K205" s="76">
        <v>1220.9056163916</v>
      </c>
      <c r="L205" s="76">
        <v>0</v>
      </c>
      <c r="M205" s="76">
        <v>0.11</v>
      </c>
      <c r="N205" s="76">
        <v>0.02</v>
      </c>
    </row>
    <row r="206" spans="2:14">
      <c r="B206" t="s">
        <v>2049</v>
      </c>
      <c r="C206" t="s">
        <v>2050</v>
      </c>
      <c r="D206" t="s">
        <v>1381</v>
      </c>
      <c r="E206" t="s">
        <v>1307</v>
      </c>
      <c r="F206" t="s">
        <v>2051</v>
      </c>
      <c r="G206" t="s">
        <v>1319</v>
      </c>
      <c r="H206" t="s">
        <v>109</v>
      </c>
      <c r="I206" s="76">
        <v>56405.88</v>
      </c>
      <c r="J206" s="76">
        <v>1938</v>
      </c>
      <c r="K206" s="76">
        <v>3857.7120730776001</v>
      </c>
      <c r="L206" s="76">
        <v>0.01</v>
      </c>
      <c r="M206" s="76">
        <v>0.34</v>
      </c>
      <c r="N206" s="76">
        <v>7.0000000000000007E-2</v>
      </c>
    </row>
    <row r="207" spans="2:14">
      <c r="B207" t="s">
        <v>2052</v>
      </c>
      <c r="C207" t="s">
        <v>2053</v>
      </c>
      <c r="D207" t="s">
        <v>1381</v>
      </c>
      <c r="E207" t="s">
        <v>1307</v>
      </c>
      <c r="F207" t="s">
        <v>1318</v>
      </c>
      <c r="G207" t="s">
        <v>1319</v>
      </c>
      <c r="H207" t="s">
        <v>109</v>
      </c>
      <c r="I207" s="76">
        <v>11850.39</v>
      </c>
      <c r="J207" s="76">
        <v>444</v>
      </c>
      <c r="K207" s="76">
        <v>185.68091681640001</v>
      </c>
      <c r="L207" s="76">
        <v>0</v>
      </c>
      <c r="M207" s="76">
        <v>0.02</v>
      </c>
      <c r="N207" s="76">
        <v>0</v>
      </c>
    </row>
    <row r="208" spans="2:14">
      <c r="B208" t="s">
        <v>2054</v>
      </c>
      <c r="C208" t="s">
        <v>2055</v>
      </c>
      <c r="D208" t="s">
        <v>126</v>
      </c>
      <c r="E208" t="s">
        <v>1307</v>
      </c>
      <c r="F208" s="15"/>
      <c r="G208" t="s">
        <v>2056</v>
      </c>
      <c r="H208" t="s">
        <v>113</v>
      </c>
      <c r="I208" s="76">
        <v>-11562.16</v>
      </c>
      <c r="J208" s="76">
        <v>4105</v>
      </c>
      <c r="K208" s="76">
        <v>-1972.9755962091999</v>
      </c>
      <c r="L208" s="76">
        <v>-0.03</v>
      </c>
      <c r="M208" s="76">
        <v>-0.17</v>
      </c>
      <c r="N208" s="76">
        <v>-0.04</v>
      </c>
    </row>
    <row r="209" spans="2:14">
      <c r="B209" t="s">
        <v>2057</v>
      </c>
      <c r="C209" t="s">
        <v>2058</v>
      </c>
      <c r="D209" t="s">
        <v>1330</v>
      </c>
      <c r="E209" t="s">
        <v>1307</v>
      </c>
      <c r="F209" t="s">
        <v>2059</v>
      </c>
      <c r="G209" t="s">
        <v>2056</v>
      </c>
      <c r="H209" t="s">
        <v>109</v>
      </c>
      <c r="I209" s="76">
        <v>1060756.68</v>
      </c>
      <c r="J209" s="76">
        <v>20.75</v>
      </c>
      <c r="K209" s="76">
        <v>776.75764217189999</v>
      </c>
      <c r="L209" s="76">
        <v>0.2</v>
      </c>
      <c r="M209" s="76">
        <v>7.0000000000000007E-2</v>
      </c>
      <c r="N209" s="76">
        <v>0.01</v>
      </c>
    </row>
    <row r="210" spans="2:14">
      <c r="B210" t="s">
        <v>2060</v>
      </c>
      <c r="C210" t="s">
        <v>2061</v>
      </c>
      <c r="D210" t="s">
        <v>126</v>
      </c>
      <c r="E210" t="s">
        <v>1307</v>
      </c>
      <c r="F210" t="s">
        <v>2062</v>
      </c>
      <c r="G210" t="s">
        <v>2056</v>
      </c>
      <c r="H210" t="s">
        <v>113</v>
      </c>
      <c r="I210" s="76">
        <v>540104.38</v>
      </c>
      <c r="J210" s="76">
        <v>393.5</v>
      </c>
      <c r="K210" s="76">
        <v>8834.7041955685709</v>
      </c>
      <c r="L210" s="76">
        <v>0.14000000000000001</v>
      </c>
      <c r="M210" s="76">
        <v>0.77</v>
      </c>
      <c r="N210" s="76">
        <v>0.16</v>
      </c>
    </row>
    <row r="211" spans="2:14">
      <c r="B211" t="s">
        <v>2063</v>
      </c>
      <c r="C211" t="s">
        <v>2064</v>
      </c>
      <c r="D211" t="s">
        <v>126</v>
      </c>
      <c r="E211" t="s">
        <v>1307</v>
      </c>
      <c r="F211" t="s">
        <v>924</v>
      </c>
      <c r="G211" t="s">
        <v>1378</v>
      </c>
      <c r="H211" t="s">
        <v>109</v>
      </c>
      <c r="I211" s="76">
        <v>7421.34</v>
      </c>
      <c r="J211" s="76">
        <v>320</v>
      </c>
      <c r="K211" s="76">
        <v>83.807708352000006</v>
      </c>
      <c r="L211" s="76">
        <v>0.08</v>
      </c>
      <c r="M211" s="76">
        <v>0.01</v>
      </c>
      <c r="N211" s="76">
        <v>0</v>
      </c>
    </row>
    <row r="212" spans="2:14">
      <c r="B212" t="s">
        <v>2065</v>
      </c>
      <c r="C212" t="s">
        <v>2066</v>
      </c>
      <c r="D212" t="s">
        <v>2067</v>
      </c>
      <c r="E212" t="s">
        <v>1307</v>
      </c>
      <c r="F212" s="15"/>
      <c r="G212" t="s">
        <v>1378</v>
      </c>
      <c r="H212" t="s">
        <v>109</v>
      </c>
      <c r="I212" s="76">
        <v>39372.160000000003</v>
      </c>
      <c r="J212" s="76">
        <v>1340</v>
      </c>
      <c r="K212" s="76">
        <v>1861.8543253759999</v>
      </c>
      <c r="L212" s="76">
        <v>7.0000000000000007E-2</v>
      </c>
      <c r="M212" s="76">
        <v>0.16</v>
      </c>
      <c r="N212" s="76">
        <v>0.03</v>
      </c>
    </row>
    <row r="213" spans="2:14">
      <c r="B213" t="s">
        <v>2068</v>
      </c>
      <c r="C213" t="s">
        <v>2069</v>
      </c>
      <c r="D213" t="s">
        <v>2067</v>
      </c>
      <c r="E213" t="s">
        <v>1307</v>
      </c>
      <c r="F213" t="s">
        <v>1816</v>
      </c>
      <c r="G213" t="s">
        <v>1378</v>
      </c>
      <c r="H213" t="s">
        <v>109</v>
      </c>
      <c r="I213" s="76">
        <v>18667.13</v>
      </c>
      <c r="J213" s="76">
        <v>1308</v>
      </c>
      <c r="K213" s="76">
        <v>861.6620271516</v>
      </c>
      <c r="L213" s="76">
        <v>0.04</v>
      </c>
      <c r="M213" s="76">
        <v>7.0000000000000007E-2</v>
      </c>
      <c r="N213" s="76">
        <v>0.02</v>
      </c>
    </row>
    <row r="214" spans="2:14">
      <c r="B214" t="s">
        <v>2070</v>
      </c>
      <c r="C214" t="s">
        <v>2071</v>
      </c>
      <c r="D214" t="s">
        <v>2067</v>
      </c>
      <c r="E214" t="s">
        <v>1307</v>
      </c>
      <c r="F214" t="s">
        <v>1546</v>
      </c>
      <c r="G214" t="s">
        <v>1378</v>
      </c>
      <c r="H214" t="s">
        <v>109</v>
      </c>
      <c r="I214" s="76">
        <v>31850.880000000001</v>
      </c>
      <c r="J214" s="76">
        <v>4225</v>
      </c>
      <c r="K214" s="76">
        <v>4748.9741707200001</v>
      </c>
      <c r="L214" s="76">
        <v>0.05</v>
      </c>
      <c r="M214" s="76">
        <v>0.41</v>
      </c>
      <c r="N214" s="76">
        <v>0.09</v>
      </c>
    </row>
    <row r="215" spans="2:14">
      <c r="B215" t="s">
        <v>2072</v>
      </c>
      <c r="C215" t="s">
        <v>2073</v>
      </c>
      <c r="D215" t="s">
        <v>2067</v>
      </c>
      <c r="E215" t="s">
        <v>1307</v>
      </c>
      <c r="F215" t="s">
        <v>2074</v>
      </c>
      <c r="G215" t="s">
        <v>1378</v>
      </c>
      <c r="H215" t="s">
        <v>109</v>
      </c>
      <c r="I215" s="76">
        <v>3943.06</v>
      </c>
      <c r="J215" s="76">
        <v>3535</v>
      </c>
      <c r="K215" s="76">
        <v>491.897326459</v>
      </c>
      <c r="L215" s="76">
        <v>0.02</v>
      </c>
      <c r="M215" s="76">
        <v>0.04</v>
      </c>
      <c r="N215" s="76">
        <v>0.01</v>
      </c>
    </row>
    <row r="216" spans="2:14">
      <c r="B216" t="s">
        <v>2075</v>
      </c>
      <c r="C216" t="s">
        <v>2076</v>
      </c>
      <c r="D216" t="s">
        <v>126</v>
      </c>
      <c r="E216" t="s">
        <v>1307</v>
      </c>
      <c r="F216" t="s">
        <v>1867</v>
      </c>
      <c r="G216" t="s">
        <v>1378</v>
      </c>
      <c r="H216" t="s">
        <v>109</v>
      </c>
      <c r="I216" s="76">
        <v>105330.54</v>
      </c>
      <c r="J216" s="76">
        <v>534</v>
      </c>
      <c r="K216" s="76">
        <v>1984.9392800244</v>
      </c>
      <c r="L216" s="76">
        <v>0.32</v>
      </c>
      <c r="M216" s="76">
        <v>0.17</v>
      </c>
      <c r="N216" s="76">
        <v>0.04</v>
      </c>
    </row>
    <row r="217" spans="2:14">
      <c r="B217" t="s">
        <v>2077</v>
      </c>
      <c r="C217" t="s">
        <v>2078</v>
      </c>
      <c r="D217" t="s">
        <v>2067</v>
      </c>
      <c r="E217" t="s">
        <v>1307</v>
      </c>
      <c r="F217" t="s">
        <v>1706</v>
      </c>
      <c r="G217" t="s">
        <v>1378</v>
      </c>
      <c r="H217" t="s">
        <v>109</v>
      </c>
      <c r="I217" s="76">
        <v>44620.76</v>
      </c>
      <c r="J217" s="76">
        <v>895</v>
      </c>
      <c r="K217" s="76">
        <v>1409.3266252579999</v>
      </c>
      <c r="L217" s="76">
        <v>0.1</v>
      </c>
      <c r="M217" s="76">
        <v>0.12</v>
      </c>
      <c r="N217" s="76">
        <v>0.03</v>
      </c>
    </row>
    <row r="218" spans="2:14">
      <c r="B218" t="s">
        <v>2079</v>
      </c>
      <c r="C218" t="s">
        <v>2080</v>
      </c>
      <c r="D218" t="s">
        <v>2067</v>
      </c>
      <c r="E218" t="s">
        <v>1307</v>
      </c>
      <c r="F218" t="s">
        <v>2081</v>
      </c>
      <c r="G218" t="s">
        <v>1378</v>
      </c>
      <c r="H218" t="s">
        <v>109</v>
      </c>
      <c r="I218" s="76">
        <v>41317.980000000003</v>
      </c>
      <c r="J218" s="76">
        <v>4770</v>
      </c>
      <c r="K218" s="76">
        <v>6955.1919227340004</v>
      </c>
      <c r="L218" s="76">
        <v>0.08</v>
      </c>
      <c r="M218" s="76">
        <v>0.6</v>
      </c>
      <c r="N218" s="76">
        <v>0.13</v>
      </c>
    </row>
    <row r="219" spans="2:14">
      <c r="B219" t="s">
        <v>2082</v>
      </c>
      <c r="C219" t="s">
        <v>2066</v>
      </c>
      <c r="D219" t="s">
        <v>2067</v>
      </c>
      <c r="E219" t="s">
        <v>1307</v>
      </c>
      <c r="F219" t="s">
        <v>1732</v>
      </c>
      <c r="G219" t="s">
        <v>1378</v>
      </c>
      <c r="H219" t="s">
        <v>109</v>
      </c>
      <c r="I219" s="76">
        <v>8450.2900000000009</v>
      </c>
      <c r="J219" s="76">
        <v>2734</v>
      </c>
      <c r="K219" s="76">
        <v>815.30814702939995</v>
      </c>
      <c r="L219" s="76">
        <v>0.03</v>
      </c>
      <c r="M219" s="76">
        <v>7.0000000000000007E-2</v>
      </c>
      <c r="N219" s="76">
        <v>0.02</v>
      </c>
    </row>
    <row r="220" spans="2:14">
      <c r="B220" t="s">
        <v>2083</v>
      </c>
      <c r="C220" t="s">
        <v>2084</v>
      </c>
      <c r="D220" t="s">
        <v>2067</v>
      </c>
      <c r="E220" t="s">
        <v>1307</v>
      </c>
      <c r="F220" t="s">
        <v>1594</v>
      </c>
      <c r="G220" t="s">
        <v>1378</v>
      </c>
      <c r="H220" t="s">
        <v>109</v>
      </c>
      <c r="I220" s="76">
        <v>8221.1299999999992</v>
      </c>
      <c r="J220" s="76">
        <v>8011</v>
      </c>
      <c r="K220" s="76">
        <v>2324.1807820547001</v>
      </c>
      <c r="L220" s="76">
        <v>0.01</v>
      </c>
      <c r="M220" s="76">
        <v>0.2</v>
      </c>
      <c r="N220" s="76">
        <v>0.04</v>
      </c>
    </row>
    <row r="221" spans="2:14">
      <c r="B221" t="s">
        <v>2085</v>
      </c>
      <c r="C221" t="s">
        <v>2086</v>
      </c>
      <c r="D221" t="s">
        <v>126</v>
      </c>
      <c r="E221" t="s">
        <v>1307</v>
      </c>
      <c r="F221" t="s">
        <v>2087</v>
      </c>
      <c r="G221" t="s">
        <v>1378</v>
      </c>
      <c r="H221" t="s">
        <v>109</v>
      </c>
      <c r="I221" s="76">
        <v>82966.2</v>
      </c>
      <c r="J221" s="76">
        <v>1661</v>
      </c>
      <c r="K221" s="76">
        <v>4863.2040258779998</v>
      </c>
      <c r="L221" s="76">
        <v>0.19</v>
      </c>
      <c r="M221" s="76">
        <v>0.42</v>
      </c>
      <c r="N221" s="76">
        <v>0.09</v>
      </c>
    </row>
    <row r="222" spans="2:14">
      <c r="B222" t="s">
        <v>2088</v>
      </c>
      <c r="C222" t="s">
        <v>2089</v>
      </c>
      <c r="D222" t="s">
        <v>2067</v>
      </c>
      <c r="E222" t="s">
        <v>1307</v>
      </c>
      <c r="F222" s="15"/>
      <c r="G222" t="s">
        <v>1360</v>
      </c>
      <c r="H222" t="s">
        <v>109</v>
      </c>
      <c r="I222" s="76">
        <v>29639.4</v>
      </c>
      <c r="J222" s="76">
        <v>1505</v>
      </c>
      <c r="K222" s="76">
        <v>1574.19151113</v>
      </c>
      <c r="L222" s="76">
        <v>0.09</v>
      </c>
      <c r="M222" s="76">
        <v>0.14000000000000001</v>
      </c>
      <c r="N222" s="76">
        <v>0.03</v>
      </c>
    </row>
    <row r="223" spans="2:14">
      <c r="B223" t="s">
        <v>2090</v>
      </c>
      <c r="C223" t="s">
        <v>2091</v>
      </c>
      <c r="D223" t="s">
        <v>2067</v>
      </c>
      <c r="E223" t="s">
        <v>1307</v>
      </c>
      <c r="F223" s="15"/>
      <c r="G223" t="s">
        <v>1360</v>
      </c>
      <c r="H223" t="s">
        <v>109</v>
      </c>
      <c r="I223" s="76">
        <v>127382.63</v>
      </c>
      <c r="J223" s="76">
        <v>319</v>
      </c>
      <c r="K223" s="76">
        <v>1434.0112310513</v>
      </c>
      <c r="L223" s="76">
        <v>0.46</v>
      </c>
      <c r="M223" s="76">
        <v>0.12</v>
      </c>
      <c r="N223" s="76">
        <v>0.03</v>
      </c>
    </row>
    <row r="224" spans="2:14">
      <c r="B224" t="s">
        <v>2092</v>
      </c>
      <c r="C224" t="s">
        <v>2093</v>
      </c>
      <c r="D224" t="s">
        <v>2067</v>
      </c>
      <c r="E224" t="s">
        <v>1307</v>
      </c>
      <c r="F224" t="s">
        <v>949</v>
      </c>
      <c r="G224" t="s">
        <v>1360</v>
      </c>
      <c r="H224" t="s">
        <v>109</v>
      </c>
      <c r="I224" s="76">
        <v>1962.65</v>
      </c>
      <c r="J224" s="76">
        <v>14665</v>
      </c>
      <c r="K224" s="76">
        <v>1015.7260348025</v>
      </c>
      <c r="L224" s="76">
        <v>0</v>
      </c>
      <c r="M224" s="76">
        <v>0.09</v>
      </c>
      <c r="N224" s="76">
        <v>0.02</v>
      </c>
    </row>
    <row r="225" spans="2:14">
      <c r="B225" t="s">
        <v>2094</v>
      </c>
      <c r="C225" t="s">
        <v>2095</v>
      </c>
      <c r="D225" t="s">
        <v>2067</v>
      </c>
      <c r="E225" t="s">
        <v>1307</v>
      </c>
      <c r="F225" t="s">
        <v>1703</v>
      </c>
      <c r="G225" t="s">
        <v>1360</v>
      </c>
      <c r="H225" t="s">
        <v>109</v>
      </c>
      <c r="I225" s="76">
        <v>127700.04</v>
      </c>
      <c r="J225" s="76">
        <v>599</v>
      </c>
      <c r="K225" s="76">
        <v>2699.4141125484002</v>
      </c>
      <c r="L225" s="76">
        <v>0.23</v>
      </c>
      <c r="M225" s="76">
        <v>0.23</v>
      </c>
      <c r="N225" s="76">
        <v>0.05</v>
      </c>
    </row>
    <row r="226" spans="2:14">
      <c r="B226" t="s">
        <v>2096</v>
      </c>
      <c r="C226" t="s">
        <v>2097</v>
      </c>
      <c r="D226" t="s">
        <v>126</v>
      </c>
      <c r="E226" t="s">
        <v>1307</v>
      </c>
      <c r="F226" t="s">
        <v>2098</v>
      </c>
      <c r="G226" t="s">
        <v>1360</v>
      </c>
      <c r="H226" t="s">
        <v>116</v>
      </c>
      <c r="I226" s="76">
        <v>11678.58</v>
      </c>
      <c r="J226" s="76">
        <v>17.5</v>
      </c>
      <c r="K226" s="76">
        <v>9.6785939785499995</v>
      </c>
      <c r="L226" s="76">
        <v>0.02</v>
      </c>
      <c r="M226" s="76">
        <v>0</v>
      </c>
      <c r="N226" s="76">
        <v>0</v>
      </c>
    </row>
    <row r="227" spans="2:14">
      <c r="B227" t="s">
        <v>2099</v>
      </c>
      <c r="C227" t="s">
        <v>2100</v>
      </c>
      <c r="D227" t="s">
        <v>2067</v>
      </c>
      <c r="E227" t="s">
        <v>1307</v>
      </c>
      <c r="F227" t="s">
        <v>1819</v>
      </c>
      <c r="G227" t="s">
        <v>1365</v>
      </c>
      <c r="H227" t="s">
        <v>109</v>
      </c>
      <c r="I227" s="76">
        <v>8817.36</v>
      </c>
      <c r="J227" s="76">
        <v>734</v>
      </c>
      <c r="K227" s="76">
        <v>228.39484164960001</v>
      </c>
      <c r="L227" s="76">
        <v>0.05</v>
      </c>
      <c r="M227" s="76">
        <v>0.02</v>
      </c>
      <c r="N227" s="76">
        <v>0</v>
      </c>
    </row>
    <row r="228" spans="2:14">
      <c r="B228" t="s">
        <v>2101</v>
      </c>
      <c r="C228" t="s">
        <v>2102</v>
      </c>
      <c r="D228" t="s">
        <v>1381</v>
      </c>
      <c r="E228" t="s">
        <v>1307</v>
      </c>
      <c r="F228" t="s">
        <v>678</v>
      </c>
      <c r="G228" t="s">
        <v>1365</v>
      </c>
      <c r="H228" t="s">
        <v>109</v>
      </c>
      <c r="I228" s="76">
        <v>51440.41</v>
      </c>
      <c r="J228" s="76">
        <v>923.01000000000056</v>
      </c>
      <c r="K228" s="76">
        <v>1675.56965291539</v>
      </c>
      <c r="L228" s="76">
        <v>0.05</v>
      </c>
      <c r="M228" s="76">
        <v>0.15</v>
      </c>
      <c r="N228" s="76">
        <v>0.03</v>
      </c>
    </row>
    <row r="229" spans="2:14">
      <c r="B229" t="s">
        <v>2103</v>
      </c>
      <c r="C229" t="s">
        <v>2104</v>
      </c>
      <c r="D229" t="s">
        <v>126</v>
      </c>
      <c r="E229" t="s">
        <v>1307</v>
      </c>
      <c r="F229" t="s">
        <v>686</v>
      </c>
      <c r="G229" t="s">
        <v>1365</v>
      </c>
      <c r="H229" t="s">
        <v>109</v>
      </c>
      <c r="I229" s="76">
        <v>41006.79</v>
      </c>
      <c r="J229" s="76">
        <v>521</v>
      </c>
      <c r="K229" s="76">
        <v>753.95453155109999</v>
      </c>
      <c r="L229" s="76">
        <v>0.02</v>
      </c>
      <c r="M229" s="76">
        <v>7.0000000000000007E-2</v>
      </c>
      <c r="N229" s="76">
        <v>0.01</v>
      </c>
    </row>
    <row r="230" spans="2:14">
      <c r="B230" t="s">
        <v>2105</v>
      </c>
      <c r="C230" t="s">
        <v>2106</v>
      </c>
      <c r="D230" t="s">
        <v>1381</v>
      </c>
      <c r="E230" t="s">
        <v>1307</v>
      </c>
      <c r="F230" t="s">
        <v>1832</v>
      </c>
      <c r="G230" t="s">
        <v>1375</v>
      </c>
      <c r="H230" t="s">
        <v>109</v>
      </c>
      <c r="I230" s="76">
        <v>222.93</v>
      </c>
      <c r="J230" s="76">
        <v>1646</v>
      </c>
      <c r="K230" s="76">
        <v>12.9494107062</v>
      </c>
      <c r="L230" s="76">
        <v>0</v>
      </c>
      <c r="M230" s="76">
        <v>0</v>
      </c>
      <c r="N230" s="76">
        <v>0</v>
      </c>
    </row>
    <row r="231" spans="2:14">
      <c r="B231" t="s">
        <v>2107</v>
      </c>
      <c r="C231" t="s">
        <v>2108</v>
      </c>
      <c r="D231" t="s">
        <v>2067</v>
      </c>
      <c r="E231" t="s">
        <v>1307</v>
      </c>
      <c r="F231" s="15"/>
      <c r="G231" t="s">
        <v>126</v>
      </c>
      <c r="H231" t="s">
        <v>109</v>
      </c>
      <c r="I231" s="76">
        <v>15355.93</v>
      </c>
      <c r="J231" s="76">
        <v>1150</v>
      </c>
      <c r="K231" s="76">
        <v>623.19738515500001</v>
      </c>
      <c r="L231" s="76">
        <v>7.0000000000000007E-2</v>
      </c>
      <c r="M231" s="76">
        <v>0.05</v>
      </c>
      <c r="N231" s="76">
        <v>0.01</v>
      </c>
    </row>
    <row r="232" spans="2:14">
      <c r="B232" t="s">
        <v>2107</v>
      </c>
      <c r="C232" t="s">
        <v>2108</v>
      </c>
      <c r="D232" t="s">
        <v>2067</v>
      </c>
      <c r="E232" t="s">
        <v>1307</v>
      </c>
      <c r="F232" s="15"/>
      <c r="G232" t="s">
        <v>126</v>
      </c>
      <c r="H232" t="s">
        <v>109</v>
      </c>
      <c r="I232" s="76">
        <v>134636.69</v>
      </c>
      <c r="J232" s="76">
        <v>1150</v>
      </c>
      <c r="K232" s="76">
        <v>5464.0281086149998</v>
      </c>
      <c r="L232" s="76">
        <v>0.59</v>
      </c>
      <c r="M232" s="76">
        <v>0.48</v>
      </c>
      <c r="N232" s="76">
        <v>0.1</v>
      </c>
    </row>
    <row r="233" spans="2:14">
      <c r="B233" t="s">
        <v>2109</v>
      </c>
      <c r="C233" t="s">
        <v>2110</v>
      </c>
      <c r="D233" t="s">
        <v>2067</v>
      </c>
      <c r="E233" t="s">
        <v>1307</v>
      </c>
      <c r="F233" t="s">
        <v>1581</v>
      </c>
      <c r="G233" t="s">
        <v>126</v>
      </c>
      <c r="H233" t="s">
        <v>109</v>
      </c>
      <c r="I233" s="76">
        <v>141697.57999999999</v>
      </c>
      <c r="J233" s="76">
        <v>3086</v>
      </c>
      <c r="K233" s="76">
        <v>15431.5664480452</v>
      </c>
      <c r="L233" s="76">
        <v>0.03</v>
      </c>
      <c r="M233" s="76">
        <v>1.34</v>
      </c>
      <c r="N233" s="76">
        <v>0.28999999999999998</v>
      </c>
    </row>
    <row r="234" spans="2:14">
      <c r="B234" t="s">
        <v>2111</v>
      </c>
      <c r="C234" t="s">
        <v>2112</v>
      </c>
      <c r="D234" t="s">
        <v>2067</v>
      </c>
      <c r="E234" t="s">
        <v>1307</v>
      </c>
      <c r="F234" t="s">
        <v>2113</v>
      </c>
      <c r="G234" t="s">
        <v>126</v>
      </c>
      <c r="H234" t="s">
        <v>109</v>
      </c>
      <c r="I234" s="76">
        <v>76873.23</v>
      </c>
      <c r="J234" s="76">
        <v>2985</v>
      </c>
      <c r="K234" s="76">
        <v>8097.8760157995002</v>
      </c>
      <c r="L234" s="76">
        <v>0.22</v>
      </c>
      <c r="M234" s="76">
        <v>0.7</v>
      </c>
      <c r="N234" s="76">
        <v>0.15</v>
      </c>
    </row>
    <row r="235" spans="2:14">
      <c r="B235" t="s">
        <v>2114</v>
      </c>
      <c r="C235" t="s">
        <v>2115</v>
      </c>
      <c r="D235" t="s">
        <v>2067</v>
      </c>
      <c r="E235" t="s">
        <v>1307</v>
      </c>
      <c r="F235" t="s">
        <v>2116</v>
      </c>
      <c r="G235" t="s">
        <v>126</v>
      </c>
      <c r="H235" t="s">
        <v>109</v>
      </c>
      <c r="I235" s="76">
        <v>71670.679999999993</v>
      </c>
      <c r="J235" s="76">
        <v>4204</v>
      </c>
      <c r="K235" s="76">
        <v>10633.0018814288</v>
      </c>
      <c r="L235" s="76">
        <v>0.15</v>
      </c>
      <c r="M235" s="76">
        <v>0.92</v>
      </c>
      <c r="N235" s="76">
        <v>0.2</v>
      </c>
    </row>
    <row r="236" spans="2:14">
      <c r="B236" t="s">
        <v>2117</v>
      </c>
      <c r="C236" t="s">
        <v>2118</v>
      </c>
      <c r="D236" t="s">
        <v>2067</v>
      </c>
      <c r="E236" t="s">
        <v>1307</v>
      </c>
      <c r="F236" t="s">
        <v>1626</v>
      </c>
      <c r="G236" t="s">
        <v>126</v>
      </c>
      <c r="H236" t="s">
        <v>109</v>
      </c>
      <c r="I236" s="76">
        <v>109325.8</v>
      </c>
      <c r="J236" s="76">
        <v>3077</v>
      </c>
      <c r="K236" s="76">
        <v>11871.396722113999</v>
      </c>
      <c r="L236" s="76">
        <v>0.11</v>
      </c>
      <c r="M236" s="76">
        <v>1.03</v>
      </c>
      <c r="N236" s="76">
        <v>0.22</v>
      </c>
    </row>
    <row r="237" spans="2:14">
      <c r="B237" t="s">
        <v>2119</v>
      </c>
      <c r="C237" t="s">
        <v>2120</v>
      </c>
      <c r="D237" t="s">
        <v>1381</v>
      </c>
      <c r="E237" t="s">
        <v>1307</v>
      </c>
      <c r="F237" t="s">
        <v>1618</v>
      </c>
      <c r="G237" t="s">
        <v>126</v>
      </c>
      <c r="H237" t="s">
        <v>109</v>
      </c>
      <c r="I237" s="76">
        <v>2567.5700000000002</v>
      </c>
      <c r="J237" s="76">
        <v>34000</v>
      </c>
      <c r="K237" s="76">
        <v>3080.7245401999999</v>
      </c>
      <c r="L237" s="76">
        <v>7.0000000000000007E-2</v>
      </c>
      <c r="M237" s="76">
        <v>0.27</v>
      </c>
      <c r="N237" s="76">
        <v>0.06</v>
      </c>
    </row>
    <row r="238" spans="2:14">
      <c r="B238" t="s">
        <v>2121</v>
      </c>
      <c r="C238" t="s">
        <v>2122</v>
      </c>
      <c r="D238" t="s">
        <v>1381</v>
      </c>
      <c r="E238" t="s">
        <v>1307</v>
      </c>
      <c r="F238" t="s">
        <v>1618</v>
      </c>
      <c r="G238" t="s">
        <v>126</v>
      </c>
      <c r="H238" t="s">
        <v>109</v>
      </c>
      <c r="I238" s="76">
        <v>132428.66</v>
      </c>
      <c r="J238" s="76">
        <v>1716</v>
      </c>
      <c r="K238" s="76">
        <v>8019.5671179623996</v>
      </c>
      <c r="L238" s="76">
        <v>0.01</v>
      </c>
      <c r="M238" s="76">
        <v>0.7</v>
      </c>
      <c r="N238" s="76">
        <v>0.15</v>
      </c>
    </row>
    <row r="239" spans="2:14">
      <c r="B239" t="s">
        <v>2123</v>
      </c>
      <c r="C239" t="s">
        <v>2124</v>
      </c>
      <c r="D239" t="s">
        <v>2067</v>
      </c>
      <c r="E239" t="s">
        <v>1307</v>
      </c>
      <c r="F239" t="s">
        <v>2014</v>
      </c>
      <c r="G239" t="s">
        <v>126</v>
      </c>
      <c r="H239" t="s">
        <v>109</v>
      </c>
      <c r="I239" s="76">
        <v>3960.2</v>
      </c>
      <c r="J239" s="76">
        <v>1650</v>
      </c>
      <c r="K239" s="76">
        <v>230.59650569999999</v>
      </c>
      <c r="L239" s="76">
        <v>0.05</v>
      </c>
      <c r="M239" s="76">
        <v>0.02</v>
      </c>
      <c r="N239" s="76">
        <v>0</v>
      </c>
    </row>
    <row r="240" spans="2:14">
      <c r="B240" t="s">
        <v>2125</v>
      </c>
      <c r="C240" t="s">
        <v>2126</v>
      </c>
      <c r="D240" t="s">
        <v>1381</v>
      </c>
      <c r="E240" t="s">
        <v>1307</v>
      </c>
      <c r="F240" t="s">
        <v>1623</v>
      </c>
      <c r="G240" t="s">
        <v>126</v>
      </c>
      <c r="H240" t="s">
        <v>109</v>
      </c>
      <c r="I240" s="76">
        <v>3275.03</v>
      </c>
      <c r="J240" s="76">
        <v>8320</v>
      </c>
      <c r="K240" s="76">
        <v>961.59072838400004</v>
      </c>
      <c r="L240" s="76">
        <v>0</v>
      </c>
      <c r="M240" s="76">
        <v>0.08</v>
      </c>
      <c r="N240" s="76">
        <v>0.02</v>
      </c>
    </row>
    <row r="241" spans="2:14">
      <c r="B241" t="s">
        <v>2127</v>
      </c>
      <c r="C241" t="s">
        <v>2128</v>
      </c>
      <c r="D241" t="s">
        <v>2067</v>
      </c>
      <c r="E241" t="s">
        <v>1307</v>
      </c>
      <c r="F241" t="s">
        <v>1712</v>
      </c>
      <c r="G241" t="s">
        <v>126</v>
      </c>
      <c r="H241" t="s">
        <v>109</v>
      </c>
      <c r="I241" s="76">
        <v>40214.15</v>
      </c>
      <c r="J241" s="76">
        <v>480</v>
      </c>
      <c r="K241" s="76">
        <v>681.19552968000005</v>
      </c>
      <c r="L241" s="76">
        <v>0.1</v>
      </c>
      <c r="M241" s="76">
        <v>0.06</v>
      </c>
      <c r="N241" s="76">
        <v>0.01</v>
      </c>
    </row>
    <row r="242" spans="2:14">
      <c r="B242" t="s">
        <v>2129</v>
      </c>
      <c r="C242" t="s">
        <v>2130</v>
      </c>
      <c r="D242" t="s">
        <v>2067</v>
      </c>
      <c r="E242" t="s">
        <v>1307</v>
      </c>
      <c r="F242" t="s">
        <v>1881</v>
      </c>
      <c r="G242" t="s">
        <v>126</v>
      </c>
      <c r="H242" t="s">
        <v>109</v>
      </c>
      <c r="I242" s="76">
        <v>21372.6</v>
      </c>
      <c r="J242" s="76">
        <v>520</v>
      </c>
      <c r="K242" s="76">
        <v>392.20430807999998</v>
      </c>
      <c r="L242" s="76">
        <v>0.06</v>
      </c>
      <c r="M242" s="76">
        <v>0.03</v>
      </c>
      <c r="N242" s="76">
        <v>0.01</v>
      </c>
    </row>
    <row r="243" spans="2:14">
      <c r="B243" s="77" t="s">
        <v>421</v>
      </c>
      <c r="E243" s="15"/>
      <c r="F243" s="15"/>
      <c r="G243" s="15"/>
      <c r="I243" s="78">
        <v>5799121.2699999996</v>
      </c>
      <c r="K243" s="78">
        <v>310702.01936887071</v>
      </c>
      <c r="M243" s="78">
        <v>27.01</v>
      </c>
      <c r="N243" s="78">
        <v>5.76</v>
      </c>
    </row>
    <row r="244" spans="2:14">
      <c r="B244" t="s">
        <v>2131</v>
      </c>
      <c r="C244" t="s">
        <v>2055</v>
      </c>
      <c r="D244" t="s">
        <v>126</v>
      </c>
      <c r="E244" t="s">
        <v>1307</v>
      </c>
      <c r="F244" s="15"/>
      <c r="G244" t="s">
        <v>1323</v>
      </c>
      <c r="H244" t="s">
        <v>113</v>
      </c>
      <c r="I244" s="76">
        <v>6406.59</v>
      </c>
      <c r="J244" s="76">
        <v>4105</v>
      </c>
      <c r="K244" s="76">
        <v>1093.22529050955</v>
      </c>
      <c r="L244" s="76">
        <v>0.01</v>
      </c>
      <c r="M244" s="76">
        <v>0.1</v>
      </c>
      <c r="N244" s="76">
        <v>0.02</v>
      </c>
    </row>
    <row r="245" spans="2:14">
      <c r="B245" t="s">
        <v>2132</v>
      </c>
      <c r="C245" t="s">
        <v>2133</v>
      </c>
      <c r="D245" t="s">
        <v>126</v>
      </c>
      <c r="E245" t="s">
        <v>1307</v>
      </c>
      <c r="F245" s="15"/>
      <c r="G245" t="s">
        <v>1323</v>
      </c>
      <c r="H245" t="s">
        <v>113</v>
      </c>
      <c r="I245" s="76">
        <v>22205.48</v>
      </c>
      <c r="J245" s="76">
        <v>3940.5</v>
      </c>
      <c r="K245" s="76">
        <v>3637.31634639186</v>
      </c>
      <c r="L245" s="76">
        <v>0.01</v>
      </c>
      <c r="M245" s="76">
        <v>0.32</v>
      </c>
      <c r="N245" s="76">
        <v>7.0000000000000007E-2</v>
      </c>
    </row>
    <row r="246" spans="2:14">
      <c r="B246" t="s">
        <v>2134</v>
      </c>
      <c r="C246" t="s">
        <v>2135</v>
      </c>
      <c r="D246" t="s">
        <v>2067</v>
      </c>
      <c r="E246" t="s">
        <v>1307</v>
      </c>
      <c r="F246" s="15"/>
      <c r="G246" t="s">
        <v>1323</v>
      </c>
      <c r="H246" t="s">
        <v>109</v>
      </c>
      <c r="I246" s="76">
        <v>27183.49</v>
      </c>
      <c r="J246" s="76">
        <v>1737</v>
      </c>
      <c r="K246" s="76">
        <v>1666.3134139676999</v>
      </c>
      <c r="L246" s="76">
        <v>0.06</v>
      </c>
      <c r="M246" s="76">
        <v>0.14000000000000001</v>
      </c>
      <c r="N246" s="76">
        <v>0.03</v>
      </c>
    </row>
    <row r="247" spans="2:14">
      <c r="B247" t="s">
        <v>2136</v>
      </c>
      <c r="C247" t="s">
        <v>2137</v>
      </c>
      <c r="D247" t="s">
        <v>126</v>
      </c>
      <c r="E247" t="s">
        <v>1307</v>
      </c>
      <c r="F247" s="15"/>
      <c r="G247" t="s">
        <v>1323</v>
      </c>
      <c r="H247" t="s">
        <v>109</v>
      </c>
      <c r="I247" s="76">
        <v>7.66</v>
      </c>
      <c r="J247" s="76">
        <v>5.5</v>
      </c>
      <c r="K247" s="76">
        <v>1.4867677E-3</v>
      </c>
      <c r="L247" s="76">
        <v>0</v>
      </c>
      <c r="M247" s="76">
        <v>0</v>
      </c>
      <c r="N247" s="76">
        <v>0</v>
      </c>
    </row>
    <row r="248" spans="2:14">
      <c r="B248" t="s">
        <v>2138</v>
      </c>
      <c r="C248" t="s">
        <v>2139</v>
      </c>
      <c r="D248" t="s">
        <v>126</v>
      </c>
      <c r="E248" t="s">
        <v>1307</v>
      </c>
      <c r="F248" s="15"/>
      <c r="G248" t="s">
        <v>1323</v>
      </c>
      <c r="H248" t="s">
        <v>113</v>
      </c>
      <c r="I248" s="76">
        <v>94992.74</v>
      </c>
      <c r="J248" s="76">
        <v>666</v>
      </c>
      <c r="K248" s="76">
        <v>2629.86963723396</v>
      </c>
      <c r="L248" s="76">
        <v>0.03</v>
      </c>
      <c r="M248" s="76">
        <v>0.23</v>
      </c>
      <c r="N248" s="76">
        <v>0.05</v>
      </c>
    </row>
    <row r="249" spans="2:14">
      <c r="B249" t="s">
        <v>2140</v>
      </c>
      <c r="C249" t="s">
        <v>2141</v>
      </c>
      <c r="D249" t="s">
        <v>1381</v>
      </c>
      <c r="E249" t="s">
        <v>1307</v>
      </c>
      <c r="F249" s="15"/>
      <c r="G249" t="s">
        <v>1323</v>
      </c>
      <c r="H249" t="s">
        <v>109</v>
      </c>
      <c r="I249" s="76">
        <v>15314.12</v>
      </c>
      <c r="J249" s="76">
        <v>3039</v>
      </c>
      <c r="K249" s="76">
        <v>1642.3828608972001</v>
      </c>
      <c r="L249" s="76">
        <v>0.01</v>
      </c>
      <c r="M249" s="76">
        <v>0.14000000000000001</v>
      </c>
      <c r="N249" s="76">
        <v>0.03</v>
      </c>
    </row>
    <row r="250" spans="2:14">
      <c r="B250" t="s">
        <v>2142</v>
      </c>
      <c r="C250" t="s">
        <v>2143</v>
      </c>
      <c r="D250" t="s">
        <v>1381</v>
      </c>
      <c r="E250" t="s">
        <v>1307</v>
      </c>
      <c r="F250" s="15"/>
      <c r="G250" t="s">
        <v>1323</v>
      </c>
      <c r="H250" t="s">
        <v>109</v>
      </c>
      <c r="I250" s="76">
        <v>22971.18</v>
      </c>
      <c r="J250" s="76">
        <v>2545</v>
      </c>
      <c r="K250" s="76">
        <v>2063.1117378990002</v>
      </c>
      <c r="L250" s="76">
        <v>0</v>
      </c>
      <c r="M250" s="76">
        <v>0.18</v>
      </c>
      <c r="N250" s="76">
        <v>0.04</v>
      </c>
    </row>
    <row r="251" spans="2:14">
      <c r="B251" t="s">
        <v>2144</v>
      </c>
      <c r="C251" t="s">
        <v>2145</v>
      </c>
      <c r="D251" t="s">
        <v>1353</v>
      </c>
      <c r="E251" t="s">
        <v>1307</v>
      </c>
      <c r="F251" s="15"/>
      <c r="G251" t="s">
        <v>1323</v>
      </c>
      <c r="H251" t="s">
        <v>113</v>
      </c>
      <c r="I251" s="76">
        <v>111920.66</v>
      </c>
      <c r="J251" s="76">
        <v>685</v>
      </c>
      <c r="K251" s="76">
        <v>3186.9144921449001</v>
      </c>
      <c r="L251" s="76">
        <v>0.01</v>
      </c>
      <c r="M251" s="76">
        <v>0.28000000000000003</v>
      </c>
      <c r="N251" s="76">
        <v>0.06</v>
      </c>
    </row>
    <row r="252" spans="2:14">
      <c r="B252" t="s">
        <v>2146</v>
      </c>
      <c r="C252" t="s">
        <v>2147</v>
      </c>
      <c r="D252" t="s">
        <v>126</v>
      </c>
      <c r="E252" t="s">
        <v>1307</v>
      </c>
      <c r="F252" s="15"/>
      <c r="G252" t="s">
        <v>1323</v>
      </c>
      <c r="H252" t="s">
        <v>113</v>
      </c>
      <c r="I252" s="76">
        <v>109870.94</v>
      </c>
      <c r="J252" s="76">
        <v>421.89999999999912</v>
      </c>
      <c r="K252" s="76">
        <v>1926.91227174043</v>
      </c>
      <c r="L252" s="76">
        <v>0</v>
      </c>
      <c r="M252" s="76">
        <v>0.17</v>
      </c>
      <c r="N252" s="76">
        <v>0.04</v>
      </c>
    </row>
    <row r="253" spans="2:14">
      <c r="B253" t="s">
        <v>2148</v>
      </c>
      <c r="C253" t="s">
        <v>2149</v>
      </c>
      <c r="D253" t="s">
        <v>2067</v>
      </c>
      <c r="E253" t="s">
        <v>1307</v>
      </c>
      <c r="F253" s="15"/>
      <c r="G253" t="s">
        <v>1323</v>
      </c>
      <c r="H253" t="s">
        <v>109</v>
      </c>
      <c r="I253" s="76">
        <v>30628.25</v>
      </c>
      <c r="J253" s="76">
        <v>2340</v>
      </c>
      <c r="K253" s="76">
        <v>2529.2380054499999</v>
      </c>
      <c r="L253" s="76">
        <v>0.03</v>
      </c>
      <c r="M253" s="76">
        <v>0.22</v>
      </c>
      <c r="N253" s="76">
        <v>0.05</v>
      </c>
    </row>
    <row r="254" spans="2:14">
      <c r="B254" t="s">
        <v>2150</v>
      </c>
      <c r="C254" t="s">
        <v>2151</v>
      </c>
      <c r="D254" t="s">
        <v>1381</v>
      </c>
      <c r="E254" t="s">
        <v>1307</v>
      </c>
      <c r="F254" s="15"/>
      <c r="G254" t="s">
        <v>1323</v>
      </c>
      <c r="H254" t="s">
        <v>109</v>
      </c>
      <c r="I254" s="76">
        <v>16730.68</v>
      </c>
      <c r="J254" s="76">
        <v>7265</v>
      </c>
      <c r="K254" s="76">
        <v>4289.442690158</v>
      </c>
      <c r="L254" s="76">
        <v>0</v>
      </c>
      <c r="M254" s="76">
        <v>0.37</v>
      </c>
      <c r="N254" s="76">
        <v>0.08</v>
      </c>
    </row>
    <row r="255" spans="2:14">
      <c r="B255" t="s">
        <v>2152</v>
      </c>
      <c r="C255" t="s">
        <v>2153</v>
      </c>
      <c r="D255" t="s">
        <v>126</v>
      </c>
      <c r="E255" t="s">
        <v>1307</v>
      </c>
      <c r="F255" s="15"/>
      <c r="G255" t="s">
        <v>1323</v>
      </c>
      <c r="H255" t="s">
        <v>113</v>
      </c>
      <c r="I255" s="76">
        <v>-13988.99</v>
      </c>
      <c r="J255" s="76">
        <v>1969.5000000000086</v>
      </c>
      <c r="K255" s="76">
        <v>-1145.2806466980501</v>
      </c>
      <c r="L255" s="76">
        <v>0</v>
      </c>
      <c r="M255" s="76">
        <v>-0.1</v>
      </c>
      <c r="N255" s="76">
        <v>-0.02</v>
      </c>
    </row>
    <row r="256" spans="2:14">
      <c r="B256" t="s">
        <v>2154</v>
      </c>
      <c r="C256" t="s">
        <v>2155</v>
      </c>
      <c r="D256" t="s">
        <v>126</v>
      </c>
      <c r="E256" t="s">
        <v>1307</v>
      </c>
      <c r="F256" s="15"/>
      <c r="G256" t="s">
        <v>1323</v>
      </c>
      <c r="H256" t="s">
        <v>113</v>
      </c>
      <c r="I256" s="76">
        <v>53650.879999999997</v>
      </c>
      <c r="J256" s="76">
        <v>926</v>
      </c>
      <c r="K256" s="76">
        <v>2065.1776368467199</v>
      </c>
      <c r="L256" s="76">
        <v>0.03</v>
      </c>
      <c r="M256" s="76">
        <v>0.18</v>
      </c>
      <c r="N256" s="76">
        <v>0.04</v>
      </c>
    </row>
    <row r="257" spans="2:14">
      <c r="B257" t="s">
        <v>2156</v>
      </c>
      <c r="C257" t="s">
        <v>2157</v>
      </c>
      <c r="D257" t="s">
        <v>1330</v>
      </c>
      <c r="E257" t="s">
        <v>1307</v>
      </c>
      <c r="F257" s="15"/>
      <c r="G257" t="s">
        <v>1323</v>
      </c>
      <c r="H257" t="s">
        <v>116</v>
      </c>
      <c r="I257" s="76">
        <v>146846.20000000001</v>
      </c>
      <c r="J257" s="76">
        <v>108</v>
      </c>
      <c r="K257" s="76">
        <v>751.05311328719995</v>
      </c>
      <c r="L257" s="76">
        <v>0.06</v>
      </c>
      <c r="M257" s="76">
        <v>7.0000000000000007E-2</v>
      </c>
      <c r="N257" s="76">
        <v>0.01</v>
      </c>
    </row>
    <row r="258" spans="2:14">
      <c r="B258" t="s">
        <v>2158</v>
      </c>
      <c r="C258" t="s">
        <v>2159</v>
      </c>
      <c r="D258" t="s">
        <v>1341</v>
      </c>
      <c r="E258" t="s">
        <v>1307</v>
      </c>
      <c r="F258" s="15"/>
      <c r="G258" t="s">
        <v>1323</v>
      </c>
      <c r="H258" t="s">
        <v>202</v>
      </c>
      <c r="I258" s="76">
        <v>59904.18</v>
      </c>
      <c r="J258" s="76">
        <v>1525</v>
      </c>
      <c r="K258" s="76">
        <v>3313.6790897384999</v>
      </c>
      <c r="L258" s="76">
        <v>0</v>
      </c>
      <c r="M258" s="76">
        <v>0.28999999999999998</v>
      </c>
      <c r="N258" s="76">
        <v>0.06</v>
      </c>
    </row>
    <row r="259" spans="2:14">
      <c r="B259" t="s">
        <v>2160</v>
      </c>
      <c r="C259" t="s">
        <v>2161</v>
      </c>
      <c r="D259" t="s">
        <v>1381</v>
      </c>
      <c r="E259" t="s">
        <v>1307</v>
      </c>
      <c r="F259" s="15"/>
      <c r="G259" t="s">
        <v>1323</v>
      </c>
      <c r="H259" t="s">
        <v>109</v>
      </c>
      <c r="I259" s="76">
        <v>7350.78</v>
      </c>
      <c r="J259" s="76">
        <v>6436</v>
      </c>
      <c r="K259" s="76">
        <v>1669.5564926232</v>
      </c>
      <c r="L259" s="76">
        <v>0</v>
      </c>
      <c r="M259" s="76">
        <v>0.15</v>
      </c>
      <c r="N259" s="76">
        <v>0.03</v>
      </c>
    </row>
    <row r="260" spans="2:14">
      <c r="B260" t="s">
        <v>2162</v>
      </c>
      <c r="C260" t="s">
        <v>2163</v>
      </c>
      <c r="D260" t="s">
        <v>124</v>
      </c>
      <c r="E260" t="s">
        <v>1307</v>
      </c>
      <c r="F260" s="15"/>
      <c r="G260" t="s">
        <v>1323</v>
      </c>
      <c r="H260" t="s">
        <v>119</v>
      </c>
      <c r="I260" s="76">
        <v>1438</v>
      </c>
      <c r="J260" s="76">
        <v>63318</v>
      </c>
      <c r="K260" s="76">
        <v>2575.567670508</v>
      </c>
      <c r="L260" s="76">
        <v>0.01</v>
      </c>
      <c r="M260" s="76">
        <v>0.22</v>
      </c>
      <c r="N260" s="76">
        <v>0.05</v>
      </c>
    </row>
    <row r="261" spans="2:14">
      <c r="B261" t="s">
        <v>2164</v>
      </c>
      <c r="C261" t="s">
        <v>2165</v>
      </c>
      <c r="D261" t="s">
        <v>126</v>
      </c>
      <c r="E261" t="s">
        <v>1307</v>
      </c>
      <c r="F261" s="15"/>
      <c r="G261" t="s">
        <v>1323</v>
      </c>
      <c r="H261" t="s">
        <v>113</v>
      </c>
      <c r="I261" s="76">
        <v>41799.06</v>
      </c>
      <c r="J261" s="76">
        <v>2248</v>
      </c>
      <c r="K261" s="76">
        <v>3906.0014413147201</v>
      </c>
      <c r="L261" s="76">
        <v>0.09</v>
      </c>
      <c r="M261" s="76">
        <v>0.34</v>
      </c>
      <c r="N261" s="76">
        <v>7.0000000000000007E-2</v>
      </c>
    </row>
    <row r="262" spans="2:14">
      <c r="B262" t="s">
        <v>2166</v>
      </c>
      <c r="C262" t="s">
        <v>2167</v>
      </c>
      <c r="D262" t="s">
        <v>1381</v>
      </c>
      <c r="E262" t="s">
        <v>1307</v>
      </c>
      <c r="F262" s="15"/>
      <c r="G262" t="s">
        <v>1323</v>
      </c>
      <c r="H262" t="s">
        <v>109</v>
      </c>
      <c r="I262" s="76">
        <v>3828.53</v>
      </c>
      <c r="J262" s="76">
        <v>9538</v>
      </c>
      <c r="K262" s="76">
        <v>1288.6679604506</v>
      </c>
      <c r="L262" s="76">
        <v>0</v>
      </c>
      <c r="M262" s="76">
        <v>0.11</v>
      </c>
      <c r="N262" s="76">
        <v>0.02</v>
      </c>
    </row>
    <row r="263" spans="2:14">
      <c r="B263" t="s">
        <v>2168</v>
      </c>
      <c r="C263" t="s">
        <v>2169</v>
      </c>
      <c r="D263" t="s">
        <v>1381</v>
      </c>
      <c r="E263" t="s">
        <v>1307</v>
      </c>
      <c r="F263" s="15"/>
      <c r="G263" t="s">
        <v>1323</v>
      </c>
      <c r="H263" t="s">
        <v>109</v>
      </c>
      <c r="I263" s="76">
        <v>22971.18</v>
      </c>
      <c r="J263" s="76">
        <v>1999</v>
      </c>
      <c r="K263" s="76">
        <v>1620.4952314577999</v>
      </c>
      <c r="L263" s="76">
        <v>0</v>
      </c>
      <c r="M263" s="76">
        <v>0.14000000000000001</v>
      </c>
      <c r="N263" s="76">
        <v>0.03</v>
      </c>
    </row>
    <row r="264" spans="2:14">
      <c r="B264" t="s">
        <v>2170</v>
      </c>
      <c r="C264" t="s">
        <v>2171</v>
      </c>
      <c r="D264" t="s">
        <v>126</v>
      </c>
      <c r="E264" t="s">
        <v>1307</v>
      </c>
      <c r="F264" s="15"/>
      <c r="G264" t="s">
        <v>1323</v>
      </c>
      <c r="H264" t="s">
        <v>109</v>
      </c>
      <c r="I264" s="76">
        <v>4677.7</v>
      </c>
      <c r="J264" s="76">
        <v>14020</v>
      </c>
      <c r="K264" s="76">
        <v>2314.3659826600001</v>
      </c>
      <c r="L264" s="76">
        <v>0</v>
      </c>
      <c r="M264" s="76">
        <v>0.2</v>
      </c>
      <c r="N264" s="76">
        <v>0.04</v>
      </c>
    </row>
    <row r="265" spans="2:14">
      <c r="B265" t="s">
        <v>2172</v>
      </c>
      <c r="C265" t="s">
        <v>2173</v>
      </c>
      <c r="D265" t="s">
        <v>1381</v>
      </c>
      <c r="E265" t="s">
        <v>1307</v>
      </c>
      <c r="F265" s="15"/>
      <c r="G265" t="s">
        <v>1323</v>
      </c>
      <c r="H265" t="s">
        <v>109</v>
      </c>
      <c r="I265" s="76">
        <v>48698.91</v>
      </c>
      <c r="J265" s="76">
        <v>887</v>
      </c>
      <c r="K265" s="76">
        <v>1524.3844815693001</v>
      </c>
      <c r="L265" s="76">
        <v>0.04</v>
      </c>
      <c r="M265" s="76">
        <v>0.13</v>
      </c>
      <c r="N265" s="76">
        <v>0.03</v>
      </c>
    </row>
    <row r="266" spans="2:14">
      <c r="B266" t="s">
        <v>2174</v>
      </c>
      <c r="C266" t="s">
        <v>2175</v>
      </c>
      <c r="D266" t="s">
        <v>1381</v>
      </c>
      <c r="E266" t="s">
        <v>1307</v>
      </c>
      <c r="F266" s="15"/>
      <c r="G266" t="s">
        <v>1323</v>
      </c>
      <c r="H266" t="s">
        <v>109</v>
      </c>
      <c r="I266" s="76">
        <v>35222.480000000003</v>
      </c>
      <c r="J266" s="76">
        <v>1287</v>
      </c>
      <c r="K266" s="76">
        <v>1599.7426978103999</v>
      </c>
      <c r="L266" s="76">
        <v>0.01</v>
      </c>
      <c r="M266" s="76">
        <v>0.14000000000000001</v>
      </c>
      <c r="N266" s="76">
        <v>0.03</v>
      </c>
    </row>
    <row r="267" spans="2:14">
      <c r="B267" t="s">
        <v>2176</v>
      </c>
      <c r="C267" t="s">
        <v>2177</v>
      </c>
      <c r="D267" t="s">
        <v>1381</v>
      </c>
      <c r="E267" t="s">
        <v>1307</v>
      </c>
      <c r="F267" s="15"/>
      <c r="G267" t="s">
        <v>1323</v>
      </c>
      <c r="H267" t="s">
        <v>109</v>
      </c>
      <c r="I267" s="76">
        <v>30365</v>
      </c>
      <c r="J267" s="76">
        <v>1565</v>
      </c>
      <c r="K267" s="76">
        <v>1677.0240302499999</v>
      </c>
      <c r="L267" s="76">
        <v>0.03</v>
      </c>
      <c r="M267" s="76">
        <v>0.15</v>
      </c>
      <c r="N267" s="76">
        <v>0.03</v>
      </c>
    </row>
    <row r="268" spans="2:14">
      <c r="B268" t="s">
        <v>2178</v>
      </c>
      <c r="C268" t="s">
        <v>2179</v>
      </c>
      <c r="D268" t="s">
        <v>1341</v>
      </c>
      <c r="E268" t="s">
        <v>1307</v>
      </c>
      <c r="F268" s="15"/>
      <c r="G268" t="s">
        <v>1323</v>
      </c>
      <c r="H268" t="s">
        <v>202</v>
      </c>
      <c r="I268" s="76">
        <v>29862.54</v>
      </c>
      <c r="J268" s="76">
        <v>1645</v>
      </c>
      <c r="K268" s="76">
        <v>1781.8704375759</v>
      </c>
      <c r="L268" s="76">
        <v>0</v>
      </c>
      <c r="M268" s="76">
        <v>0.15</v>
      </c>
      <c r="N268" s="76">
        <v>0.03</v>
      </c>
    </row>
    <row r="269" spans="2:14">
      <c r="B269" t="s">
        <v>2180</v>
      </c>
      <c r="C269" t="s">
        <v>2181</v>
      </c>
      <c r="D269" t="s">
        <v>126</v>
      </c>
      <c r="E269" t="s">
        <v>1307</v>
      </c>
      <c r="F269" s="15"/>
      <c r="G269" t="s">
        <v>1323</v>
      </c>
      <c r="H269" t="s">
        <v>113</v>
      </c>
      <c r="I269" s="76">
        <v>117306.18</v>
      </c>
      <c r="J269" s="76">
        <v>1801</v>
      </c>
      <c r="K269" s="76">
        <v>8782.2173741524202</v>
      </c>
      <c r="L269" s="76">
        <v>0.01</v>
      </c>
      <c r="M269" s="76">
        <v>0.76</v>
      </c>
      <c r="N269" s="76">
        <v>0.16</v>
      </c>
    </row>
    <row r="270" spans="2:14">
      <c r="B270" t="s">
        <v>2182</v>
      </c>
      <c r="C270" t="s">
        <v>2183</v>
      </c>
      <c r="D270" t="s">
        <v>1330</v>
      </c>
      <c r="E270" t="s">
        <v>1307</v>
      </c>
      <c r="F270" s="15"/>
      <c r="G270" t="s">
        <v>1323</v>
      </c>
      <c r="H270" t="s">
        <v>116</v>
      </c>
      <c r="I270" s="76">
        <v>655.75</v>
      </c>
      <c r="J270" s="76">
        <v>284</v>
      </c>
      <c r="K270" s="76">
        <v>8.8194361810000004</v>
      </c>
      <c r="L270" s="76">
        <v>0</v>
      </c>
      <c r="M270" s="76">
        <v>0</v>
      </c>
      <c r="N270" s="76">
        <v>0</v>
      </c>
    </row>
    <row r="271" spans="2:14">
      <c r="B271" t="s">
        <v>2184</v>
      </c>
      <c r="C271" t="s">
        <v>2185</v>
      </c>
      <c r="D271" t="s">
        <v>2067</v>
      </c>
      <c r="E271" t="s">
        <v>1307</v>
      </c>
      <c r="F271" s="15"/>
      <c r="G271" t="s">
        <v>1323</v>
      </c>
      <c r="H271" t="s">
        <v>109</v>
      </c>
      <c r="I271" s="76">
        <v>43450</v>
      </c>
      <c r="J271" s="76">
        <v>1615</v>
      </c>
      <c r="K271" s="76">
        <v>2476.3610574999998</v>
      </c>
      <c r="L271" s="76">
        <v>0.05</v>
      </c>
      <c r="M271" s="76">
        <v>0.22</v>
      </c>
      <c r="N271" s="76">
        <v>0.05</v>
      </c>
    </row>
    <row r="272" spans="2:14">
      <c r="B272" t="s">
        <v>2186</v>
      </c>
      <c r="C272" t="s">
        <v>2187</v>
      </c>
      <c r="D272" t="s">
        <v>126</v>
      </c>
      <c r="E272" t="s">
        <v>1307</v>
      </c>
      <c r="F272" s="15"/>
      <c r="G272" t="s">
        <v>1323</v>
      </c>
      <c r="H272" t="s">
        <v>109</v>
      </c>
      <c r="I272" s="76">
        <v>7114.18</v>
      </c>
      <c r="J272" s="76">
        <v>10458</v>
      </c>
      <c r="K272" s="76">
        <v>2625.5793327875999</v>
      </c>
      <c r="L272" s="76">
        <v>0</v>
      </c>
      <c r="M272" s="76">
        <v>0.23</v>
      </c>
      <c r="N272" s="76">
        <v>0.05</v>
      </c>
    </row>
    <row r="273" spans="2:14">
      <c r="B273" t="s">
        <v>2188</v>
      </c>
      <c r="C273" t="s">
        <v>2189</v>
      </c>
      <c r="D273" t="s">
        <v>1381</v>
      </c>
      <c r="E273" t="s">
        <v>1307</v>
      </c>
      <c r="F273" s="15"/>
      <c r="G273" t="s">
        <v>1309</v>
      </c>
      <c r="H273" t="s">
        <v>109</v>
      </c>
      <c r="I273" s="76">
        <v>7930.95</v>
      </c>
      <c r="J273" s="76">
        <v>1162</v>
      </c>
      <c r="K273" s="76">
        <v>325.22430803100002</v>
      </c>
      <c r="L273" s="76">
        <v>0.01</v>
      </c>
      <c r="M273" s="76">
        <v>0.03</v>
      </c>
      <c r="N273" s="76">
        <v>0.01</v>
      </c>
    </row>
    <row r="274" spans="2:14">
      <c r="B274" t="s">
        <v>2190</v>
      </c>
      <c r="C274" t="s">
        <v>2191</v>
      </c>
      <c r="D274" t="s">
        <v>126</v>
      </c>
      <c r="E274" t="s">
        <v>1307</v>
      </c>
      <c r="F274" s="15"/>
      <c r="G274" t="s">
        <v>1309</v>
      </c>
      <c r="H274" t="s">
        <v>109</v>
      </c>
      <c r="I274" s="76">
        <v>22282.05</v>
      </c>
      <c r="J274" s="76">
        <v>4888</v>
      </c>
      <c r="K274" s="76">
        <v>3843.5983655159998</v>
      </c>
      <c r="L274" s="76">
        <v>0</v>
      </c>
      <c r="M274" s="76">
        <v>0.33</v>
      </c>
      <c r="N274" s="76">
        <v>7.0000000000000007E-2</v>
      </c>
    </row>
    <row r="275" spans="2:14">
      <c r="B275" t="s">
        <v>2192</v>
      </c>
      <c r="C275" t="s">
        <v>2193</v>
      </c>
      <c r="D275" t="s">
        <v>1381</v>
      </c>
      <c r="E275" t="s">
        <v>1307</v>
      </c>
      <c r="F275" s="15"/>
      <c r="G275" t="s">
        <v>1309</v>
      </c>
      <c r="H275" t="s">
        <v>109</v>
      </c>
      <c r="I275" s="76">
        <v>46042.98</v>
      </c>
      <c r="J275" s="76">
        <v>3842</v>
      </c>
      <c r="K275" s="76">
        <v>6242.6996880564002</v>
      </c>
      <c r="L275" s="76">
        <v>0</v>
      </c>
      <c r="M275" s="76">
        <v>0.54</v>
      </c>
      <c r="N275" s="76">
        <v>0.12</v>
      </c>
    </row>
    <row r="276" spans="2:14">
      <c r="B276" t="s">
        <v>2194</v>
      </c>
      <c r="C276" t="s">
        <v>2193</v>
      </c>
      <c r="D276" t="s">
        <v>1381</v>
      </c>
      <c r="E276" t="s">
        <v>1307</v>
      </c>
      <c r="F276" s="15"/>
      <c r="G276" t="s">
        <v>1309</v>
      </c>
      <c r="H276" t="s">
        <v>109</v>
      </c>
      <c r="I276" s="76">
        <v>26931.78</v>
      </c>
      <c r="J276" s="76">
        <v>100</v>
      </c>
      <c r="K276" s="76">
        <v>95.042251620000002</v>
      </c>
      <c r="L276" s="76">
        <v>0</v>
      </c>
      <c r="M276" s="76">
        <v>0.01</v>
      </c>
      <c r="N276" s="76">
        <v>0</v>
      </c>
    </row>
    <row r="277" spans="2:14">
      <c r="B277" t="s">
        <v>2195</v>
      </c>
      <c r="C277" t="s">
        <v>2196</v>
      </c>
      <c r="D277" t="s">
        <v>126</v>
      </c>
      <c r="E277" t="s">
        <v>1307</v>
      </c>
      <c r="F277" s="15"/>
      <c r="G277" t="s">
        <v>1309</v>
      </c>
      <c r="H277" t="s">
        <v>109</v>
      </c>
      <c r="I277" s="76">
        <v>23.43</v>
      </c>
      <c r="J277" s="76">
        <v>1061</v>
      </c>
      <c r="K277" s="76">
        <v>0.8772822267</v>
      </c>
      <c r="L277" s="76">
        <v>0</v>
      </c>
      <c r="M277" s="76">
        <v>0</v>
      </c>
      <c r="N277" s="76">
        <v>0</v>
      </c>
    </row>
    <row r="278" spans="2:14">
      <c r="B278" t="s">
        <v>2197</v>
      </c>
      <c r="C278" t="s">
        <v>2198</v>
      </c>
      <c r="D278" t="s">
        <v>1381</v>
      </c>
      <c r="E278" t="s">
        <v>1307</v>
      </c>
      <c r="F278" t="s">
        <v>2199</v>
      </c>
      <c r="G278" t="s">
        <v>1309</v>
      </c>
      <c r="H278" t="s">
        <v>109</v>
      </c>
      <c r="I278" s="76">
        <v>16143.99</v>
      </c>
      <c r="J278" s="76">
        <v>2645</v>
      </c>
      <c r="K278" s="76">
        <v>1506.9131217795</v>
      </c>
      <c r="L278" s="76">
        <v>0.02</v>
      </c>
      <c r="M278" s="76">
        <v>0.13</v>
      </c>
      <c r="N278" s="76">
        <v>0.03</v>
      </c>
    </row>
    <row r="279" spans="2:14">
      <c r="B279" t="s">
        <v>2200</v>
      </c>
      <c r="C279" t="s">
        <v>2201</v>
      </c>
      <c r="D279" t="s">
        <v>126</v>
      </c>
      <c r="E279" t="s">
        <v>1307</v>
      </c>
      <c r="F279" s="15"/>
      <c r="G279" t="s">
        <v>1309</v>
      </c>
      <c r="H279" t="s">
        <v>113</v>
      </c>
      <c r="I279" s="76">
        <v>96708.68</v>
      </c>
      <c r="J279" s="76">
        <v>1395</v>
      </c>
      <c r="K279" s="76">
        <v>5608.0159508934003</v>
      </c>
      <c r="L279" s="76">
        <v>0</v>
      </c>
      <c r="M279" s="76">
        <v>0.49</v>
      </c>
      <c r="N279" s="76">
        <v>0.1</v>
      </c>
    </row>
    <row r="280" spans="2:14">
      <c r="B280" t="s">
        <v>2202</v>
      </c>
      <c r="C280" t="s">
        <v>2203</v>
      </c>
      <c r="D280" t="s">
        <v>1381</v>
      </c>
      <c r="E280" t="s">
        <v>1307</v>
      </c>
      <c r="F280" s="15"/>
      <c r="G280" t="s">
        <v>1309</v>
      </c>
      <c r="H280" t="s">
        <v>109</v>
      </c>
      <c r="I280" s="76">
        <v>13208.43</v>
      </c>
      <c r="J280" s="76">
        <v>4583</v>
      </c>
      <c r="K280" s="76">
        <v>2136.2531422101001</v>
      </c>
      <c r="L280" s="76">
        <v>0</v>
      </c>
      <c r="M280" s="76">
        <v>0.19</v>
      </c>
      <c r="N280" s="76">
        <v>0.04</v>
      </c>
    </row>
    <row r="281" spans="2:14">
      <c r="B281" t="s">
        <v>2204</v>
      </c>
      <c r="C281" t="s">
        <v>2205</v>
      </c>
      <c r="D281" t="s">
        <v>1330</v>
      </c>
      <c r="E281" t="s">
        <v>1307</v>
      </c>
      <c r="F281" s="15"/>
      <c r="G281" t="s">
        <v>1309</v>
      </c>
      <c r="H281" t="s">
        <v>109</v>
      </c>
      <c r="I281" s="76">
        <v>14059.05</v>
      </c>
      <c r="J281" s="76">
        <v>5290</v>
      </c>
      <c r="K281" s="76">
        <v>2624.6010961050001</v>
      </c>
      <c r="L281" s="76">
        <v>0</v>
      </c>
      <c r="M281" s="76">
        <v>0.23</v>
      </c>
      <c r="N281" s="76">
        <v>0.05</v>
      </c>
    </row>
    <row r="282" spans="2:14">
      <c r="B282" t="s">
        <v>2206</v>
      </c>
      <c r="C282" t="s">
        <v>2207</v>
      </c>
      <c r="D282" t="s">
        <v>1381</v>
      </c>
      <c r="E282" t="s">
        <v>1307</v>
      </c>
      <c r="F282" t="s">
        <v>1397</v>
      </c>
      <c r="G282" t="s">
        <v>1309</v>
      </c>
      <c r="H282" t="s">
        <v>109</v>
      </c>
      <c r="I282" s="76">
        <v>64120.69</v>
      </c>
      <c r="J282" s="76">
        <v>2831</v>
      </c>
      <c r="K282" s="76">
        <v>6406.0410139330997</v>
      </c>
      <c r="L282" s="76">
        <v>0.01</v>
      </c>
      <c r="M282" s="76">
        <v>0.56000000000000005</v>
      </c>
      <c r="N282" s="76">
        <v>0.12</v>
      </c>
    </row>
    <row r="283" spans="2:14">
      <c r="B283" t="s">
        <v>2208</v>
      </c>
      <c r="C283" t="s">
        <v>2209</v>
      </c>
      <c r="D283" t="s">
        <v>126</v>
      </c>
      <c r="E283" t="s">
        <v>1307</v>
      </c>
      <c r="F283" s="15"/>
      <c r="G283" t="s">
        <v>1309</v>
      </c>
      <c r="H283" t="s">
        <v>126</v>
      </c>
      <c r="I283" s="76">
        <v>5666.23</v>
      </c>
      <c r="J283" s="76">
        <v>1955</v>
      </c>
      <c r="K283" s="76">
        <v>49.150777207049998</v>
      </c>
      <c r="L283" s="76">
        <v>0</v>
      </c>
      <c r="M283" s="76">
        <v>0</v>
      </c>
      <c r="N283" s="76">
        <v>0</v>
      </c>
    </row>
    <row r="284" spans="2:14">
      <c r="B284" t="s">
        <v>2210</v>
      </c>
      <c r="C284" t="s">
        <v>2211</v>
      </c>
      <c r="D284" t="s">
        <v>1381</v>
      </c>
      <c r="E284" t="s">
        <v>1307</v>
      </c>
      <c r="F284" s="15"/>
      <c r="G284" t="s">
        <v>1309</v>
      </c>
      <c r="H284" t="s">
        <v>109</v>
      </c>
      <c r="I284" s="76">
        <v>727.42</v>
      </c>
      <c r="J284" s="76">
        <v>14755</v>
      </c>
      <c r="K284" s="76">
        <v>378.77046730900003</v>
      </c>
      <c r="L284" s="76">
        <v>0</v>
      </c>
      <c r="M284" s="76">
        <v>0.03</v>
      </c>
      <c r="N284" s="76">
        <v>0.01</v>
      </c>
    </row>
    <row r="285" spans="2:14">
      <c r="B285" t="s">
        <v>2212</v>
      </c>
      <c r="C285" t="s">
        <v>2213</v>
      </c>
      <c r="D285" t="s">
        <v>1381</v>
      </c>
      <c r="E285" t="s">
        <v>1307</v>
      </c>
      <c r="F285" s="15"/>
      <c r="G285" t="s">
        <v>1309</v>
      </c>
      <c r="H285" t="s">
        <v>109</v>
      </c>
      <c r="I285" s="76">
        <v>249.54</v>
      </c>
      <c r="J285" s="76">
        <v>6037</v>
      </c>
      <c r="K285" s="76">
        <v>53.163431464200002</v>
      </c>
      <c r="L285" s="76">
        <v>0</v>
      </c>
      <c r="M285" s="76">
        <v>0</v>
      </c>
      <c r="N285" s="76">
        <v>0</v>
      </c>
    </row>
    <row r="286" spans="2:14">
      <c r="B286" t="s">
        <v>2214</v>
      </c>
      <c r="C286" t="s">
        <v>2215</v>
      </c>
      <c r="D286" t="s">
        <v>1381</v>
      </c>
      <c r="E286" t="s">
        <v>1307</v>
      </c>
      <c r="F286" s="15"/>
      <c r="G286" t="s">
        <v>1309</v>
      </c>
      <c r="H286" t="s">
        <v>109</v>
      </c>
      <c r="I286" s="76">
        <v>7274.21</v>
      </c>
      <c r="J286" s="76">
        <v>6246</v>
      </c>
      <c r="K286" s="76">
        <v>1603.3911156413999</v>
      </c>
      <c r="L286" s="76">
        <v>0</v>
      </c>
      <c r="M286" s="76">
        <v>0.14000000000000001</v>
      </c>
      <c r="N286" s="76">
        <v>0.03</v>
      </c>
    </row>
    <row r="287" spans="2:14">
      <c r="B287" t="s">
        <v>2216</v>
      </c>
      <c r="C287" t="s">
        <v>2217</v>
      </c>
      <c r="D287" t="s">
        <v>1330</v>
      </c>
      <c r="E287" t="s">
        <v>1307</v>
      </c>
      <c r="F287" s="15"/>
      <c r="G287" t="s">
        <v>1309</v>
      </c>
      <c r="H287" t="s">
        <v>116</v>
      </c>
      <c r="I287" s="76">
        <v>4366.0600000000004</v>
      </c>
      <c r="J287" s="76">
        <v>2242</v>
      </c>
      <c r="K287" s="76">
        <v>463.56377466764002</v>
      </c>
      <c r="L287" s="76">
        <v>0</v>
      </c>
      <c r="M287" s="76">
        <v>0.04</v>
      </c>
      <c r="N287" s="76">
        <v>0.01</v>
      </c>
    </row>
    <row r="288" spans="2:14">
      <c r="B288" t="s">
        <v>2218</v>
      </c>
      <c r="C288" t="s">
        <v>2219</v>
      </c>
      <c r="D288" t="s">
        <v>1330</v>
      </c>
      <c r="E288" t="s">
        <v>1307</v>
      </c>
      <c r="F288" s="15"/>
      <c r="G288" t="s">
        <v>1309</v>
      </c>
      <c r="H288" t="s">
        <v>116</v>
      </c>
      <c r="I288" s="76">
        <v>49402.98</v>
      </c>
      <c r="J288" s="76">
        <v>2286</v>
      </c>
      <c r="K288" s="76">
        <v>5348.2728479439602</v>
      </c>
      <c r="L288" s="76">
        <v>0</v>
      </c>
      <c r="M288" s="76">
        <v>0.47</v>
      </c>
      <c r="N288" s="76">
        <v>0.1</v>
      </c>
    </row>
    <row r="289" spans="2:14">
      <c r="B289" t="s">
        <v>2220</v>
      </c>
      <c r="C289" t="s">
        <v>2221</v>
      </c>
      <c r="D289" t="s">
        <v>126</v>
      </c>
      <c r="E289" t="s">
        <v>1307</v>
      </c>
      <c r="F289" s="15"/>
      <c r="G289" t="s">
        <v>1309</v>
      </c>
      <c r="H289" t="s">
        <v>113</v>
      </c>
      <c r="I289" s="76">
        <v>-1023.67</v>
      </c>
      <c r="J289" s="76">
        <v>1201</v>
      </c>
      <c r="K289" s="76">
        <v>-51.106078814230003</v>
      </c>
      <c r="L289" s="76">
        <v>0</v>
      </c>
      <c r="M289" s="76">
        <v>0</v>
      </c>
      <c r="N289" s="76">
        <v>0</v>
      </c>
    </row>
    <row r="290" spans="2:14">
      <c r="B290" t="s">
        <v>2222</v>
      </c>
      <c r="C290" t="s">
        <v>2223</v>
      </c>
      <c r="D290" t="s">
        <v>126</v>
      </c>
      <c r="E290" t="s">
        <v>1307</v>
      </c>
      <c r="F290" s="15"/>
      <c r="G290" t="s">
        <v>1309</v>
      </c>
      <c r="H290" t="s">
        <v>113</v>
      </c>
      <c r="I290" s="76">
        <v>16865.599999999999</v>
      </c>
      <c r="J290" s="76">
        <v>4521.5</v>
      </c>
      <c r="K290" s="76">
        <v>3169.9609205175998</v>
      </c>
      <c r="L290" s="76">
        <v>0</v>
      </c>
      <c r="M290" s="76">
        <v>0.28000000000000003</v>
      </c>
      <c r="N290" s="76">
        <v>0.06</v>
      </c>
    </row>
    <row r="291" spans="2:14">
      <c r="B291" t="s">
        <v>2224</v>
      </c>
      <c r="C291" t="s">
        <v>2225</v>
      </c>
      <c r="D291" t="s">
        <v>126</v>
      </c>
      <c r="E291" t="s">
        <v>1307</v>
      </c>
      <c r="F291" s="15"/>
      <c r="G291" t="s">
        <v>1370</v>
      </c>
      <c r="H291" t="s">
        <v>109</v>
      </c>
      <c r="I291" s="76">
        <v>21140.99</v>
      </c>
      <c r="J291" s="76">
        <v>3395</v>
      </c>
      <c r="K291" s="76">
        <v>2532.8924984545001</v>
      </c>
      <c r="L291" s="76">
        <v>0.01</v>
      </c>
      <c r="M291" s="76">
        <v>0.22</v>
      </c>
      <c r="N291" s="76">
        <v>0.05</v>
      </c>
    </row>
    <row r="292" spans="2:14">
      <c r="B292" t="s">
        <v>2226</v>
      </c>
      <c r="C292" t="s">
        <v>2227</v>
      </c>
      <c r="D292" t="s">
        <v>126</v>
      </c>
      <c r="E292" t="s">
        <v>1307</v>
      </c>
      <c r="F292" s="15"/>
      <c r="G292" t="s">
        <v>1370</v>
      </c>
      <c r="H292" t="s">
        <v>113</v>
      </c>
      <c r="I292" s="76">
        <v>11348.76</v>
      </c>
      <c r="J292" s="76">
        <v>6580</v>
      </c>
      <c r="K292" s="76">
        <v>3104.1584572152001</v>
      </c>
      <c r="L292" s="76">
        <v>0</v>
      </c>
      <c r="M292" s="76">
        <v>0.27</v>
      </c>
      <c r="N292" s="76">
        <v>0.06</v>
      </c>
    </row>
    <row r="293" spans="2:14">
      <c r="B293" t="s">
        <v>2228</v>
      </c>
      <c r="C293" t="s">
        <v>2229</v>
      </c>
      <c r="D293" t="s">
        <v>1381</v>
      </c>
      <c r="E293" t="s">
        <v>1307</v>
      </c>
      <c r="F293" s="15"/>
      <c r="G293" t="s">
        <v>1370</v>
      </c>
      <c r="H293" t="s">
        <v>109</v>
      </c>
      <c r="I293" s="76">
        <v>9244.6</v>
      </c>
      <c r="J293" s="76">
        <v>4071</v>
      </c>
      <c r="K293" s="76">
        <v>1328.1309133140001</v>
      </c>
      <c r="L293" s="76">
        <v>0.01</v>
      </c>
      <c r="M293" s="76">
        <v>0.12</v>
      </c>
      <c r="N293" s="76">
        <v>0.02</v>
      </c>
    </row>
    <row r="294" spans="2:14">
      <c r="B294" t="s">
        <v>2230</v>
      </c>
      <c r="C294" t="s">
        <v>2231</v>
      </c>
      <c r="D294" t="s">
        <v>126</v>
      </c>
      <c r="E294" t="s">
        <v>1307</v>
      </c>
      <c r="F294" s="15"/>
      <c r="G294" t="s">
        <v>1370</v>
      </c>
      <c r="H294" t="s">
        <v>113</v>
      </c>
      <c r="I294" s="76">
        <v>6451.07</v>
      </c>
      <c r="J294" s="76">
        <v>11437.399999999992</v>
      </c>
      <c r="K294" s="76">
        <v>3067.10498204024</v>
      </c>
      <c r="L294" s="76">
        <v>0</v>
      </c>
      <c r="M294" s="76">
        <v>0.27</v>
      </c>
      <c r="N294" s="76">
        <v>0.06</v>
      </c>
    </row>
    <row r="295" spans="2:14">
      <c r="B295" t="s">
        <v>2232</v>
      </c>
      <c r="C295" t="s">
        <v>2233</v>
      </c>
      <c r="D295" t="s">
        <v>126</v>
      </c>
      <c r="E295" t="s">
        <v>1307</v>
      </c>
      <c r="F295" s="15"/>
      <c r="G295" t="s">
        <v>1370</v>
      </c>
      <c r="H295" t="s">
        <v>116</v>
      </c>
      <c r="I295" s="76">
        <v>17668.900000000001</v>
      </c>
      <c r="J295" s="76">
        <v>3172</v>
      </c>
      <c r="K295" s="76">
        <v>2654.1586206356001</v>
      </c>
      <c r="L295" s="76">
        <v>0</v>
      </c>
      <c r="M295" s="76">
        <v>0.23</v>
      </c>
      <c r="N295" s="76">
        <v>0.05</v>
      </c>
    </row>
    <row r="296" spans="2:14">
      <c r="B296" t="s">
        <v>2234</v>
      </c>
      <c r="C296" t="s">
        <v>2235</v>
      </c>
      <c r="D296" t="s">
        <v>126</v>
      </c>
      <c r="E296" t="s">
        <v>1307</v>
      </c>
      <c r="F296" s="15"/>
      <c r="G296" t="s">
        <v>1370</v>
      </c>
      <c r="H296" t="s">
        <v>113</v>
      </c>
      <c r="I296" s="76">
        <v>41462.99</v>
      </c>
      <c r="J296" s="76">
        <v>1571.499999999997</v>
      </c>
      <c r="K296" s="76">
        <v>2708.59816170366</v>
      </c>
      <c r="L296" s="76">
        <v>0</v>
      </c>
      <c r="M296" s="76">
        <v>0.24</v>
      </c>
      <c r="N296" s="76">
        <v>0.05</v>
      </c>
    </row>
    <row r="297" spans="2:14">
      <c r="B297" t="s">
        <v>2236</v>
      </c>
      <c r="C297" t="s">
        <v>2237</v>
      </c>
      <c r="D297" t="s">
        <v>1381</v>
      </c>
      <c r="E297" t="s">
        <v>1307</v>
      </c>
      <c r="F297" s="15"/>
      <c r="G297" t="s">
        <v>1370</v>
      </c>
      <c r="H297" t="s">
        <v>109</v>
      </c>
      <c r="I297" s="76">
        <v>25472.52</v>
      </c>
      <c r="J297" s="76">
        <v>2026</v>
      </c>
      <c r="K297" s="76">
        <v>1821.2225176008001</v>
      </c>
      <c r="L297" s="76">
        <v>0</v>
      </c>
      <c r="M297" s="76">
        <v>0.16</v>
      </c>
      <c r="N297" s="76">
        <v>0.03</v>
      </c>
    </row>
    <row r="298" spans="2:14">
      <c r="B298" t="s">
        <v>2238</v>
      </c>
      <c r="C298" t="s">
        <v>2239</v>
      </c>
      <c r="D298" t="s">
        <v>1381</v>
      </c>
      <c r="E298" t="s">
        <v>1307</v>
      </c>
      <c r="F298" s="15"/>
      <c r="G298" t="s">
        <v>1370</v>
      </c>
      <c r="H298" t="s">
        <v>109</v>
      </c>
      <c r="I298" s="76">
        <v>1041.67</v>
      </c>
      <c r="J298" s="76">
        <v>4658</v>
      </c>
      <c r="K298" s="76">
        <v>171.23056876940001</v>
      </c>
      <c r="L298" s="76">
        <v>0</v>
      </c>
      <c r="M298" s="76">
        <v>0.01</v>
      </c>
      <c r="N298" s="76">
        <v>0</v>
      </c>
    </row>
    <row r="299" spans="2:14">
      <c r="B299" t="s">
        <v>2238</v>
      </c>
      <c r="C299" t="s">
        <v>2239</v>
      </c>
      <c r="D299" t="s">
        <v>1381</v>
      </c>
      <c r="E299" t="s">
        <v>1307</v>
      </c>
      <c r="F299" s="15"/>
      <c r="G299" t="s">
        <v>1370</v>
      </c>
      <c r="H299" t="s">
        <v>109</v>
      </c>
      <c r="I299" s="76">
        <v>5942.11</v>
      </c>
      <c r="J299" s="76">
        <v>4658</v>
      </c>
      <c r="K299" s="76">
        <v>976.7689143302</v>
      </c>
      <c r="L299" s="76">
        <v>0</v>
      </c>
      <c r="M299" s="76">
        <v>0.08</v>
      </c>
      <c r="N299" s="76">
        <v>0.02</v>
      </c>
    </row>
    <row r="300" spans="2:14">
      <c r="B300" t="s">
        <v>2240</v>
      </c>
      <c r="C300" t="s">
        <v>2241</v>
      </c>
      <c r="D300" t="s">
        <v>1381</v>
      </c>
      <c r="E300" t="s">
        <v>1307</v>
      </c>
      <c r="F300" s="15"/>
      <c r="G300" t="s">
        <v>1370</v>
      </c>
      <c r="H300" t="s">
        <v>109</v>
      </c>
      <c r="I300" s="76">
        <v>9249.73</v>
      </c>
      <c r="J300" s="76">
        <v>8135</v>
      </c>
      <c r="K300" s="76">
        <v>2655.4508747794998</v>
      </c>
      <c r="L300" s="76">
        <v>0</v>
      </c>
      <c r="M300" s="76">
        <v>0.23</v>
      </c>
      <c r="N300" s="76">
        <v>0.05</v>
      </c>
    </row>
    <row r="301" spans="2:14">
      <c r="B301" t="s">
        <v>2242</v>
      </c>
      <c r="C301" t="s">
        <v>2243</v>
      </c>
      <c r="D301" t="s">
        <v>1381</v>
      </c>
      <c r="E301" t="s">
        <v>1307</v>
      </c>
      <c r="F301" s="15"/>
      <c r="G301" t="s">
        <v>1319</v>
      </c>
      <c r="H301" t="s">
        <v>109</v>
      </c>
      <c r="I301" s="76">
        <v>12921.29</v>
      </c>
      <c r="J301" s="76">
        <v>7218</v>
      </c>
      <c r="K301" s="76">
        <v>3291.3525953538001</v>
      </c>
      <c r="L301" s="76">
        <v>0.05</v>
      </c>
      <c r="M301" s="76">
        <v>0.28999999999999998</v>
      </c>
      <c r="N301" s="76">
        <v>0.06</v>
      </c>
    </row>
    <row r="302" spans="2:14">
      <c r="B302" t="s">
        <v>2244</v>
      </c>
      <c r="C302" t="s">
        <v>2245</v>
      </c>
      <c r="D302" t="s">
        <v>1381</v>
      </c>
      <c r="E302" t="s">
        <v>1307</v>
      </c>
      <c r="F302" s="15"/>
      <c r="G302" t="s">
        <v>1319</v>
      </c>
      <c r="H302" t="s">
        <v>109</v>
      </c>
      <c r="I302" s="76">
        <v>15997.13</v>
      </c>
      <c r="J302" s="76">
        <v>4049</v>
      </c>
      <c r="K302" s="76">
        <v>2285.8172679672998</v>
      </c>
      <c r="L302" s="76">
        <v>0</v>
      </c>
      <c r="M302" s="76">
        <v>0.2</v>
      </c>
      <c r="N302" s="76">
        <v>0.04</v>
      </c>
    </row>
    <row r="303" spans="2:14">
      <c r="B303" t="s">
        <v>2246</v>
      </c>
      <c r="C303" t="s">
        <v>2247</v>
      </c>
      <c r="D303" t="s">
        <v>1330</v>
      </c>
      <c r="E303" t="s">
        <v>1307</v>
      </c>
      <c r="F303" s="15"/>
      <c r="G303" t="s">
        <v>1319</v>
      </c>
      <c r="H303" t="s">
        <v>116</v>
      </c>
      <c r="I303" s="76">
        <v>149312.70000000001</v>
      </c>
      <c r="J303" s="76">
        <v>338.9</v>
      </c>
      <c r="K303" s="76">
        <v>2396.3624198387101</v>
      </c>
      <c r="L303" s="76">
        <v>0</v>
      </c>
      <c r="M303" s="76">
        <v>0.21</v>
      </c>
      <c r="N303" s="76">
        <v>0.04</v>
      </c>
    </row>
    <row r="304" spans="2:14">
      <c r="B304" t="s">
        <v>2248</v>
      </c>
      <c r="C304" t="s">
        <v>2249</v>
      </c>
      <c r="D304" t="s">
        <v>1381</v>
      </c>
      <c r="E304" t="s">
        <v>1307</v>
      </c>
      <c r="F304" s="15"/>
      <c r="G304" t="s">
        <v>1319</v>
      </c>
      <c r="H304" t="s">
        <v>109</v>
      </c>
      <c r="I304" s="76">
        <v>2679.97</v>
      </c>
      <c r="J304" s="76">
        <v>11966</v>
      </c>
      <c r="K304" s="76">
        <v>1131.6981067958</v>
      </c>
      <c r="L304" s="76">
        <v>0</v>
      </c>
      <c r="M304" s="76">
        <v>0.1</v>
      </c>
      <c r="N304" s="76">
        <v>0.02</v>
      </c>
    </row>
    <row r="305" spans="2:14">
      <c r="B305" t="s">
        <v>2250</v>
      </c>
      <c r="C305" t="s">
        <v>2251</v>
      </c>
      <c r="D305" t="s">
        <v>1381</v>
      </c>
      <c r="E305" t="s">
        <v>1307</v>
      </c>
      <c r="F305" s="15"/>
      <c r="G305" t="s">
        <v>1319</v>
      </c>
      <c r="H305" t="s">
        <v>109</v>
      </c>
      <c r="I305" s="76">
        <v>24288.2</v>
      </c>
      <c r="J305" s="76">
        <v>2330</v>
      </c>
      <c r="K305" s="76">
        <v>1997.11424674</v>
      </c>
      <c r="L305" s="76">
        <v>0.05</v>
      </c>
      <c r="M305" s="76">
        <v>0.17</v>
      </c>
      <c r="N305" s="76">
        <v>0.04</v>
      </c>
    </row>
    <row r="306" spans="2:14">
      <c r="B306" t="s">
        <v>2252</v>
      </c>
      <c r="C306" t="s">
        <v>2253</v>
      </c>
      <c r="D306" t="s">
        <v>126</v>
      </c>
      <c r="E306" t="s">
        <v>1307</v>
      </c>
      <c r="F306" s="15"/>
      <c r="G306" t="s">
        <v>2056</v>
      </c>
      <c r="H306" t="s">
        <v>206</v>
      </c>
      <c r="I306" s="76">
        <v>51091.67</v>
      </c>
      <c r="J306" s="76">
        <v>1835</v>
      </c>
      <c r="K306" s="76">
        <v>1035.2229939568999</v>
      </c>
      <c r="L306" s="76">
        <v>0.03</v>
      </c>
      <c r="M306" s="76">
        <v>0.09</v>
      </c>
      <c r="N306" s="76">
        <v>0.02</v>
      </c>
    </row>
    <row r="307" spans="2:14">
      <c r="B307" t="s">
        <v>2254</v>
      </c>
      <c r="C307" t="s">
        <v>2255</v>
      </c>
      <c r="D307" t="s">
        <v>126</v>
      </c>
      <c r="E307" t="s">
        <v>1307</v>
      </c>
      <c r="F307" s="15"/>
      <c r="G307" t="s">
        <v>2056</v>
      </c>
      <c r="H307" t="s">
        <v>113</v>
      </c>
      <c r="I307" s="76">
        <v>267555.49</v>
      </c>
      <c r="J307" s="76">
        <v>596</v>
      </c>
      <c r="K307" s="76">
        <v>6628.7204416307604</v>
      </c>
      <c r="L307" s="76">
        <v>0</v>
      </c>
      <c r="M307" s="76">
        <v>0.57999999999999996</v>
      </c>
      <c r="N307" s="76">
        <v>0.12</v>
      </c>
    </row>
    <row r="308" spans="2:14">
      <c r="B308" t="s">
        <v>2256</v>
      </c>
      <c r="C308" t="s">
        <v>2257</v>
      </c>
      <c r="D308" t="s">
        <v>126</v>
      </c>
      <c r="E308" t="s">
        <v>1307</v>
      </c>
      <c r="F308" s="15"/>
      <c r="G308" t="s">
        <v>2056</v>
      </c>
      <c r="H308" t="s">
        <v>113</v>
      </c>
      <c r="I308" s="76">
        <v>15314.12</v>
      </c>
      <c r="J308" s="76">
        <v>784.5</v>
      </c>
      <c r="K308" s="76">
        <v>499.40693728266001</v>
      </c>
      <c r="L308" s="76">
        <v>0.04</v>
      </c>
      <c r="M308" s="76">
        <v>0.04</v>
      </c>
      <c r="N308" s="76">
        <v>0.01</v>
      </c>
    </row>
    <row r="309" spans="2:14">
      <c r="B309" t="s">
        <v>2258</v>
      </c>
      <c r="C309" t="s">
        <v>2259</v>
      </c>
      <c r="D309" t="s">
        <v>126</v>
      </c>
      <c r="E309" t="s">
        <v>1307</v>
      </c>
      <c r="F309" s="15"/>
      <c r="G309" t="s">
        <v>2056</v>
      </c>
      <c r="H309" t="s">
        <v>113</v>
      </c>
      <c r="I309" s="76">
        <v>64591.14</v>
      </c>
      <c r="J309" s="76">
        <v>1776.5</v>
      </c>
      <c r="K309" s="76">
        <v>4769.8831337694901</v>
      </c>
      <c r="L309" s="76">
        <v>0.04</v>
      </c>
      <c r="M309" s="76">
        <v>0.41</v>
      </c>
      <c r="N309" s="76">
        <v>0.09</v>
      </c>
    </row>
    <row r="310" spans="2:14">
      <c r="B310" t="s">
        <v>2260</v>
      </c>
      <c r="C310" t="s">
        <v>2261</v>
      </c>
      <c r="D310" t="s">
        <v>126</v>
      </c>
      <c r="E310" t="s">
        <v>1307</v>
      </c>
      <c r="F310" s="15"/>
      <c r="G310" t="s">
        <v>2056</v>
      </c>
      <c r="H310" t="s">
        <v>113</v>
      </c>
      <c r="I310" s="76">
        <v>192486.19</v>
      </c>
      <c r="J310" s="76">
        <v>87.350000000000065</v>
      </c>
      <c r="K310" s="76">
        <v>698.92739404480903</v>
      </c>
      <c r="L310" s="76">
        <v>0.02</v>
      </c>
      <c r="M310" s="76">
        <v>0.06</v>
      </c>
      <c r="N310" s="76">
        <v>0.01</v>
      </c>
    </row>
    <row r="311" spans="2:14">
      <c r="B311" t="s">
        <v>2262</v>
      </c>
      <c r="C311" t="s">
        <v>2263</v>
      </c>
      <c r="D311" t="s">
        <v>126</v>
      </c>
      <c r="E311" t="s">
        <v>1307</v>
      </c>
      <c r="F311" s="15"/>
      <c r="G311" t="s">
        <v>2056</v>
      </c>
      <c r="H311" t="s">
        <v>113</v>
      </c>
      <c r="I311" s="76">
        <v>-3039.85</v>
      </c>
      <c r="J311" s="76">
        <v>5106</v>
      </c>
      <c r="K311" s="76">
        <v>-645.21215686289997</v>
      </c>
      <c r="L311" s="76">
        <v>-0.01</v>
      </c>
      <c r="M311" s="76">
        <v>-0.06</v>
      </c>
      <c r="N311" s="76">
        <v>-0.01</v>
      </c>
    </row>
    <row r="312" spans="2:14">
      <c r="B312" t="s">
        <v>2264</v>
      </c>
      <c r="C312" t="s">
        <v>2265</v>
      </c>
      <c r="D312" t="s">
        <v>126</v>
      </c>
      <c r="E312" t="s">
        <v>1307</v>
      </c>
      <c r="F312" s="15"/>
      <c r="G312" t="s">
        <v>2056</v>
      </c>
      <c r="H312" t="s">
        <v>113</v>
      </c>
      <c r="I312" s="76">
        <v>65022</v>
      </c>
      <c r="J312" s="76">
        <v>3310</v>
      </c>
      <c r="K312" s="76">
        <v>8946.5974045799994</v>
      </c>
      <c r="L312" s="76">
        <v>0.35</v>
      </c>
      <c r="M312" s="76">
        <v>0.78</v>
      </c>
      <c r="N312" s="76">
        <v>0.17</v>
      </c>
    </row>
    <row r="313" spans="2:14">
      <c r="B313" t="s">
        <v>2266</v>
      </c>
      <c r="C313" t="s">
        <v>2267</v>
      </c>
      <c r="D313" t="s">
        <v>126</v>
      </c>
      <c r="E313" t="s">
        <v>1307</v>
      </c>
      <c r="F313" s="15"/>
      <c r="G313" t="s">
        <v>2056</v>
      </c>
      <c r="H313" t="s">
        <v>113</v>
      </c>
      <c r="I313" s="76">
        <v>55023.8</v>
      </c>
      <c r="J313" s="76">
        <v>394</v>
      </c>
      <c r="K313" s="76">
        <v>901.19003082680001</v>
      </c>
      <c r="L313" s="76">
        <v>0.03</v>
      </c>
      <c r="M313" s="76">
        <v>0.08</v>
      </c>
      <c r="N313" s="76">
        <v>0.02</v>
      </c>
    </row>
    <row r="314" spans="2:14">
      <c r="B314" t="s">
        <v>2268</v>
      </c>
      <c r="C314" t="s">
        <v>2269</v>
      </c>
      <c r="D314" t="s">
        <v>2067</v>
      </c>
      <c r="E314" t="s">
        <v>1307</v>
      </c>
      <c r="F314" s="15"/>
      <c r="G314" t="s">
        <v>1378</v>
      </c>
      <c r="H314" t="s">
        <v>109</v>
      </c>
      <c r="I314" s="76">
        <v>352.99</v>
      </c>
      <c r="J314" s="76">
        <v>94950</v>
      </c>
      <c r="K314" s="76">
        <v>1182.7937736450001</v>
      </c>
      <c r="L314" s="76">
        <v>0</v>
      </c>
      <c r="M314" s="76">
        <v>0.1</v>
      </c>
      <c r="N314" s="76">
        <v>0.02</v>
      </c>
    </row>
    <row r="315" spans="2:14">
      <c r="B315" t="s">
        <v>2268</v>
      </c>
      <c r="C315" t="s">
        <v>2269</v>
      </c>
      <c r="D315" t="s">
        <v>2067</v>
      </c>
      <c r="E315" t="s">
        <v>1307</v>
      </c>
      <c r="F315" s="15"/>
      <c r="G315" t="s">
        <v>1378</v>
      </c>
      <c r="H315" t="s">
        <v>109</v>
      </c>
      <c r="I315" s="76">
        <v>1334.93</v>
      </c>
      <c r="J315" s="76">
        <v>94950</v>
      </c>
      <c r="K315" s="76">
        <v>4473.0640875150002</v>
      </c>
      <c r="L315" s="76">
        <v>0</v>
      </c>
      <c r="M315" s="76">
        <v>0.39</v>
      </c>
      <c r="N315" s="76">
        <v>0.08</v>
      </c>
    </row>
    <row r="316" spans="2:14">
      <c r="B316" t="s">
        <v>2270</v>
      </c>
      <c r="C316" t="s">
        <v>2271</v>
      </c>
      <c r="D316" t="s">
        <v>2067</v>
      </c>
      <c r="E316" t="s">
        <v>1307</v>
      </c>
      <c r="F316" s="15"/>
      <c r="G316" t="s">
        <v>1378</v>
      </c>
      <c r="H316" t="s">
        <v>109</v>
      </c>
      <c r="I316" s="76">
        <v>283.31</v>
      </c>
      <c r="J316" s="76">
        <v>96481</v>
      </c>
      <c r="K316" s="76">
        <v>964.61799316190002</v>
      </c>
      <c r="L316" s="76">
        <v>0</v>
      </c>
      <c r="M316" s="76">
        <v>0.08</v>
      </c>
      <c r="N316" s="76">
        <v>0.02</v>
      </c>
    </row>
    <row r="317" spans="2:14">
      <c r="B317" t="s">
        <v>2272</v>
      </c>
      <c r="C317" t="s">
        <v>2273</v>
      </c>
      <c r="D317" t="s">
        <v>2067</v>
      </c>
      <c r="E317" t="s">
        <v>1307</v>
      </c>
      <c r="F317" s="15"/>
      <c r="G317" t="s">
        <v>1378</v>
      </c>
      <c r="H317" t="s">
        <v>109</v>
      </c>
      <c r="I317" s="76">
        <v>11378.39</v>
      </c>
      <c r="J317" s="76">
        <v>3335</v>
      </c>
      <c r="K317" s="76">
        <v>1339.1471826385</v>
      </c>
      <c r="L317" s="76">
        <v>0</v>
      </c>
      <c r="M317" s="76">
        <v>0.12</v>
      </c>
      <c r="N317" s="76">
        <v>0.02</v>
      </c>
    </row>
    <row r="318" spans="2:14">
      <c r="B318" t="s">
        <v>2274</v>
      </c>
      <c r="C318" t="s">
        <v>2275</v>
      </c>
      <c r="D318" t="s">
        <v>2067</v>
      </c>
      <c r="E318" t="s">
        <v>1307</v>
      </c>
      <c r="F318" s="15"/>
      <c r="G318" t="s">
        <v>1378</v>
      </c>
      <c r="H318" t="s">
        <v>109</v>
      </c>
      <c r="I318" s="76">
        <v>11454.66</v>
      </c>
      <c r="J318" s="76">
        <v>4150</v>
      </c>
      <c r="K318" s="76">
        <v>1677.5750483100001</v>
      </c>
      <c r="L318" s="76">
        <v>0.02</v>
      </c>
      <c r="M318" s="76">
        <v>0.15</v>
      </c>
      <c r="N318" s="76">
        <v>0.03</v>
      </c>
    </row>
    <row r="319" spans="2:14">
      <c r="B319" t="s">
        <v>2276</v>
      </c>
      <c r="C319" t="s">
        <v>2277</v>
      </c>
      <c r="D319" t="s">
        <v>126</v>
      </c>
      <c r="E319" t="s">
        <v>1307</v>
      </c>
      <c r="F319" s="15"/>
      <c r="G319" t="s">
        <v>1378</v>
      </c>
      <c r="H319" t="s">
        <v>116</v>
      </c>
      <c r="I319" s="76">
        <v>22582</v>
      </c>
      <c r="J319" s="76">
        <v>7.25</v>
      </c>
      <c r="K319" s="76">
        <v>7.7532643615000003</v>
      </c>
      <c r="L319" s="76">
        <v>0</v>
      </c>
      <c r="M319" s="76">
        <v>0</v>
      </c>
      <c r="N319" s="76">
        <v>0</v>
      </c>
    </row>
    <row r="320" spans="2:14">
      <c r="B320" t="s">
        <v>2278</v>
      </c>
      <c r="C320" t="s">
        <v>2279</v>
      </c>
      <c r="D320" t="s">
        <v>126</v>
      </c>
      <c r="E320" t="s">
        <v>1307</v>
      </c>
      <c r="F320" s="15"/>
      <c r="G320" t="s">
        <v>1378</v>
      </c>
      <c r="H320" t="s">
        <v>109</v>
      </c>
      <c r="I320" s="76">
        <v>5533.76</v>
      </c>
      <c r="J320" s="76">
        <v>16873</v>
      </c>
      <c r="K320" s="76">
        <v>3295.0672652192002</v>
      </c>
      <c r="L320" s="76">
        <v>0</v>
      </c>
      <c r="M320" s="76">
        <v>0.28999999999999998</v>
      </c>
      <c r="N320" s="76">
        <v>0.06</v>
      </c>
    </row>
    <row r="321" spans="2:14">
      <c r="B321" t="s">
        <v>2278</v>
      </c>
      <c r="C321" t="s">
        <v>2279</v>
      </c>
      <c r="D321" t="s">
        <v>126</v>
      </c>
      <c r="E321" t="s">
        <v>1307</v>
      </c>
      <c r="F321" s="15"/>
      <c r="G321" t="s">
        <v>1378</v>
      </c>
      <c r="H321" t="s">
        <v>109</v>
      </c>
      <c r="I321" s="76">
        <v>3445.68</v>
      </c>
      <c r="J321" s="76">
        <v>16873</v>
      </c>
      <c r="K321" s="76">
        <v>2051.7238504055999</v>
      </c>
      <c r="L321" s="76">
        <v>0</v>
      </c>
      <c r="M321" s="76">
        <v>0.18</v>
      </c>
      <c r="N321" s="76">
        <v>0.04</v>
      </c>
    </row>
    <row r="322" spans="2:14">
      <c r="B322" t="s">
        <v>2280</v>
      </c>
      <c r="C322" t="s">
        <v>2281</v>
      </c>
      <c r="D322" t="s">
        <v>2067</v>
      </c>
      <c r="E322" t="s">
        <v>1307</v>
      </c>
      <c r="F322" s="15"/>
      <c r="G322" t="s">
        <v>1378</v>
      </c>
      <c r="H322" t="s">
        <v>109</v>
      </c>
      <c r="I322" s="76">
        <v>7465.63</v>
      </c>
      <c r="J322" s="76">
        <v>3591</v>
      </c>
      <c r="K322" s="76">
        <v>946.09233897570005</v>
      </c>
      <c r="L322" s="76">
        <v>0</v>
      </c>
      <c r="M322" s="76">
        <v>0.08</v>
      </c>
      <c r="N322" s="76">
        <v>0.02</v>
      </c>
    </row>
    <row r="323" spans="2:14">
      <c r="B323" t="s">
        <v>2282</v>
      </c>
      <c r="C323" t="s">
        <v>2283</v>
      </c>
      <c r="D323" t="s">
        <v>1330</v>
      </c>
      <c r="E323" t="s">
        <v>1307</v>
      </c>
      <c r="F323" s="15"/>
      <c r="G323" t="s">
        <v>1378</v>
      </c>
      <c r="H323" t="s">
        <v>116</v>
      </c>
      <c r="I323" s="76">
        <v>305651.96999999997</v>
      </c>
      <c r="J323" s="76">
        <v>255</v>
      </c>
      <c r="K323" s="76">
        <v>3691.06388753895</v>
      </c>
      <c r="L323" s="76">
        <v>0.09</v>
      </c>
      <c r="M323" s="76">
        <v>0.32</v>
      </c>
      <c r="N323" s="76">
        <v>7.0000000000000007E-2</v>
      </c>
    </row>
    <row r="324" spans="2:14">
      <c r="B324" t="s">
        <v>2284</v>
      </c>
      <c r="C324" t="s">
        <v>2285</v>
      </c>
      <c r="D324" t="s">
        <v>2067</v>
      </c>
      <c r="E324" t="s">
        <v>1307</v>
      </c>
      <c r="F324" s="15"/>
      <c r="G324" t="s">
        <v>1378</v>
      </c>
      <c r="H324" t="s">
        <v>109</v>
      </c>
      <c r="I324" s="76">
        <v>-174.66</v>
      </c>
      <c r="J324" s="76">
        <v>26199</v>
      </c>
      <c r="K324" s="76">
        <v>-161.48412292859999</v>
      </c>
      <c r="L324" s="76">
        <v>0</v>
      </c>
      <c r="M324" s="76">
        <v>-0.01</v>
      </c>
      <c r="N324" s="76">
        <v>0</v>
      </c>
    </row>
    <row r="325" spans="2:14">
      <c r="B325" t="s">
        <v>2286</v>
      </c>
      <c r="C325" t="s">
        <v>2287</v>
      </c>
      <c r="D325" t="s">
        <v>2067</v>
      </c>
      <c r="E325" t="s">
        <v>1307</v>
      </c>
      <c r="F325" s="15"/>
      <c r="G325" t="s">
        <v>1378</v>
      </c>
      <c r="H325" t="s">
        <v>109</v>
      </c>
      <c r="I325" s="76">
        <v>29572.799999999999</v>
      </c>
      <c r="J325" s="76">
        <v>3796</v>
      </c>
      <c r="K325" s="76">
        <v>3961.597129152</v>
      </c>
      <c r="L325" s="76">
        <v>0</v>
      </c>
      <c r="M325" s="76">
        <v>0.34</v>
      </c>
      <c r="N325" s="76">
        <v>7.0000000000000007E-2</v>
      </c>
    </row>
    <row r="326" spans="2:14">
      <c r="B326" t="s">
        <v>2288</v>
      </c>
      <c r="C326" t="s">
        <v>2289</v>
      </c>
      <c r="D326" t="s">
        <v>1381</v>
      </c>
      <c r="E326" t="s">
        <v>1307</v>
      </c>
      <c r="F326" s="15"/>
      <c r="G326" t="s">
        <v>1378</v>
      </c>
      <c r="H326" t="s">
        <v>109</v>
      </c>
      <c r="I326" s="76">
        <v>121697.96</v>
      </c>
      <c r="J326" s="76">
        <v>475</v>
      </c>
      <c r="K326" s="76">
        <v>2039.9924789900001</v>
      </c>
      <c r="L326" s="76">
        <v>0.17</v>
      </c>
      <c r="M326" s="76">
        <v>0.18</v>
      </c>
      <c r="N326" s="76">
        <v>0.04</v>
      </c>
    </row>
    <row r="327" spans="2:14">
      <c r="B327" t="s">
        <v>2290</v>
      </c>
      <c r="C327" t="s">
        <v>2291</v>
      </c>
      <c r="D327" t="s">
        <v>1381</v>
      </c>
      <c r="E327" t="s">
        <v>1307</v>
      </c>
      <c r="F327" s="15"/>
      <c r="G327" t="s">
        <v>1378</v>
      </c>
      <c r="H327" t="s">
        <v>109</v>
      </c>
      <c r="I327" s="76">
        <v>1531.41</v>
      </c>
      <c r="J327" s="76">
        <v>4808</v>
      </c>
      <c r="K327" s="76">
        <v>259.84095039120001</v>
      </c>
      <c r="L327" s="76">
        <v>0</v>
      </c>
      <c r="M327" s="76">
        <v>0.02</v>
      </c>
      <c r="N327" s="76">
        <v>0</v>
      </c>
    </row>
    <row r="328" spans="2:14">
      <c r="B328" t="s">
        <v>2292</v>
      </c>
      <c r="C328" t="s">
        <v>2293</v>
      </c>
      <c r="D328" t="s">
        <v>1330</v>
      </c>
      <c r="E328" t="s">
        <v>1307</v>
      </c>
      <c r="F328" s="15"/>
      <c r="G328" t="s">
        <v>1378</v>
      </c>
      <c r="H328" t="s">
        <v>116</v>
      </c>
      <c r="I328" s="76">
        <v>190981.12</v>
      </c>
      <c r="J328" s="76">
        <v>179.75</v>
      </c>
      <c r="K328" s="76">
        <v>1625.7116487462399</v>
      </c>
      <c r="L328" s="76">
        <v>0.15</v>
      </c>
      <c r="M328" s="76">
        <v>0.14000000000000001</v>
      </c>
      <c r="N328" s="76">
        <v>0.03</v>
      </c>
    </row>
    <row r="329" spans="2:14">
      <c r="B329" t="s">
        <v>2294</v>
      </c>
      <c r="C329" t="s">
        <v>2293</v>
      </c>
      <c r="D329" t="s">
        <v>1330</v>
      </c>
      <c r="E329" t="s">
        <v>1307</v>
      </c>
      <c r="F329" s="15"/>
      <c r="G329" t="s">
        <v>1378</v>
      </c>
      <c r="H329" t="s">
        <v>116</v>
      </c>
      <c r="I329" s="76">
        <v>19142.650000000001</v>
      </c>
      <c r="J329" s="76">
        <v>179.75000000000054</v>
      </c>
      <c r="K329" s="76">
        <v>162.950291069988</v>
      </c>
      <c r="L329" s="76">
        <v>0.01</v>
      </c>
      <c r="M329" s="76">
        <v>0.01</v>
      </c>
      <c r="N329" s="76">
        <v>0</v>
      </c>
    </row>
    <row r="330" spans="2:14">
      <c r="B330" t="s">
        <v>2295</v>
      </c>
      <c r="C330" t="s">
        <v>2296</v>
      </c>
      <c r="D330" t="s">
        <v>2067</v>
      </c>
      <c r="E330" t="s">
        <v>1307</v>
      </c>
      <c r="F330" t="s">
        <v>2297</v>
      </c>
      <c r="G330" t="s">
        <v>1378</v>
      </c>
      <c r="H330" t="s">
        <v>109</v>
      </c>
      <c r="I330" s="76">
        <v>4256.41</v>
      </c>
      <c r="J330" s="76">
        <v>11237</v>
      </c>
      <c r="K330" s="76">
        <v>1687.8952619093</v>
      </c>
      <c r="L330" s="76">
        <v>0</v>
      </c>
      <c r="M330" s="76">
        <v>0.15</v>
      </c>
      <c r="N330" s="76">
        <v>0.03</v>
      </c>
    </row>
    <row r="331" spans="2:14">
      <c r="B331" t="s">
        <v>2295</v>
      </c>
      <c r="C331" t="s">
        <v>2296</v>
      </c>
      <c r="D331" t="s">
        <v>2067</v>
      </c>
      <c r="E331" t="s">
        <v>1307</v>
      </c>
      <c r="F331" t="s">
        <v>2297</v>
      </c>
      <c r="G331" t="s">
        <v>1378</v>
      </c>
      <c r="H331" t="s">
        <v>109</v>
      </c>
      <c r="I331" s="76">
        <v>5857.65</v>
      </c>
      <c r="J331" s="76">
        <v>11237</v>
      </c>
      <c r="K331" s="76">
        <v>2322.8729565345002</v>
      </c>
      <c r="L331" s="76">
        <v>0</v>
      </c>
      <c r="M331" s="76">
        <v>0.2</v>
      </c>
      <c r="N331" s="76">
        <v>0.04</v>
      </c>
    </row>
    <row r="332" spans="2:14">
      <c r="B332" t="s">
        <v>2298</v>
      </c>
      <c r="C332" t="s">
        <v>2299</v>
      </c>
      <c r="D332" t="s">
        <v>126</v>
      </c>
      <c r="E332" t="s">
        <v>1307</v>
      </c>
      <c r="F332" s="15"/>
      <c r="G332" t="s">
        <v>1360</v>
      </c>
      <c r="H332" t="s">
        <v>113</v>
      </c>
      <c r="I332" s="76">
        <v>27761.52</v>
      </c>
      <c r="J332" s="76">
        <v>2166</v>
      </c>
      <c r="K332" s="76">
        <v>2499.6043414900801</v>
      </c>
      <c r="L332" s="76">
        <v>0.01</v>
      </c>
      <c r="M332" s="76">
        <v>0.22</v>
      </c>
      <c r="N332" s="76">
        <v>0.05</v>
      </c>
    </row>
    <row r="333" spans="2:14">
      <c r="B333" t="s">
        <v>2300</v>
      </c>
      <c r="C333" t="s">
        <v>2301</v>
      </c>
      <c r="D333" t="s">
        <v>126</v>
      </c>
      <c r="E333" t="s">
        <v>1307</v>
      </c>
      <c r="F333" s="15"/>
      <c r="G333" t="s">
        <v>1360</v>
      </c>
      <c r="H333" t="s">
        <v>113</v>
      </c>
      <c r="I333" s="76">
        <v>335.3</v>
      </c>
      <c r="J333" s="76">
        <v>136885</v>
      </c>
      <c r="K333" s="76">
        <v>1907.9148610445</v>
      </c>
      <c r="L333" s="76">
        <v>0</v>
      </c>
      <c r="M333" s="76">
        <v>0.17</v>
      </c>
      <c r="N333" s="76">
        <v>0.04</v>
      </c>
    </row>
    <row r="334" spans="2:14">
      <c r="B334" t="s">
        <v>2302</v>
      </c>
      <c r="C334" t="s">
        <v>2303</v>
      </c>
      <c r="D334" t="s">
        <v>126</v>
      </c>
      <c r="E334" t="s">
        <v>1307</v>
      </c>
      <c r="F334" s="15"/>
      <c r="G334" t="s">
        <v>1360</v>
      </c>
      <c r="H334" t="s">
        <v>109</v>
      </c>
      <c r="I334" s="76">
        <v>23518.66</v>
      </c>
      <c r="J334" s="76">
        <v>4831</v>
      </c>
      <c r="K334" s="76">
        <v>4009.6020335734001</v>
      </c>
      <c r="L334" s="76">
        <v>0</v>
      </c>
      <c r="M334" s="76">
        <v>0.35</v>
      </c>
      <c r="N334" s="76">
        <v>7.0000000000000007E-2</v>
      </c>
    </row>
    <row r="335" spans="2:14">
      <c r="B335" t="s">
        <v>2304</v>
      </c>
      <c r="C335" t="s">
        <v>2305</v>
      </c>
      <c r="D335" t="s">
        <v>126</v>
      </c>
      <c r="E335" t="s">
        <v>1307</v>
      </c>
      <c r="F335" s="15"/>
      <c r="G335" t="s">
        <v>1360</v>
      </c>
      <c r="H335" t="s">
        <v>113</v>
      </c>
      <c r="I335" s="76">
        <v>10722.8</v>
      </c>
      <c r="J335" s="76">
        <v>2232.5</v>
      </c>
      <c r="K335" s="76">
        <v>995.10578341899998</v>
      </c>
      <c r="L335" s="76">
        <v>0.01</v>
      </c>
      <c r="M335" s="76">
        <v>0.09</v>
      </c>
      <c r="N335" s="76">
        <v>0.02</v>
      </c>
    </row>
    <row r="336" spans="2:14">
      <c r="B336" t="s">
        <v>2306</v>
      </c>
      <c r="C336" t="s">
        <v>2305</v>
      </c>
      <c r="D336" t="s">
        <v>126</v>
      </c>
      <c r="E336" t="s">
        <v>1307</v>
      </c>
      <c r="F336" s="15"/>
      <c r="G336" t="s">
        <v>1360</v>
      </c>
      <c r="H336" t="s">
        <v>113</v>
      </c>
      <c r="I336" s="76">
        <v>26783.86</v>
      </c>
      <c r="J336" s="76">
        <v>2233.5</v>
      </c>
      <c r="K336" s="76">
        <v>2486.7303802053898</v>
      </c>
      <c r="L336" s="76">
        <v>0.01</v>
      </c>
      <c r="M336" s="76">
        <v>0.22</v>
      </c>
      <c r="N336" s="76">
        <v>0.05</v>
      </c>
    </row>
    <row r="337" spans="2:14">
      <c r="B337" t="s">
        <v>2307</v>
      </c>
      <c r="C337" t="s">
        <v>2308</v>
      </c>
      <c r="D337" t="s">
        <v>1381</v>
      </c>
      <c r="E337" t="s">
        <v>1307</v>
      </c>
      <c r="F337" s="15"/>
      <c r="G337" t="s">
        <v>1360</v>
      </c>
      <c r="H337" t="s">
        <v>109</v>
      </c>
      <c r="I337" s="76">
        <v>3485.49</v>
      </c>
      <c r="J337" s="76">
        <v>22426</v>
      </c>
      <c r="K337" s="76">
        <v>2758.4639795346002</v>
      </c>
      <c r="L337" s="76">
        <v>0</v>
      </c>
      <c r="M337" s="76">
        <v>0.24</v>
      </c>
      <c r="N337" s="76">
        <v>0.05</v>
      </c>
    </row>
    <row r="338" spans="2:14">
      <c r="B338" t="s">
        <v>2309</v>
      </c>
      <c r="C338" t="s">
        <v>2310</v>
      </c>
      <c r="D338" t="s">
        <v>1381</v>
      </c>
      <c r="E338" t="s">
        <v>1307</v>
      </c>
      <c r="F338" s="15"/>
      <c r="G338" t="s">
        <v>1360</v>
      </c>
      <c r="H338" t="s">
        <v>109</v>
      </c>
      <c r="I338" s="76">
        <v>33053.620000000003</v>
      </c>
      <c r="J338" s="76">
        <v>2424</v>
      </c>
      <c r="K338" s="76">
        <v>2827.5044935152</v>
      </c>
      <c r="L338" s="76">
        <v>0</v>
      </c>
      <c r="M338" s="76">
        <v>0.25</v>
      </c>
      <c r="N338" s="76">
        <v>0.05</v>
      </c>
    </row>
    <row r="339" spans="2:14">
      <c r="B339" t="s">
        <v>2311</v>
      </c>
      <c r="C339" t="s">
        <v>2312</v>
      </c>
      <c r="D339" t="s">
        <v>1381</v>
      </c>
      <c r="E339" t="s">
        <v>1307</v>
      </c>
      <c r="F339" s="15"/>
      <c r="G339" t="s">
        <v>1360</v>
      </c>
      <c r="H339" t="s">
        <v>109</v>
      </c>
      <c r="I339" s="76">
        <v>9923.5499999999993</v>
      </c>
      <c r="J339" s="76">
        <v>2359</v>
      </c>
      <c r="K339" s="76">
        <v>826.12670554049998</v>
      </c>
      <c r="L339" s="76">
        <v>0.01</v>
      </c>
      <c r="M339" s="76">
        <v>7.0000000000000007E-2</v>
      </c>
      <c r="N339" s="76">
        <v>0.02</v>
      </c>
    </row>
    <row r="340" spans="2:14">
      <c r="B340" t="s">
        <v>2311</v>
      </c>
      <c r="C340" t="s">
        <v>2312</v>
      </c>
      <c r="D340" t="s">
        <v>1381</v>
      </c>
      <c r="E340" t="s">
        <v>1307</v>
      </c>
      <c r="G340" t="s">
        <v>1360</v>
      </c>
      <c r="H340" t="s">
        <v>109</v>
      </c>
      <c r="I340" s="76">
        <v>3828.53</v>
      </c>
      <c r="J340" s="76">
        <v>2359</v>
      </c>
      <c r="K340" s="76">
        <v>318.72171510829997</v>
      </c>
      <c r="L340" s="76">
        <v>0</v>
      </c>
      <c r="M340" s="76">
        <v>0.03</v>
      </c>
      <c r="N340" s="76">
        <v>0.01</v>
      </c>
    </row>
    <row r="341" spans="2:14">
      <c r="B341" t="s">
        <v>2313</v>
      </c>
      <c r="C341" t="s">
        <v>2314</v>
      </c>
      <c r="D341" t="s">
        <v>126</v>
      </c>
      <c r="E341" t="s">
        <v>1307</v>
      </c>
      <c r="G341" t="s">
        <v>1360</v>
      </c>
      <c r="H341" t="s">
        <v>109</v>
      </c>
      <c r="I341" s="76">
        <v>2909.68</v>
      </c>
      <c r="J341" s="76">
        <v>14058</v>
      </c>
      <c r="K341" s="76">
        <v>1443.5120920176</v>
      </c>
      <c r="L341" s="76">
        <v>0</v>
      </c>
      <c r="M341" s="76">
        <v>0.13</v>
      </c>
      <c r="N341" s="76">
        <v>0.03</v>
      </c>
    </row>
    <row r="342" spans="2:14">
      <c r="B342" t="s">
        <v>2315</v>
      </c>
      <c r="C342" t="s">
        <v>2316</v>
      </c>
      <c r="D342" t="s">
        <v>2067</v>
      </c>
      <c r="E342" t="s">
        <v>1307</v>
      </c>
      <c r="G342" t="s">
        <v>1360</v>
      </c>
      <c r="H342" t="s">
        <v>109</v>
      </c>
      <c r="I342" s="76">
        <v>34605.25</v>
      </c>
      <c r="J342" s="76">
        <v>1851</v>
      </c>
      <c r="K342" s="76">
        <v>2260.4768733975002</v>
      </c>
      <c r="L342" s="76">
        <v>0.01</v>
      </c>
      <c r="M342" s="76">
        <v>0.2</v>
      </c>
      <c r="N342" s="76">
        <v>0.04</v>
      </c>
    </row>
    <row r="343" spans="2:14">
      <c r="B343" t="s">
        <v>2317</v>
      </c>
      <c r="C343" t="s">
        <v>2318</v>
      </c>
      <c r="D343" t="s">
        <v>2067</v>
      </c>
      <c r="E343" t="s">
        <v>1307</v>
      </c>
      <c r="G343" t="s">
        <v>1360</v>
      </c>
      <c r="H343" t="s">
        <v>109</v>
      </c>
      <c r="I343" s="76">
        <v>13129.95</v>
      </c>
      <c r="J343" s="76">
        <v>3353</v>
      </c>
      <c r="K343" s="76">
        <v>1553.6324517314999</v>
      </c>
      <c r="L343" s="76">
        <v>0.02</v>
      </c>
      <c r="M343" s="76">
        <v>0.14000000000000001</v>
      </c>
      <c r="N343" s="76">
        <v>0.03</v>
      </c>
    </row>
    <row r="344" spans="2:14">
      <c r="B344" t="s">
        <v>2319</v>
      </c>
      <c r="C344" t="s">
        <v>2320</v>
      </c>
      <c r="D344" t="s">
        <v>1381</v>
      </c>
      <c r="E344" t="s">
        <v>1307</v>
      </c>
      <c r="G344" t="s">
        <v>1360</v>
      </c>
      <c r="H344" t="s">
        <v>109</v>
      </c>
      <c r="I344" s="76">
        <v>26841.83</v>
      </c>
      <c r="J344" s="76">
        <v>2459</v>
      </c>
      <c r="K344" s="76">
        <v>2329.2832763412998</v>
      </c>
      <c r="L344" s="76">
        <v>0.03</v>
      </c>
      <c r="M344" s="76">
        <v>0.2</v>
      </c>
      <c r="N344" s="76">
        <v>0.04</v>
      </c>
    </row>
    <row r="345" spans="2:14">
      <c r="B345" t="s">
        <v>2321</v>
      </c>
      <c r="C345" t="s">
        <v>2322</v>
      </c>
      <c r="D345" t="s">
        <v>1381</v>
      </c>
      <c r="E345" t="s">
        <v>1307</v>
      </c>
      <c r="G345" t="s">
        <v>1360</v>
      </c>
      <c r="H345" t="s">
        <v>109</v>
      </c>
      <c r="I345" s="76">
        <v>75921.06</v>
      </c>
      <c r="J345" s="76">
        <v>349</v>
      </c>
      <c r="K345" s="76">
        <v>935.05971838259995</v>
      </c>
      <c r="L345" s="76">
        <v>0.03</v>
      </c>
      <c r="M345" s="76">
        <v>0.08</v>
      </c>
      <c r="N345" s="76">
        <v>0.02</v>
      </c>
    </row>
    <row r="346" spans="2:14">
      <c r="B346" t="s">
        <v>2323</v>
      </c>
      <c r="C346" t="s">
        <v>2324</v>
      </c>
      <c r="D346" t="s">
        <v>1381</v>
      </c>
      <c r="E346" t="s">
        <v>1307</v>
      </c>
      <c r="G346" t="s">
        <v>1360</v>
      </c>
      <c r="H346" t="s">
        <v>109</v>
      </c>
      <c r="I346" s="76">
        <v>12558.12</v>
      </c>
      <c r="J346" s="76">
        <v>6116</v>
      </c>
      <c r="K346" s="76">
        <v>2710.4647511568</v>
      </c>
      <c r="L346" s="76">
        <v>0</v>
      </c>
      <c r="M346" s="76">
        <v>0.24</v>
      </c>
      <c r="N346" s="76">
        <v>0.05</v>
      </c>
    </row>
    <row r="347" spans="2:14">
      <c r="B347" t="s">
        <v>2325</v>
      </c>
      <c r="C347" t="s">
        <v>2326</v>
      </c>
      <c r="D347" t="s">
        <v>126</v>
      </c>
      <c r="E347" t="s">
        <v>1307</v>
      </c>
      <c r="G347" t="s">
        <v>1365</v>
      </c>
      <c r="H347" t="s">
        <v>113</v>
      </c>
      <c r="I347" s="76">
        <v>12442.72</v>
      </c>
      <c r="J347" s="76">
        <v>4019.5</v>
      </c>
      <c r="K347" s="76">
        <v>2079.01172355976</v>
      </c>
      <c r="L347" s="76">
        <v>0</v>
      </c>
      <c r="M347" s="76">
        <v>0.18</v>
      </c>
      <c r="N347" s="76">
        <v>0.04</v>
      </c>
    </row>
    <row r="348" spans="2:14">
      <c r="B348" t="s">
        <v>2327</v>
      </c>
      <c r="C348" t="s">
        <v>2328</v>
      </c>
      <c r="D348" t="s">
        <v>126</v>
      </c>
      <c r="E348" t="s">
        <v>1307</v>
      </c>
      <c r="G348" t="s">
        <v>1365</v>
      </c>
      <c r="H348" t="s">
        <v>113</v>
      </c>
      <c r="I348" s="76">
        <v>19142.650000000001</v>
      </c>
      <c r="J348" s="76">
        <v>1567.7000000000062</v>
      </c>
      <c r="K348" s="76">
        <v>1247.4828801434501</v>
      </c>
      <c r="L348" s="76">
        <v>0</v>
      </c>
      <c r="M348" s="76">
        <v>0.11</v>
      </c>
      <c r="N348" s="76">
        <v>0.02</v>
      </c>
    </row>
    <row r="349" spans="2:14">
      <c r="B349" t="s">
        <v>2329</v>
      </c>
      <c r="C349" t="s">
        <v>2330</v>
      </c>
      <c r="D349" t="s">
        <v>1330</v>
      </c>
      <c r="E349" t="s">
        <v>1307</v>
      </c>
      <c r="G349" t="s">
        <v>1365</v>
      </c>
      <c r="H349" t="s">
        <v>116</v>
      </c>
      <c r="I349" s="76">
        <v>632.01</v>
      </c>
      <c r="J349" s="76">
        <v>638</v>
      </c>
      <c r="K349" s="76">
        <v>19.095402249660001</v>
      </c>
      <c r="L349" s="76">
        <v>0</v>
      </c>
      <c r="M349" s="76">
        <v>0</v>
      </c>
      <c r="N349" s="76">
        <v>0</v>
      </c>
    </row>
    <row r="350" spans="2:14">
      <c r="B350" t="s">
        <v>2331</v>
      </c>
      <c r="C350" t="s">
        <v>2332</v>
      </c>
      <c r="D350" t="s">
        <v>126</v>
      </c>
      <c r="E350" t="s">
        <v>1307</v>
      </c>
      <c r="G350" t="s">
        <v>1365</v>
      </c>
      <c r="H350" t="s">
        <v>113</v>
      </c>
      <c r="I350" s="76">
        <v>49234.9</v>
      </c>
      <c r="J350" s="76">
        <v>1382</v>
      </c>
      <c r="K350" s="76">
        <v>2828.4641612942</v>
      </c>
      <c r="L350" s="76">
        <v>0</v>
      </c>
      <c r="M350" s="76">
        <v>0.25</v>
      </c>
      <c r="N350" s="76">
        <v>0.05</v>
      </c>
    </row>
    <row r="351" spans="2:14">
      <c r="B351" t="s">
        <v>2333</v>
      </c>
      <c r="C351" t="s">
        <v>2334</v>
      </c>
      <c r="D351" t="s">
        <v>126</v>
      </c>
      <c r="E351" t="s">
        <v>1307</v>
      </c>
      <c r="G351" t="s">
        <v>1365</v>
      </c>
      <c r="H351" t="s">
        <v>113</v>
      </c>
      <c r="I351" s="76">
        <v>912338.86</v>
      </c>
      <c r="J351" s="76">
        <v>79.79999999999994</v>
      </c>
      <c r="K351" s="76">
        <v>3026.4161228929302</v>
      </c>
      <c r="L351" s="76">
        <v>0.01</v>
      </c>
      <c r="M351" s="76">
        <v>0.26</v>
      </c>
      <c r="N351" s="76">
        <v>0.06</v>
      </c>
    </row>
    <row r="352" spans="2:14">
      <c r="B352" t="s">
        <v>2335</v>
      </c>
      <c r="C352" t="s">
        <v>2336</v>
      </c>
      <c r="D352" t="s">
        <v>126</v>
      </c>
      <c r="E352" t="s">
        <v>1307</v>
      </c>
      <c r="G352" t="s">
        <v>1365</v>
      </c>
      <c r="H352" t="s">
        <v>113</v>
      </c>
      <c r="I352" s="76">
        <v>429866.89</v>
      </c>
      <c r="J352" s="76">
        <v>64.199999999999889</v>
      </c>
      <c r="K352" s="76">
        <v>1147.1985793763199</v>
      </c>
      <c r="L352" s="76">
        <v>0.01</v>
      </c>
      <c r="M352" s="76">
        <v>0.1</v>
      </c>
      <c r="N352" s="76">
        <v>0.02</v>
      </c>
    </row>
    <row r="353" spans="2:14">
      <c r="B353" t="s">
        <v>2337</v>
      </c>
      <c r="C353" t="s">
        <v>2338</v>
      </c>
      <c r="D353" t="s">
        <v>1330</v>
      </c>
      <c r="E353" t="s">
        <v>1307</v>
      </c>
      <c r="G353" t="s">
        <v>1365</v>
      </c>
      <c r="H353" t="s">
        <v>116</v>
      </c>
      <c r="I353" s="76">
        <v>201387.76</v>
      </c>
      <c r="J353" s="76">
        <v>205.25</v>
      </c>
      <c r="K353" s="76">
        <v>1957.4939108531801</v>
      </c>
      <c r="L353" s="76">
        <v>0</v>
      </c>
      <c r="M353" s="76">
        <v>0.17</v>
      </c>
      <c r="N353" s="76">
        <v>0.04</v>
      </c>
    </row>
    <row r="354" spans="2:14">
      <c r="B354" t="s">
        <v>2339</v>
      </c>
      <c r="C354" t="s">
        <v>2340</v>
      </c>
      <c r="D354" t="s">
        <v>2067</v>
      </c>
      <c r="E354" t="s">
        <v>1307</v>
      </c>
      <c r="G354" t="s">
        <v>1365</v>
      </c>
      <c r="H354" t="s">
        <v>109</v>
      </c>
      <c r="I354" s="76">
        <v>9265.0400000000009</v>
      </c>
      <c r="J354" s="76">
        <v>2806</v>
      </c>
      <c r="K354" s="76">
        <v>917.45891204960003</v>
      </c>
      <c r="L354" s="76">
        <v>0</v>
      </c>
      <c r="M354" s="76">
        <v>0.08</v>
      </c>
      <c r="N354" s="76">
        <v>0.02</v>
      </c>
    </row>
    <row r="355" spans="2:14">
      <c r="B355" t="s">
        <v>2341</v>
      </c>
      <c r="C355" t="s">
        <v>2342</v>
      </c>
      <c r="D355" t="s">
        <v>126</v>
      </c>
      <c r="E355" t="s">
        <v>1307</v>
      </c>
      <c r="G355" t="s">
        <v>1375</v>
      </c>
      <c r="H355" t="s">
        <v>113</v>
      </c>
      <c r="I355" s="76">
        <v>11294.17</v>
      </c>
      <c r="J355" s="76">
        <v>2662</v>
      </c>
      <c r="K355" s="76">
        <v>1249.7753329672601</v>
      </c>
      <c r="L355" s="76">
        <v>0</v>
      </c>
      <c r="M355" s="76">
        <v>0.11</v>
      </c>
      <c r="N355" s="76">
        <v>0.02</v>
      </c>
    </row>
    <row r="356" spans="2:14">
      <c r="B356" t="s">
        <v>2343</v>
      </c>
      <c r="C356" t="s">
        <v>2344</v>
      </c>
      <c r="D356" t="s">
        <v>126</v>
      </c>
      <c r="E356" t="s">
        <v>1307</v>
      </c>
      <c r="G356" t="s">
        <v>1375</v>
      </c>
      <c r="H356" t="s">
        <v>113</v>
      </c>
      <c r="I356" s="76">
        <v>155323.49</v>
      </c>
      <c r="J356" s="76">
        <v>504</v>
      </c>
      <c r="K356" s="76">
        <v>3254.1476465282399</v>
      </c>
      <c r="L356" s="76">
        <v>0</v>
      </c>
      <c r="M356" s="76">
        <v>0.28000000000000003</v>
      </c>
      <c r="N356" s="76">
        <v>0.06</v>
      </c>
    </row>
    <row r="357" spans="2:14">
      <c r="B357" t="s">
        <v>2345</v>
      </c>
      <c r="C357" t="s">
        <v>2346</v>
      </c>
      <c r="D357" t="s">
        <v>126</v>
      </c>
      <c r="E357" t="s">
        <v>1307</v>
      </c>
      <c r="G357" t="s">
        <v>1375</v>
      </c>
      <c r="H357" t="s">
        <v>113</v>
      </c>
      <c r="I357" s="76">
        <v>47473.78</v>
      </c>
      <c r="J357" s="76">
        <v>1021.5</v>
      </c>
      <c r="K357" s="76">
        <v>2015.8664683776301</v>
      </c>
      <c r="L357" s="76">
        <v>0.01</v>
      </c>
      <c r="M357" s="76">
        <v>0.18</v>
      </c>
      <c r="N357" s="76">
        <v>0.04</v>
      </c>
    </row>
    <row r="358" spans="2:14">
      <c r="B358" t="s">
        <v>2347</v>
      </c>
      <c r="C358" t="s">
        <v>2348</v>
      </c>
      <c r="D358" t="s">
        <v>2067</v>
      </c>
      <c r="E358" t="s">
        <v>1307</v>
      </c>
      <c r="G358" t="s">
        <v>1375</v>
      </c>
      <c r="H358" t="s">
        <v>109</v>
      </c>
      <c r="I358" s="76">
        <v>62749.01</v>
      </c>
      <c r="J358" s="76">
        <v>2880</v>
      </c>
      <c r="K358" s="76">
        <v>6377.5081811520004</v>
      </c>
      <c r="L358" s="76">
        <v>0.15</v>
      </c>
      <c r="M358" s="76">
        <v>0.55000000000000004</v>
      </c>
      <c r="N358" s="76">
        <v>0.12</v>
      </c>
    </row>
    <row r="359" spans="2:14">
      <c r="B359" t="s">
        <v>2349</v>
      </c>
      <c r="C359" t="s">
        <v>2350</v>
      </c>
      <c r="D359" t="s">
        <v>126</v>
      </c>
      <c r="E359" t="s">
        <v>1307</v>
      </c>
      <c r="G359" t="s">
        <v>126</v>
      </c>
      <c r="H359" t="s">
        <v>109</v>
      </c>
      <c r="I359" s="76">
        <v>2297.12</v>
      </c>
      <c r="J359" s="76">
        <v>15730</v>
      </c>
      <c r="K359" s="76">
        <v>1275.1581883040001</v>
      </c>
      <c r="L359" s="76">
        <v>0</v>
      </c>
      <c r="M359" s="76">
        <v>0.11</v>
      </c>
      <c r="N359" s="76">
        <v>0.02</v>
      </c>
    </row>
    <row r="360" spans="2:14">
      <c r="B360" t="s">
        <v>2351</v>
      </c>
      <c r="C360" t="s">
        <v>2352</v>
      </c>
      <c r="D360" t="s">
        <v>2067</v>
      </c>
      <c r="E360" t="s">
        <v>1307</v>
      </c>
      <c r="G360" t="s">
        <v>126</v>
      </c>
      <c r="H360" t="s">
        <v>109</v>
      </c>
      <c r="I360" s="76">
        <v>4159.93</v>
      </c>
      <c r="J360" s="76">
        <v>13834</v>
      </c>
      <c r="K360" s="76">
        <v>2030.8855634698</v>
      </c>
      <c r="L360" s="76">
        <v>0</v>
      </c>
      <c r="M360" s="76">
        <v>0.18</v>
      </c>
      <c r="N360" s="76">
        <v>0.04</v>
      </c>
    </row>
    <row r="361" spans="2:14">
      <c r="B361" t="s">
        <v>2353</v>
      </c>
      <c r="C361" t="s">
        <v>2354</v>
      </c>
      <c r="D361" t="s">
        <v>1381</v>
      </c>
      <c r="E361" t="s">
        <v>1307</v>
      </c>
      <c r="G361" t="s">
        <v>126</v>
      </c>
      <c r="H361" t="s">
        <v>109</v>
      </c>
      <c r="I361" s="76">
        <v>4661.3900000000003</v>
      </c>
      <c r="J361" s="76">
        <v>20408</v>
      </c>
      <c r="K361" s="76">
        <v>3357.1252468647999</v>
      </c>
      <c r="L361" s="76">
        <v>0</v>
      </c>
      <c r="M361" s="76">
        <v>0.28999999999999998</v>
      </c>
      <c r="N361" s="76">
        <v>0.06</v>
      </c>
    </row>
    <row r="362" spans="2:14">
      <c r="B362" t="s">
        <v>2355</v>
      </c>
      <c r="C362" t="s">
        <v>2356</v>
      </c>
      <c r="D362" t="s">
        <v>2067</v>
      </c>
      <c r="E362" t="s">
        <v>1307</v>
      </c>
      <c r="G362" t="s">
        <v>126</v>
      </c>
      <c r="H362" t="s">
        <v>109</v>
      </c>
      <c r="I362" s="76">
        <v>2957.62</v>
      </c>
      <c r="J362" s="76">
        <v>31000</v>
      </c>
      <c r="K362" s="76">
        <v>3235.6067038000001</v>
      </c>
      <c r="L362" s="76">
        <v>0</v>
      </c>
      <c r="M362" s="76">
        <v>0.28000000000000003</v>
      </c>
      <c r="N362" s="76">
        <v>0.06</v>
      </c>
    </row>
    <row r="363" spans="2:14">
      <c r="B363" t="s">
        <v>2357</v>
      </c>
      <c r="C363" t="s">
        <v>2358</v>
      </c>
      <c r="D363" t="s">
        <v>126</v>
      </c>
      <c r="E363" t="s">
        <v>1307</v>
      </c>
      <c r="G363" t="s">
        <v>126</v>
      </c>
      <c r="H363" t="s">
        <v>113</v>
      </c>
      <c r="I363" s="76">
        <v>5211.93</v>
      </c>
      <c r="J363" s="76">
        <v>8441.8000000000193</v>
      </c>
      <c r="K363" s="76">
        <v>1828.95579984751</v>
      </c>
      <c r="L363" s="76">
        <v>0</v>
      </c>
      <c r="M363" s="76">
        <v>0.16</v>
      </c>
      <c r="N363" s="76">
        <v>0.03</v>
      </c>
    </row>
    <row r="364" spans="2:14">
      <c r="B364" t="s">
        <v>2359</v>
      </c>
      <c r="C364" t="s">
        <v>2360</v>
      </c>
      <c r="D364" t="s">
        <v>1381</v>
      </c>
      <c r="E364" t="s">
        <v>1307</v>
      </c>
      <c r="G364" t="s">
        <v>126</v>
      </c>
      <c r="H364" t="s">
        <v>109</v>
      </c>
      <c r="I364" s="76">
        <v>5715.23</v>
      </c>
      <c r="J364" s="76">
        <v>6301</v>
      </c>
      <c r="K364" s="76">
        <v>1270.8516306767001</v>
      </c>
      <c r="L364" s="76">
        <v>0</v>
      </c>
      <c r="M364" s="76">
        <v>0.11</v>
      </c>
      <c r="N364" s="76">
        <v>0.02</v>
      </c>
    </row>
    <row r="365" spans="2:14">
      <c r="B365" t="s">
        <v>2361</v>
      </c>
      <c r="C365" t="s">
        <v>2362</v>
      </c>
      <c r="D365" t="s">
        <v>1381</v>
      </c>
      <c r="E365" t="s">
        <v>1307</v>
      </c>
      <c r="G365" t="s">
        <v>126</v>
      </c>
      <c r="H365" t="s">
        <v>109</v>
      </c>
      <c r="I365" s="76">
        <v>18398.310000000001</v>
      </c>
      <c r="J365" s="76">
        <v>3621</v>
      </c>
      <c r="K365" s="76">
        <v>2351.0296991978998</v>
      </c>
      <c r="L365" s="76">
        <v>0.02</v>
      </c>
      <c r="M365" s="76">
        <v>0.2</v>
      </c>
      <c r="N365" s="76">
        <v>0.04</v>
      </c>
    </row>
    <row r="366" spans="2:14">
      <c r="B366" t="s">
        <v>2363</v>
      </c>
      <c r="C366" t="s">
        <v>2364</v>
      </c>
      <c r="D366" t="s">
        <v>1381</v>
      </c>
      <c r="E366" t="s">
        <v>1307</v>
      </c>
      <c r="G366" t="s">
        <v>126</v>
      </c>
      <c r="H366" t="s">
        <v>109</v>
      </c>
      <c r="I366" s="76">
        <v>7024.43</v>
      </c>
      <c r="J366" s="76">
        <v>9813</v>
      </c>
      <c r="K366" s="76">
        <v>2432.5655178111001</v>
      </c>
      <c r="L366" s="76">
        <v>0.01</v>
      </c>
      <c r="M366" s="76">
        <v>0.21</v>
      </c>
      <c r="N366" s="76">
        <v>0.05</v>
      </c>
    </row>
    <row r="367" spans="2:14">
      <c r="B367" t="s">
        <v>2365</v>
      </c>
      <c r="C367" t="s">
        <v>2366</v>
      </c>
      <c r="D367" t="s">
        <v>126</v>
      </c>
      <c r="E367" t="s">
        <v>1307</v>
      </c>
      <c r="G367" t="s">
        <v>126</v>
      </c>
      <c r="H367" t="s">
        <v>109</v>
      </c>
      <c r="I367" s="76">
        <v>5788.05</v>
      </c>
      <c r="J367" s="76">
        <v>14276</v>
      </c>
      <c r="K367" s="76">
        <v>2916.0198215219998</v>
      </c>
      <c r="L367" s="76">
        <v>0</v>
      </c>
      <c r="M367" s="76">
        <v>0.25</v>
      </c>
      <c r="N367" s="76">
        <v>0.05</v>
      </c>
    </row>
    <row r="368" spans="2:14">
      <c r="B368" t="s">
        <v>2367</v>
      </c>
      <c r="C368" t="s">
        <v>2368</v>
      </c>
      <c r="D368" t="s">
        <v>2067</v>
      </c>
      <c r="E368" t="s">
        <v>1307</v>
      </c>
      <c r="G368" t="s">
        <v>126</v>
      </c>
      <c r="H368" t="s">
        <v>109</v>
      </c>
      <c r="I368" s="76">
        <v>2327.75</v>
      </c>
      <c r="J368" s="76">
        <v>8011</v>
      </c>
      <c r="K368" s="76">
        <v>658.07398927249994</v>
      </c>
      <c r="L368" s="76">
        <v>0</v>
      </c>
      <c r="M368" s="76">
        <v>0.06</v>
      </c>
      <c r="N368" s="76">
        <v>0.01</v>
      </c>
    </row>
    <row r="369" spans="2:14">
      <c r="B369" t="s">
        <v>2369</v>
      </c>
      <c r="C369" t="s">
        <v>2370</v>
      </c>
      <c r="D369" t="s">
        <v>126</v>
      </c>
      <c r="E369" t="s">
        <v>1307</v>
      </c>
      <c r="G369" t="s">
        <v>126</v>
      </c>
      <c r="H369" t="s">
        <v>113</v>
      </c>
      <c r="I369" s="76">
        <v>1382.1</v>
      </c>
      <c r="J369" s="76">
        <v>21370</v>
      </c>
      <c r="K369" s="76">
        <v>1227.7602434129999</v>
      </c>
      <c r="L369" s="76">
        <v>0</v>
      </c>
      <c r="M369" s="76">
        <v>0.11</v>
      </c>
      <c r="N369" s="76">
        <v>0.02</v>
      </c>
    </row>
    <row r="370" spans="2:14">
      <c r="B370" t="s">
        <v>2371</v>
      </c>
      <c r="C370" t="s">
        <v>2372</v>
      </c>
      <c r="D370" t="s">
        <v>1381</v>
      </c>
      <c r="E370" t="s">
        <v>1307</v>
      </c>
      <c r="G370" t="s">
        <v>126</v>
      </c>
      <c r="H370" t="s">
        <v>109</v>
      </c>
      <c r="I370" s="76">
        <v>9838.4</v>
      </c>
      <c r="J370" s="76">
        <v>8002</v>
      </c>
      <c r="K370" s="76">
        <v>2778.271482272</v>
      </c>
      <c r="L370" s="76">
        <v>0</v>
      </c>
      <c r="M370" s="76">
        <v>0.24</v>
      </c>
      <c r="N370" s="76">
        <v>0.05</v>
      </c>
    </row>
    <row r="371" spans="2:14">
      <c r="B371" t="s">
        <v>2373</v>
      </c>
      <c r="C371" t="s">
        <v>2374</v>
      </c>
      <c r="D371" t="s">
        <v>126</v>
      </c>
      <c r="E371" t="s">
        <v>1307</v>
      </c>
      <c r="G371" t="s">
        <v>126</v>
      </c>
      <c r="H371" t="s">
        <v>113</v>
      </c>
      <c r="I371" s="76">
        <v>4099.97</v>
      </c>
      <c r="J371" s="76">
        <v>2309</v>
      </c>
      <c r="K371" s="76">
        <v>393.52668661537001</v>
      </c>
      <c r="L371" s="76">
        <v>0.03</v>
      </c>
      <c r="M371" s="76">
        <v>0.03</v>
      </c>
      <c r="N371" s="76">
        <v>0.01</v>
      </c>
    </row>
    <row r="372" spans="2:14">
      <c r="B372" t="s">
        <v>2375</v>
      </c>
      <c r="C372" t="s">
        <v>2376</v>
      </c>
      <c r="D372" t="s">
        <v>1381</v>
      </c>
      <c r="E372" t="s">
        <v>1307</v>
      </c>
      <c r="G372" t="s">
        <v>126</v>
      </c>
      <c r="H372" t="s">
        <v>109</v>
      </c>
      <c r="I372" s="76">
        <v>22480.98</v>
      </c>
      <c r="J372" s="76">
        <v>3486</v>
      </c>
      <c r="K372" s="76">
        <v>2765.6312917211999</v>
      </c>
      <c r="L372" s="76">
        <v>0.02</v>
      </c>
      <c r="M372" s="76">
        <v>0.24</v>
      </c>
      <c r="N372" s="76">
        <v>0.05</v>
      </c>
    </row>
    <row r="373" spans="2:14">
      <c r="B373" t="s">
        <v>2377</v>
      </c>
      <c r="C373" t="s">
        <v>2378</v>
      </c>
      <c r="D373" t="s">
        <v>1381</v>
      </c>
      <c r="E373" t="s">
        <v>1307</v>
      </c>
      <c r="G373" t="s">
        <v>126</v>
      </c>
      <c r="H373" t="s">
        <v>109</v>
      </c>
      <c r="I373" s="76">
        <v>27067.71</v>
      </c>
      <c r="J373" s="76">
        <v>4058</v>
      </c>
      <c r="K373" s="76">
        <v>3876.2806737822002</v>
      </c>
      <c r="L373" s="76">
        <v>0</v>
      </c>
      <c r="M373" s="76">
        <v>0.34</v>
      </c>
      <c r="N373" s="76">
        <v>7.0000000000000007E-2</v>
      </c>
    </row>
    <row r="374" spans="2:14">
      <c r="B374" t="s">
        <v>2379</v>
      </c>
      <c r="C374" t="s">
        <v>2380</v>
      </c>
      <c r="D374" t="s">
        <v>2067</v>
      </c>
      <c r="E374" t="s">
        <v>1307</v>
      </c>
      <c r="G374" t="s">
        <v>126</v>
      </c>
      <c r="H374" t="s">
        <v>109</v>
      </c>
      <c r="I374" s="76">
        <v>8843.91</v>
      </c>
      <c r="J374" s="76">
        <v>8091</v>
      </c>
      <c r="K374" s="76">
        <v>2525.2139153348999</v>
      </c>
      <c r="L374" s="76">
        <v>0</v>
      </c>
      <c r="M374" s="76">
        <v>0.22</v>
      </c>
      <c r="N374" s="76">
        <v>0.05</v>
      </c>
    </row>
    <row r="375" spans="2:14">
      <c r="B375" t="s">
        <v>2381</v>
      </c>
      <c r="C375" t="s">
        <v>2382</v>
      </c>
      <c r="D375" t="s">
        <v>2067</v>
      </c>
      <c r="E375" t="s">
        <v>1307</v>
      </c>
      <c r="G375" t="s">
        <v>126</v>
      </c>
      <c r="H375" t="s">
        <v>109</v>
      </c>
      <c r="I375" s="76">
        <v>7590.83</v>
      </c>
      <c r="J375" s="76">
        <v>6027</v>
      </c>
      <c r="K375" s="76">
        <v>1614.5151147489</v>
      </c>
      <c r="L375" s="76">
        <v>0.01</v>
      </c>
      <c r="M375" s="76">
        <v>0.14000000000000001</v>
      </c>
      <c r="N375" s="76">
        <v>0.03</v>
      </c>
    </row>
    <row r="376" spans="2:14">
      <c r="B376" t="s">
        <v>2383</v>
      </c>
      <c r="C376" t="s">
        <v>2384</v>
      </c>
      <c r="D376" t="s">
        <v>1381</v>
      </c>
      <c r="E376" t="s">
        <v>1307</v>
      </c>
      <c r="G376" t="s">
        <v>126</v>
      </c>
      <c r="H376" t="s">
        <v>109</v>
      </c>
      <c r="I376" s="76">
        <v>21144.52</v>
      </c>
      <c r="J376" s="76">
        <v>2202</v>
      </c>
      <c r="K376" s="76">
        <v>1643.1106239815999</v>
      </c>
      <c r="L376" s="76">
        <v>0.01</v>
      </c>
      <c r="M376" s="76">
        <v>0.14000000000000001</v>
      </c>
      <c r="N376" s="76">
        <v>0.03</v>
      </c>
    </row>
    <row r="377" spans="2:14">
      <c r="B377" t="s">
        <v>2385</v>
      </c>
      <c r="C377" t="s">
        <v>2386</v>
      </c>
      <c r="D377" t="s">
        <v>1381</v>
      </c>
      <c r="E377" t="s">
        <v>1307</v>
      </c>
      <c r="G377" t="s">
        <v>126</v>
      </c>
      <c r="H377" t="s">
        <v>109</v>
      </c>
      <c r="I377" s="76">
        <v>7772.91</v>
      </c>
      <c r="J377" s="76">
        <v>7771</v>
      </c>
      <c r="K377" s="76">
        <v>2131.6318785969002</v>
      </c>
      <c r="L377" s="76">
        <v>0</v>
      </c>
      <c r="M377" s="76">
        <v>0.19</v>
      </c>
      <c r="N377" s="76">
        <v>0.04</v>
      </c>
    </row>
    <row r="378" spans="2:14">
      <c r="B378" t="s">
        <v>2387</v>
      </c>
      <c r="C378" t="s">
        <v>2388</v>
      </c>
      <c r="D378" t="s">
        <v>1381</v>
      </c>
      <c r="E378" t="s">
        <v>1307</v>
      </c>
      <c r="G378" t="s">
        <v>126</v>
      </c>
      <c r="H378" t="s">
        <v>109</v>
      </c>
      <c r="I378" s="76">
        <v>10203.030000000001</v>
      </c>
      <c r="J378" s="76">
        <v>6429</v>
      </c>
      <c r="K378" s="76">
        <v>2314.8574266123001</v>
      </c>
      <c r="L378" s="76">
        <v>0</v>
      </c>
      <c r="M378" s="76">
        <v>0.2</v>
      </c>
      <c r="N378" s="76">
        <v>0.04</v>
      </c>
    </row>
    <row r="379" spans="2:14">
      <c r="B379" t="s">
        <v>2389</v>
      </c>
      <c r="C379" t="s">
        <v>2390</v>
      </c>
      <c r="D379" t="s">
        <v>1381</v>
      </c>
      <c r="E379" t="s">
        <v>1307</v>
      </c>
      <c r="G379" t="s">
        <v>126</v>
      </c>
      <c r="H379" t="s">
        <v>109</v>
      </c>
      <c r="I379" s="76">
        <v>15467.26</v>
      </c>
      <c r="J379" s="76">
        <v>4771</v>
      </c>
      <c r="K379" s="76">
        <v>2604.2007573634</v>
      </c>
      <c r="L379" s="76">
        <v>0.01</v>
      </c>
      <c r="M379" s="76">
        <v>0.23</v>
      </c>
      <c r="N379" s="76">
        <v>0.05</v>
      </c>
    </row>
    <row r="380" spans="2:14">
      <c r="B380" t="s">
        <v>2391</v>
      </c>
      <c r="C380" t="s">
        <v>2392</v>
      </c>
      <c r="D380" t="s">
        <v>126</v>
      </c>
      <c r="E380" t="s">
        <v>1307</v>
      </c>
      <c r="G380" t="s">
        <v>126</v>
      </c>
      <c r="H380" t="s">
        <v>202</v>
      </c>
      <c r="I380" s="76">
        <v>5359.94</v>
      </c>
      <c r="J380" s="76">
        <v>8255</v>
      </c>
      <c r="K380" s="76">
        <v>1604.9462103830999</v>
      </c>
      <c r="L380" s="76">
        <v>0</v>
      </c>
      <c r="M380" s="76">
        <v>0.14000000000000001</v>
      </c>
      <c r="N380" s="76">
        <v>0.03</v>
      </c>
    </row>
    <row r="381" spans="2:14">
      <c r="B381" t="s">
        <v>2393</v>
      </c>
      <c r="C381" t="s">
        <v>2394</v>
      </c>
      <c r="D381" t="s">
        <v>126</v>
      </c>
      <c r="E381" t="s">
        <v>1307</v>
      </c>
      <c r="G381" t="s">
        <v>126</v>
      </c>
      <c r="H381" t="s">
        <v>109</v>
      </c>
      <c r="I381" s="76">
        <v>4644.01</v>
      </c>
      <c r="J381" s="76">
        <v>8475</v>
      </c>
      <c r="K381" s="76">
        <v>1388.9432818275</v>
      </c>
      <c r="L381" s="76">
        <v>0</v>
      </c>
      <c r="M381" s="76">
        <v>0.12</v>
      </c>
      <c r="N381" s="76">
        <v>0.03</v>
      </c>
    </row>
    <row r="382" spans="2:14">
      <c r="B382" t="s">
        <v>2395</v>
      </c>
      <c r="C382" t="s">
        <v>2396</v>
      </c>
      <c r="D382" t="s">
        <v>126</v>
      </c>
      <c r="E382" t="s">
        <v>1307</v>
      </c>
      <c r="G382" t="s">
        <v>126</v>
      </c>
      <c r="H382" t="s">
        <v>113</v>
      </c>
      <c r="I382" s="76">
        <v>1005.14</v>
      </c>
      <c r="J382" s="76">
        <v>5387.5</v>
      </c>
      <c r="K382" s="76">
        <v>225.10410585574999</v>
      </c>
      <c r="L382" s="76">
        <v>0</v>
      </c>
      <c r="M382" s="76">
        <v>0.02</v>
      </c>
      <c r="N382" s="76">
        <v>0</v>
      </c>
    </row>
    <row r="383" spans="2:14">
      <c r="B383" t="s">
        <v>2397</v>
      </c>
      <c r="C383" t="s">
        <v>2396</v>
      </c>
      <c r="D383" t="s">
        <v>126</v>
      </c>
      <c r="E383" t="s">
        <v>1307</v>
      </c>
      <c r="G383" t="s">
        <v>126</v>
      </c>
      <c r="H383" t="s">
        <v>113</v>
      </c>
      <c r="I383" s="76">
        <v>12837.91</v>
      </c>
      <c r="J383" s="76">
        <v>5387.4999999999909</v>
      </c>
      <c r="K383" s="76">
        <v>2875.08829775612</v>
      </c>
      <c r="L383" s="76">
        <v>0.01</v>
      </c>
      <c r="M383" s="76">
        <v>0.25</v>
      </c>
      <c r="N383" s="76">
        <v>0.05</v>
      </c>
    </row>
    <row r="384" spans="2:14">
      <c r="B384" t="s">
        <v>2398</v>
      </c>
      <c r="C384" t="s">
        <v>2399</v>
      </c>
      <c r="D384" t="s">
        <v>1341</v>
      </c>
      <c r="E384" t="s">
        <v>1307</v>
      </c>
      <c r="G384" t="s">
        <v>126</v>
      </c>
      <c r="H384" t="s">
        <v>202</v>
      </c>
      <c r="I384" s="76">
        <v>1531.41</v>
      </c>
      <c r="J384" s="76">
        <v>24700</v>
      </c>
      <c r="K384" s="76">
        <v>1372.056222771</v>
      </c>
      <c r="L384" s="76">
        <v>0</v>
      </c>
      <c r="M384" s="76">
        <v>0.12</v>
      </c>
      <c r="N384" s="76">
        <v>0.03</v>
      </c>
    </row>
    <row r="385" spans="2:14">
      <c r="B385" t="s">
        <v>2400</v>
      </c>
      <c r="C385" t="s">
        <v>2401</v>
      </c>
      <c r="D385" t="s">
        <v>2067</v>
      </c>
      <c r="E385" t="s">
        <v>1307</v>
      </c>
      <c r="G385" t="s">
        <v>126</v>
      </c>
      <c r="H385" t="s">
        <v>109</v>
      </c>
      <c r="I385" s="76">
        <v>4433.29</v>
      </c>
      <c r="J385" s="76">
        <v>4715</v>
      </c>
      <c r="K385" s="76">
        <v>737.66554133149998</v>
      </c>
      <c r="L385" s="76">
        <v>0.01</v>
      </c>
      <c r="M385" s="76">
        <v>0.06</v>
      </c>
      <c r="N385" s="76">
        <v>0.01</v>
      </c>
    </row>
    <row r="386" spans="2:14">
      <c r="B386" t="s">
        <v>2402</v>
      </c>
      <c r="C386" t="s">
        <v>2403</v>
      </c>
      <c r="D386" t="s">
        <v>2067</v>
      </c>
      <c r="E386" t="s">
        <v>1307</v>
      </c>
      <c r="G386" t="s">
        <v>126</v>
      </c>
      <c r="H386" t="s">
        <v>109</v>
      </c>
      <c r="I386" s="76">
        <v>7686.39</v>
      </c>
      <c r="J386" s="76">
        <v>15155</v>
      </c>
      <c r="K386" s="76">
        <v>4110.8347154804997</v>
      </c>
      <c r="L386" s="76">
        <v>0</v>
      </c>
      <c r="M386" s="76">
        <v>0.36</v>
      </c>
      <c r="N386" s="76">
        <v>0.08</v>
      </c>
    </row>
    <row r="387" spans="2:14">
      <c r="B387" t="s">
        <v>2404</v>
      </c>
      <c r="C387" t="s">
        <v>2405</v>
      </c>
      <c r="D387" t="s">
        <v>1381</v>
      </c>
      <c r="E387" t="s">
        <v>1307</v>
      </c>
      <c r="G387" t="s">
        <v>126</v>
      </c>
      <c r="H387" t="s">
        <v>109</v>
      </c>
      <c r="I387" s="76">
        <v>18185.52</v>
      </c>
      <c r="J387" s="76">
        <v>3053</v>
      </c>
      <c r="K387" s="76">
        <v>1959.3146534424</v>
      </c>
      <c r="L387" s="76">
        <v>0</v>
      </c>
      <c r="M387" s="76">
        <v>0.17</v>
      </c>
      <c r="N387" s="76">
        <v>0.04</v>
      </c>
    </row>
    <row r="388" spans="2:14">
      <c r="B388" t="s">
        <v>2406</v>
      </c>
      <c r="C388" t="s">
        <v>2407</v>
      </c>
      <c r="D388" t="s">
        <v>2067</v>
      </c>
      <c r="E388" t="s">
        <v>1307</v>
      </c>
      <c r="G388" t="s">
        <v>126</v>
      </c>
      <c r="H388" t="s">
        <v>109</v>
      </c>
      <c r="I388" s="76">
        <v>1481.64</v>
      </c>
      <c r="J388" s="76">
        <v>12371</v>
      </c>
      <c r="K388" s="76">
        <v>646.84341224759999</v>
      </c>
      <c r="L388" s="76">
        <v>0</v>
      </c>
      <c r="M388" s="76">
        <v>0.06</v>
      </c>
      <c r="N388" s="76">
        <v>0.01</v>
      </c>
    </row>
    <row r="389" spans="2:14">
      <c r="B389" t="s">
        <v>2408</v>
      </c>
      <c r="C389" t="s">
        <v>2409</v>
      </c>
      <c r="D389" t="s">
        <v>2067</v>
      </c>
      <c r="E389" t="s">
        <v>1307</v>
      </c>
      <c r="G389" t="s">
        <v>126</v>
      </c>
      <c r="H389" t="s">
        <v>109</v>
      </c>
      <c r="I389" s="76">
        <v>4606.95</v>
      </c>
      <c r="J389" s="76">
        <v>255</v>
      </c>
      <c r="K389" s="76">
        <v>41.457712702499997</v>
      </c>
      <c r="L389" s="76">
        <v>0.01</v>
      </c>
      <c r="M389" s="76">
        <v>0</v>
      </c>
      <c r="N389" s="76">
        <v>0</v>
      </c>
    </row>
    <row r="390" spans="2:14">
      <c r="B390" t="s">
        <v>2410</v>
      </c>
      <c r="C390" t="s">
        <v>2411</v>
      </c>
      <c r="D390" t="s">
        <v>2067</v>
      </c>
      <c r="E390" t="s">
        <v>1307</v>
      </c>
      <c r="G390" t="s">
        <v>126</v>
      </c>
      <c r="H390" t="s">
        <v>109</v>
      </c>
      <c r="I390" s="76">
        <v>24742.95</v>
      </c>
      <c r="J390" s="76">
        <v>2785</v>
      </c>
      <c r="K390" s="76">
        <v>2431.8026948175002</v>
      </c>
      <c r="L390" s="76">
        <v>0.01</v>
      </c>
      <c r="M390" s="76">
        <v>0.21</v>
      </c>
      <c r="N390" s="76">
        <v>0.05</v>
      </c>
    </row>
    <row r="391" spans="2:14">
      <c r="B391" t="s">
        <v>2412</v>
      </c>
      <c r="C391" t="s">
        <v>2413</v>
      </c>
      <c r="D391" t="s">
        <v>126</v>
      </c>
      <c r="E391" t="s">
        <v>1307</v>
      </c>
      <c r="G391" t="s">
        <v>126</v>
      </c>
      <c r="H391" t="s">
        <v>109</v>
      </c>
      <c r="I391" s="76">
        <v>6661.64</v>
      </c>
      <c r="J391" s="76">
        <v>9805</v>
      </c>
      <c r="K391" s="76">
        <v>2305.0503472579999</v>
      </c>
      <c r="L391" s="76">
        <v>0</v>
      </c>
      <c r="M391" s="76">
        <v>0.2</v>
      </c>
      <c r="N391" s="76">
        <v>0.04</v>
      </c>
    </row>
    <row r="392" spans="2:14">
      <c r="B392" t="s">
        <v>308</v>
      </c>
    </row>
    <row r="393" spans="2:14">
      <c r="B393" t="s">
        <v>415</v>
      </c>
    </row>
    <row r="394" spans="2:14">
      <c r="B394" t="s">
        <v>416</v>
      </c>
    </row>
    <row r="395" spans="2:14">
      <c r="B395" t="s">
        <v>417</v>
      </c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zoomScale="75" zoomScaleNormal="75" workbookViewId="0">
      <selection activeCell="B6" sqref="B6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4.7109375" style="15" customWidth="1"/>
    <col min="9" max="10" width="11.7109375" style="15" customWidth="1"/>
    <col min="11" max="11" width="14.7109375" style="15" customWidth="1"/>
    <col min="12" max="14" width="10.7109375" style="15" customWidth="1"/>
    <col min="15" max="15" width="7.5703125" style="15" customWidth="1"/>
    <col min="16" max="16" width="6.7109375" style="15" customWidth="1"/>
    <col min="17" max="17" width="7.7109375" style="15" customWidth="1"/>
    <col min="18" max="18" width="7.140625" style="15" customWidth="1"/>
    <col min="19" max="19" width="6" style="15" customWidth="1"/>
    <col min="20" max="20" width="7.85546875" style="15" customWidth="1"/>
    <col min="21" max="21" width="8.140625" style="15" customWidth="1"/>
    <col min="22" max="22" width="6.28515625" style="15" customWidth="1"/>
    <col min="23" max="23" width="8" style="15" customWidth="1"/>
    <col min="24" max="24" width="8.7109375" style="15" customWidth="1"/>
    <col min="25" max="25" width="10" style="15" customWidth="1"/>
    <col min="26" max="26" width="9.5703125" style="15" customWidth="1"/>
    <col min="27" max="27" width="6.140625" style="15" customWidth="1"/>
    <col min="28" max="29" width="5.7109375" style="15" customWidth="1"/>
    <col min="30" max="30" width="6.85546875" style="15" customWidth="1"/>
    <col min="31" max="31" width="6.42578125" style="15" customWidth="1"/>
    <col min="32" max="32" width="6.7109375" style="15" customWidth="1"/>
    <col min="33" max="33" width="7.28515625" style="15" customWidth="1"/>
    <col min="34" max="45" width="5.7109375" style="15" customWidth="1"/>
    <col min="46" max="16384" width="9.140625" style="15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82" t="s">
        <v>3664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4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8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8"/>
      <c r="BK7" s="18"/>
    </row>
    <row r="8" spans="2:63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37" t="s">
        <v>193</v>
      </c>
      <c r="K8" s="27" t="s">
        <v>57</v>
      </c>
      <c r="L8" s="27" t="s">
        <v>74</v>
      </c>
      <c r="M8" s="27" t="s">
        <v>58</v>
      </c>
      <c r="N8" s="27" t="s">
        <v>186</v>
      </c>
      <c r="P8" s="15"/>
      <c r="BH8" s="15"/>
      <c r="BI8" s="15"/>
      <c r="BK8" s="22"/>
    </row>
    <row r="9" spans="2:63" s="18" customFormat="1" ht="26.25" customHeight="1">
      <c r="B9" s="19"/>
      <c r="C9" s="20"/>
      <c r="D9" s="20"/>
      <c r="E9" s="20"/>
      <c r="F9" s="20"/>
      <c r="G9" s="20"/>
      <c r="H9" s="30" t="s">
        <v>187</v>
      </c>
      <c r="I9" s="30"/>
      <c r="J9" s="20" t="s">
        <v>188</v>
      </c>
      <c r="K9" s="30" t="s">
        <v>6</v>
      </c>
      <c r="L9" s="30" t="s">
        <v>7</v>
      </c>
      <c r="M9" s="44" t="s">
        <v>7</v>
      </c>
      <c r="N9" s="44" t="s">
        <v>7</v>
      </c>
      <c r="BH9" s="15"/>
      <c r="BK9" s="22"/>
    </row>
    <row r="10" spans="2:6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O10" s="34"/>
      <c r="BH10" s="15"/>
      <c r="BI10" s="18"/>
      <c r="BK10" s="15"/>
    </row>
    <row r="11" spans="2:63" s="22" customFormat="1" ht="18" customHeight="1">
      <c r="B11" s="23" t="s">
        <v>95</v>
      </c>
      <c r="C11" s="7"/>
      <c r="D11" s="7"/>
      <c r="E11" s="7"/>
      <c r="F11" s="7"/>
      <c r="G11" s="7"/>
      <c r="H11" s="75">
        <v>1705436.67</v>
      </c>
      <c r="I11" s="7"/>
      <c r="J11" s="75">
        <v>0</v>
      </c>
      <c r="K11" s="75">
        <v>20707.724936526902</v>
      </c>
      <c r="L11" s="7"/>
      <c r="M11" s="75">
        <v>100</v>
      </c>
      <c r="N11" s="75">
        <v>0.38</v>
      </c>
      <c r="O11" s="34"/>
      <c r="BH11" s="15"/>
      <c r="BI11" s="18"/>
      <c r="BK11" s="15"/>
    </row>
    <row r="12" spans="2:63">
      <c r="B12" s="77" t="s">
        <v>210</v>
      </c>
      <c r="D12" s="15"/>
      <c r="E12" s="15"/>
      <c r="F12" s="15"/>
      <c r="G12" s="15"/>
      <c r="H12" s="78">
        <v>1680806.12</v>
      </c>
      <c r="J12" s="78">
        <v>0</v>
      </c>
      <c r="K12" s="78">
        <v>17261.498647526001</v>
      </c>
      <c r="M12" s="78">
        <v>83.36</v>
      </c>
      <c r="N12" s="78">
        <v>0.32</v>
      </c>
    </row>
    <row r="13" spans="2:63">
      <c r="B13" s="77" t="s">
        <v>2414</v>
      </c>
      <c r="D13" s="15"/>
      <c r="E13" s="15"/>
      <c r="F13" s="15"/>
      <c r="G13" s="15"/>
      <c r="H13" s="78">
        <v>124366.42</v>
      </c>
      <c r="J13" s="78">
        <v>0</v>
      </c>
      <c r="K13" s="78">
        <v>7363.5126938100002</v>
      </c>
      <c r="M13" s="78">
        <v>35.56</v>
      </c>
      <c r="N13" s="78">
        <v>0.14000000000000001</v>
      </c>
    </row>
    <row r="14" spans="2:63">
      <c r="B14" t="s">
        <v>2415</v>
      </c>
      <c r="C14" t="s">
        <v>2416</v>
      </c>
      <c r="D14" t="s">
        <v>103</v>
      </c>
      <c r="E14" t="s">
        <v>2417</v>
      </c>
      <c r="F14" t="s">
        <v>534</v>
      </c>
      <c r="G14" t="s">
        <v>105</v>
      </c>
      <c r="H14" s="76">
        <v>13408.53</v>
      </c>
      <c r="I14" s="76">
        <v>17060</v>
      </c>
      <c r="J14" s="76">
        <v>0</v>
      </c>
      <c r="K14" s="76">
        <v>2287.495218</v>
      </c>
      <c r="L14" s="76">
        <v>0.17</v>
      </c>
      <c r="M14" s="76">
        <v>11.05</v>
      </c>
      <c r="N14" s="76">
        <v>0.04</v>
      </c>
    </row>
    <row r="15" spans="2:63">
      <c r="B15" t="s">
        <v>2418</v>
      </c>
      <c r="C15" t="s">
        <v>2419</v>
      </c>
      <c r="D15" t="s">
        <v>103</v>
      </c>
      <c r="E15" t="s">
        <v>2417</v>
      </c>
      <c r="F15" t="s">
        <v>425</v>
      </c>
      <c r="G15" t="s">
        <v>105</v>
      </c>
      <c r="H15" s="76">
        <v>24941.13</v>
      </c>
      <c r="I15" s="76">
        <v>16800</v>
      </c>
      <c r="J15" s="76">
        <v>0</v>
      </c>
      <c r="K15" s="76">
        <v>4190.1098400000001</v>
      </c>
      <c r="L15" s="76">
        <v>0.13</v>
      </c>
      <c r="M15" s="76">
        <v>20.23</v>
      </c>
      <c r="N15" s="76">
        <v>0.08</v>
      </c>
    </row>
    <row r="16" spans="2:63">
      <c r="B16" t="s">
        <v>2420</v>
      </c>
      <c r="C16" t="s">
        <v>2421</v>
      </c>
      <c r="D16" t="s">
        <v>103</v>
      </c>
      <c r="E16" t="s">
        <v>2422</v>
      </c>
      <c r="F16" t="s">
        <v>131</v>
      </c>
      <c r="G16" t="s">
        <v>105</v>
      </c>
      <c r="H16" s="76">
        <v>24269.65</v>
      </c>
      <c r="I16" s="76">
        <v>1635</v>
      </c>
      <c r="J16" s="76">
        <v>0</v>
      </c>
      <c r="K16" s="76">
        <v>396.80877750000002</v>
      </c>
      <c r="L16" s="76">
        <v>0.1</v>
      </c>
      <c r="M16" s="76">
        <v>1.92</v>
      </c>
      <c r="N16" s="76">
        <v>0.01</v>
      </c>
    </row>
    <row r="17" spans="2:14">
      <c r="B17" t="s">
        <v>2423</v>
      </c>
      <c r="C17" t="s">
        <v>2424</v>
      </c>
      <c r="D17" t="s">
        <v>103</v>
      </c>
      <c r="E17" t="s">
        <v>2422</v>
      </c>
      <c r="F17" t="s">
        <v>135</v>
      </c>
      <c r="G17" t="s">
        <v>105</v>
      </c>
      <c r="H17" s="76">
        <v>61747.11</v>
      </c>
      <c r="I17" s="76">
        <v>792.1</v>
      </c>
      <c r="J17" s="76">
        <v>0</v>
      </c>
      <c r="K17" s="76">
        <v>489.09885831000003</v>
      </c>
      <c r="L17" s="76">
        <v>0.23</v>
      </c>
      <c r="M17" s="76">
        <v>2.36</v>
      </c>
      <c r="N17" s="76">
        <v>0.01</v>
      </c>
    </row>
    <row r="18" spans="2:14">
      <c r="B18" s="77" t="s">
        <v>2425</v>
      </c>
      <c r="D18" s="15"/>
      <c r="E18" s="15"/>
      <c r="F18" s="15"/>
      <c r="G18" s="15"/>
      <c r="H18" s="78">
        <v>0</v>
      </c>
      <c r="J18" s="78">
        <v>0</v>
      </c>
      <c r="K18" s="78">
        <v>0</v>
      </c>
      <c r="M18" s="78">
        <v>0</v>
      </c>
      <c r="N18" s="78">
        <v>0</v>
      </c>
    </row>
    <row r="19" spans="2:14">
      <c r="B19" t="s">
        <v>215</v>
      </c>
      <c r="C19" t="s">
        <v>215</v>
      </c>
      <c r="D19" s="15"/>
      <c r="E19" s="15"/>
      <c r="F19" t="s">
        <v>215</v>
      </c>
      <c r="G19" t="s">
        <v>215</v>
      </c>
      <c r="H19" s="76">
        <v>0</v>
      </c>
      <c r="I19" s="76">
        <v>0</v>
      </c>
      <c r="K19" s="76">
        <v>0</v>
      </c>
      <c r="L19" s="76">
        <v>0</v>
      </c>
      <c r="M19" s="76">
        <v>0</v>
      </c>
      <c r="N19" s="76">
        <v>0</v>
      </c>
    </row>
    <row r="20" spans="2:14">
      <c r="B20" s="77" t="s">
        <v>2426</v>
      </c>
      <c r="D20" s="15"/>
      <c r="E20" s="15"/>
      <c r="F20" s="15"/>
      <c r="G20" s="15"/>
      <c r="H20" s="78">
        <v>1556439.7</v>
      </c>
      <c r="J20" s="78">
        <v>0</v>
      </c>
      <c r="K20" s="78">
        <v>9897.9859537159991</v>
      </c>
      <c r="M20" s="78">
        <v>47.8</v>
      </c>
      <c r="N20" s="78">
        <v>0.18</v>
      </c>
    </row>
    <row r="21" spans="2:14">
      <c r="B21" t="s">
        <v>2427</v>
      </c>
      <c r="C21" t="s">
        <v>2428</v>
      </c>
      <c r="D21" t="s">
        <v>103</v>
      </c>
      <c r="E21" t="s">
        <v>2422</v>
      </c>
      <c r="F21" t="s">
        <v>2429</v>
      </c>
      <c r="G21" t="s">
        <v>105</v>
      </c>
      <c r="H21" s="76">
        <v>163955.32</v>
      </c>
      <c r="I21" s="76">
        <v>308.68</v>
      </c>
      <c r="J21" s="76">
        <v>0</v>
      </c>
      <c r="K21" s="76">
        <v>506.09728177599999</v>
      </c>
      <c r="L21" s="76">
        <v>0.11</v>
      </c>
      <c r="M21" s="76">
        <v>2.44</v>
      </c>
      <c r="N21" s="76">
        <v>0.01</v>
      </c>
    </row>
    <row r="22" spans="2:14">
      <c r="B22" t="s">
        <v>2430</v>
      </c>
      <c r="C22" t="s">
        <v>2431</v>
      </c>
      <c r="D22" t="s">
        <v>103</v>
      </c>
      <c r="E22" t="s">
        <v>2422</v>
      </c>
      <c r="F22" t="s">
        <v>2429</v>
      </c>
      <c r="G22" t="s">
        <v>105</v>
      </c>
      <c r="H22" s="76">
        <v>10269.61</v>
      </c>
      <c r="I22" s="76">
        <v>320.24</v>
      </c>
      <c r="J22" s="76">
        <v>0</v>
      </c>
      <c r="K22" s="76">
        <v>32.887399064</v>
      </c>
      <c r="L22" s="76">
        <v>0</v>
      </c>
      <c r="M22" s="76">
        <v>0.16</v>
      </c>
      <c r="N22" s="76">
        <v>0</v>
      </c>
    </row>
    <row r="23" spans="2:14">
      <c r="B23" t="s">
        <v>2432</v>
      </c>
      <c r="C23" t="s">
        <v>2433</v>
      </c>
      <c r="D23" t="s">
        <v>103</v>
      </c>
      <c r="E23" t="s">
        <v>2422</v>
      </c>
      <c r="F23" t="s">
        <v>2429</v>
      </c>
      <c r="G23" t="s">
        <v>105</v>
      </c>
      <c r="H23" s="76">
        <v>47883.88</v>
      </c>
      <c r="I23" s="76">
        <v>364.49</v>
      </c>
      <c r="J23" s="76">
        <v>0</v>
      </c>
      <c r="K23" s="76">
        <v>174.53195421199999</v>
      </c>
      <c r="L23" s="76">
        <v>0.03</v>
      </c>
      <c r="M23" s="76">
        <v>0.84</v>
      </c>
      <c r="N23" s="76">
        <v>0</v>
      </c>
    </row>
    <row r="24" spans="2:14">
      <c r="B24" t="s">
        <v>2434</v>
      </c>
      <c r="C24" t="s">
        <v>2435</v>
      </c>
      <c r="D24" t="s">
        <v>103</v>
      </c>
      <c r="E24" t="s">
        <v>2422</v>
      </c>
      <c r="F24" t="s">
        <v>2429</v>
      </c>
      <c r="G24" t="s">
        <v>105</v>
      </c>
      <c r="H24" s="76">
        <v>44249.68</v>
      </c>
      <c r="I24" s="76">
        <v>347.01</v>
      </c>
      <c r="J24" s="76">
        <v>0</v>
      </c>
      <c r="K24" s="76">
        <v>153.55081456799999</v>
      </c>
      <c r="L24" s="76">
        <v>0.04</v>
      </c>
      <c r="M24" s="76">
        <v>0.74</v>
      </c>
      <c r="N24" s="76">
        <v>0</v>
      </c>
    </row>
    <row r="25" spans="2:14">
      <c r="B25" t="s">
        <v>2436</v>
      </c>
      <c r="C25" t="s">
        <v>2437</v>
      </c>
      <c r="D25" t="s">
        <v>103</v>
      </c>
      <c r="E25" t="s">
        <v>2422</v>
      </c>
      <c r="F25" t="s">
        <v>2429</v>
      </c>
      <c r="G25" t="s">
        <v>105</v>
      </c>
      <c r="H25" s="76">
        <v>16385.28</v>
      </c>
      <c r="I25" s="76">
        <v>358.3</v>
      </c>
      <c r="J25" s="76">
        <v>0</v>
      </c>
      <c r="K25" s="76">
        <v>58.708458239999999</v>
      </c>
      <c r="L25" s="76">
        <v>0.03</v>
      </c>
      <c r="M25" s="76">
        <v>0.28000000000000003</v>
      </c>
      <c r="N25" s="76">
        <v>0</v>
      </c>
    </row>
    <row r="26" spans="2:14">
      <c r="B26" t="s">
        <v>2438</v>
      </c>
      <c r="C26" t="s">
        <v>2439</v>
      </c>
      <c r="D26" t="s">
        <v>103</v>
      </c>
      <c r="E26" t="s">
        <v>669</v>
      </c>
      <c r="F26" t="s">
        <v>2429</v>
      </c>
      <c r="G26" t="s">
        <v>105</v>
      </c>
      <c r="H26" s="76">
        <v>520842.54</v>
      </c>
      <c r="I26" s="76">
        <v>310.3</v>
      </c>
      <c r="J26" s="76">
        <v>0</v>
      </c>
      <c r="K26" s="76">
        <v>1616.17440162</v>
      </c>
      <c r="L26" s="76">
        <v>0.12</v>
      </c>
      <c r="M26" s="76">
        <v>7.8</v>
      </c>
      <c r="N26" s="76">
        <v>0.03</v>
      </c>
    </row>
    <row r="27" spans="2:14">
      <c r="B27" t="s">
        <v>2440</v>
      </c>
      <c r="C27" t="s">
        <v>2441</v>
      </c>
      <c r="D27" t="s">
        <v>103</v>
      </c>
      <c r="E27" t="s">
        <v>669</v>
      </c>
      <c r="F27" t="s">
        <v>2429</v>
      </c>
      <c r="G27" t="s">
        <v>105</v>
      </c>
      <c r="H27" s="76">
        <v>90059.93</v>
      </c>
      <c r="I27" s="76">
        <v>361.9</v>
      </c>
      <c r="J27" s="76">
        <v>0</v>
      </c>
      <c r="K27" s="76">
        <v>325.92688666999999</v>
      </c>
      <c r="L27" s="76">
        <v>0.06</v>
      </c>
      <c r="M27" s="76">
        <v>1.57</v>
      </c>
      <c r="N27" s="76">
        <v>0.01</v>
      </c>
    </row>
    <row r="28" spans="2:14">
      <c r="B28" t="s">
        <v>2442</v>
      </c>
      <c r="C28" t="s">
        <v>2443</v>
      </c>
      <c r="D28" t="s">
        <v>103</v>
      </c>
      <c r="E28" t="s">
        <v>2444</v>
      </c>
      <c r="F28" t="s">
        <v>2429</v>
      </c>
      <c r="G28" t="s">
        <v>105</v>
      </c>
      <c r="H28" s="76">
        <v>108369.4</v>
      </c>
      <c r="I28" s="76">
        <v>327.64999999999998</v>
      </c>
      <c r="J28" s="76">
        <v>0</v>
      </c>
      <c r="K28" s="76">
        <v>355.07233910000002</v>
      </c>
      <c r="L28" s="76">
        <v>0.02</v>
      </c>
      <c r="M28" s="76">
        <v>1.71</v>
      </c>
      <c r="N28" s="76">
        <v>0.01</v>
      </c>
    </row>
    <row r="29" spans="2:14">
      <c r="B29" t="s">
        <v>2445</v>
      </c>
      <c r="C29" t="s">
        <v>2446</v>
      </c>
      <c r="D29" t="s">
        <v>103</v>
      </c>
      <c r="E29" t="s">
        <v>2444</v>
      </c>
      <c r="F29" t="s">
        <v>2429</v>
      </c>
      <c r="G29" t="s">
        <v>105</v>
      </c>
      <c r="H29" s="76">
        <v>35230.78</v>
      </c>
      <c r="I29" s="76">
        <v>3067.39</v>
      </c>
      <c r="J29" s="76">
        <v>0</v>
      </c>
      <c r="K29" s="76">
        <v>1080.6654226420001</v>
      </c>
      <c r="L29" s="76">
        <v>0.09</v>
      </c>
      <c r="M29" s="76">
        <v>5.22</v>
      </c>
      <c r="N29" s="76">
        <v>0.02</v>
      </c>
    </row>
    <row r="30" spans="2:14">
      <c r="B30" t="s">
        <v>2447</v>
      </c>
      <c r="C30" t="s">
        <v>2448</v>
      </c>
      <c r="D30" t="s">
        <v>103</v>
      </c>
      <c r="E30" t="s">
        <v>2444</v>
      </c>
      <c r="F30" t="s">
        <v>2429</v>
      </c>
      <c r="G30" t="s">
        <v>105</v>
      </c>
      <c r="H30" s="76">
        <v>17792.599999999999</v>
      </c>
      <c r="I30" s="76">
        <v>3315.16</v>
      </c>
      <c r="J30" s="76">
        <v>0</v>
      </c>
      <c r="K30" s="76">
        <v>589.85315816000002</v>
      </c>
      <c r="L30" s="76">
        <v>0.08</v>
      </c>
      <c r="M30" s="76">
        <v>2.85</v>
      </c>
      <c r="N30" s="76">
        <v>0.01</v>
      </c>
    </row>
    <row r="31" spans="2:14">
      <c r="B31" t="s">
        <v>2449</v>
      </c>
      <c r="C31" t="s">
        <v>2450</v>
      </c>
      <c r="D31" t="s">
        <v>103</v>
      </c>
      <c r="E31" t="s">
        <v>2444</v>
      </c>
      <c r="F31" t="s">
        <v>2429</v>
      </c>
      <c r="G31" t="s">
        <v>105</v>
      </c>
      <c r="H31" s="76">
        <v>141305.84</v>
      </c>
      <c r="I31" s="76">
        <v>362.79</v>
      </c>
      <c r="J31" s="76">
        <v>0</v>
      </c>
      <c r="K31" s="76">
        <v>512.64345693600001</v>
      </c>
      <c r="L31" s="76">
        <v>0.03</v>
      </c>
      <c r="M31" s="76">
        <v>2.48</v>
      </c>
      <c r="N31" s="76">
        <v>0.01</v>
      </c>
    </row>
    <row r="32" spans="2:14">
      <c r="B32" t="s">
        <v>2451</v>
      </c>
      <c r="C32" t="s">
        <v>2452</v>
      </c>
      <c r="D32" t="s">
        <v>103</v>
      </c>
      <c r="E32" t="s">
        <v>2444</v>
      </c>
      <c r="F32" t="s">
        <v>2429</v>
      </c>
      <c r="G32" t="s">
        <v>105</v>
      </c>
      <c r="H32" s="76">
        <v>4531.55</v>
      </c>
      <c r="I32" s="76">
        <v>3479.8</v>
      </c>
      <c r="J32" s="76">
        <v>0</v>
      </c>
      <c r="K32" s="76">
        <v>157.6888769</v>
      </c>
      <c r="L32" s="76">
        <v>0.01</v>
      </c>
      <c r="M32" s="76">
        <v>0.76</v>
      </c>
      <c r="N32" s="76">
        <v>0</v>
      </c>
    </row>
    <row r="33" spans="2:14">
      <c r="B33" t="s">
        <v>2453</v>
      </c>
      <c r="C33" t="s">
        <v>2454</v>
      </c>
      <c r="D33" t="s">
        <v>103</v>
      </c>
      <c r="E33" t="s">
        <v>2417</v>
      </c>
      <c r="F33" t="s">
        <v>2429</v>
      </c>
      <c r="G33" t="s">
        <v>105</v>
      </c>
      <c r="H33" s="76">
        <v>25400.23</v>
      </c>
      <c r="I33" s="76">
        <v>3079.86</v>
      </c>
      <c r="J33" s="76">
        <v>0</v>
      </c>
      <c r="K33" s="76">
        <v>782.29152367799998</v>
      </c>
      <c r="L33" s="76">
        <v>0.05</v>
      </c>
      <c r="M33" s="76">
        <v>3.78</v>
      </c>
      <c r="N33" s="76">
        <v>0.01</v>
      </c>
    </row>
    <row r="34" spans="2:14">
      <c r="B34" t="s">
        <v>2455</v>
      </c>
      <c r="C34" t="s">
        <v>2456</v>
      </c>
      <c r="D34" t="s">
        <v>103</v>
      </c>
      <c r="E34" t="s">
        <v>2417</v>
      </c>
      <c r="F34" t="s">
        <v>2429</v>
      </c>
      <c r="G34" t="s">
        <v>105</v>
      </c>
      <c r="H34" s="76">
        <v>5678.18</v>
      </c>
      <c r="I34" s="76">
        <v>3637.06</v>
      </c>
      <c r="J34" s="76">
        <v>0</v>
      </c>
      <c r="K34" s="76">
        <v>206.51881350799999</v>
      </c>
      <c r="L34" s="76">
        <v>0.02</v>
      </c>
      <c r="M34" s="76">
        <v>1</v>
      </c>
      <c r="N34" s="76">
        <v>0</v>
      </c>
    </row>
    <row r="35" spans="2:14">
      <c r="B35" t="s">
        <v>2457</v>
      </c>
      <c r="C35" t="s">
        <v>2458</v>
      </c>
      <c r="D35" t="s">
        <v>103</v>
      </c>
      <c r="E35" t="s">
        <v>2417</v>
      </c>
      <c r="F35" t="s">
        <v>2429</v>
      </c>
      <c r="G35" t="s">
        <v>105</v>
      </c>
      <c r="H35" s="76">
        <v>13034.77</v>
      </c>
      <c r="I35" s="76">
        <v>3282.8</v>
      </c>
      <c r="J35" s="76">
        <v>0</v>
      </c>
      <c r="K35" s="76">
        <v>427.90542956000002</v>
      </c>
      <c r="L35" s="76">
        <v>0.01</v>
      </c>
      <c r="M35" s="76">
        <v>2.0699999999999998</v>
      </c>
      <c r="N35" s="76">
        <v>0.01</v>
      </c>
    </row>
    <row r="36" spans="2:14">
      <c r="B36" t="s">
        <v>2459</v>
      </c>
      <c r="C36" t="s">
        <v>2460</v>
      </c>
      <c r="D36" t="s">
        <v>103</v>
      </c>
      <c r="E36" t="s">
        <v>2461</v>
      </c>
      <c r="F36" t="s">
        <v>2429</v>
      </c>
      <c r="G36" t="s">
        <v>105</v>
      </c>
      <c r="H36" s="76">
        <v>90497.81</v>
      </c>
      <c r="I36" s="76">
        <v>309.08</v>
      </c>
      <c r="J36" s="76">
        <v>0</v>
      </c>
      <c r="K36" s="76">
        <v>279.710631148</v>
      </c>
      <c r="L36" s="76">
        <v>0.04</v>
      </c>
      <c r="M36" s="76">
        <v>1.35</v>
      </c>
      <c r="N36" s="76">
        <v>0.01</v>
      </c>
    </row>
    <row r="37" spans="2:14">
      <c r="B37" t="s">
        <v>2462</v>
      </c>
      <c r="C37" t="s">
        <v>2463</v>
      </c>
      <c r="D37" t="s">
        <v>103</v>
      </c>
      <c r="E37" t="s">
        <v>2461</v>
      </c>
      <c r="F37" t="s">
        <v>2429</v>
      </c>
      <c r="G37" t="s">
        <v>105</v>
      </c>
      <c r="H37" s="76">
        <v>93226.58</v>
      </c>
      <c r="I37" s="76">
        <v>365.19</v>
      </c>
      <c r="J37" s="76">
        <v>0</v>
      </c>
      <c r="K37" s="76">
        <v>340.45414750200001</v>
      </c>
      <c r="L37" s="76">
        <v>0.02</v>
      </c>
      <c r="M37" s="76">
        <v>1.64</v>
      </c>
      <c r="N37" s="76">
        <v>0.01</v>
      </c>
    </row>
    <row r="38" spans="2:14">
      <c r="B38" t="s">
        <v>2464</v>
      </c>
      <c r="C38" t="s">
        <v>2465</v>
      </c>
      <c r="D38" t="s">
        <v>103</v>
      </c>
      <c r="E38" t="s">
        <v>2461</v>
      </c>
      <c r="F38" t="s">
        <v>2429</v>
      </c>
      <c r="G38" t="s">
        <v>105</v>
      </c>
      <c r="H38" s="76">
        <v>8475.14</v>
      </c>
      <c r="I38" s="76">
        <v>328.51</v>
      </c>
      <c r="J38" s="76">
        <v>0</v>
      </c>
      <c r="K38" s="76">
        <v>27.841682414000001</v>
      </c>
      <c r="L38" s="76">
        <v>0</v>
      </c>
      <c r="M38" s="76">
        <v>0.13</v>
      </c>
      <c r="N38" s="76">
        <v>0</v>
      </c>
    </row>
    <row r="39" spans="2:14">
      <c r="B39" t="s">
        <v>2466</v>
      </c>
      <c r="C39" t="s">
        <v>2467</v>
      </c>
      <c r="D39" t="s">
        <v>103</v>
      </c>
      <c r="E39" t="s">
        <v>2461</v>
      </c>
      <c r="F39" t="s">
        <v>2429</v>
      </c>
      <c r="G39" t="s">
        <v>105</v>
      </c>
      <c r="H39" s="76">
        <v>53014.85</v>
      </c>
      <c r="I39" s="76">
        <v>164.77</v>
      </c>
      <c r="J39" s="76">
        <v>0</v>
      </c>
      <c r="K39" s="76">
        <v>87.352568344999995</v>
      </c>
      <c r="L39" s="76">
        <v>0.01</v>
      </c>
      <c r="M39" s="76">
        <v>0.42</v>
      </c>
      <c r="N39" s="76">
        <v>0</v>
      </c>
    </row>
    <row r="40" spans="2:14">
      <c r="B40" t="s">
        <v>2468</v>
      </c>
      <c r="C40" t="s">
        <v>2469</v>
      </c>
      <c r="D40" t="s">
        <v>103</v>
      </c>
      <c r="E40" t="s">
        <v>2461</v>
      </c>
      <c r="F40" t="s">
        <v>2429</v>
      </c>
      <c r="G40" t="s">
        <v>105</v>
      </c>
      <c r="H40" s="76">
        <v>20691.78</v>
      </c>
      <c r="I40" s="76">
        <v>3131.38</v>
      </c>
      <c r="J40" s="76">
        <v>0</v>
      </c>
      <c r="K40" s="76">
        <v>647.93826056399996</v>
      </c>
      <c r="L40" s="76">
        <v>7.0000000000000007E-2</v>
      </c>
      <c r="M40" s="76">
        <v>3.13</v>
      </c>
      <c r="N40" s="76">
        <v>0.01</v>
      </c>
    </row>
    <row r="41" spans="2:14">
      <c r="B41" t="s">
        <v>2470</v>
      </c>
      <c r="C41" t="s">
        <v>2471</v>
      </c>
      <c r="D41" t="s">
        <v>103</v>
      </c>
      <c r="E41" t="s">
        <v>2461</v>
      </c>
      <c r="F41" t="s">
        <v>2429</v>
      </c>
      <c r="G41" t="s">
        <v>105</v>
      </c>
      <c r="H41" s="76">
        <v>21753.49</v>
      </c>
      <c r="I41" s="76">
        <v>3628.03</v>
      </c>
      <c r="J41" s="76">
        <v>0</v>
      </c>
      <c r="K41" s="76">
        <v>789.22314324700005</v>
      </c>
      <c r="L41" s="76">
        <v>0.04</v>
      </c>
      <c r="M41" s="76">
        <v>3.81</v>
      </c>
      <c r="N41" s="76">
        <v>0.01</v>
      </c>
    </row>
    <row r="42" spans="2:14">
      <c r="B42" t="s">
        <v>2472</v>
      </c>
      <c r="C42" t="s">
        <v>2473</v>
      </c>
      <c r="D42" t="s">
        <v>103</v>
      </c>
      <c r="E42" t="s">
        <v>2461</v>
      </c>
      <c r="F42" t="s">
        <v>2429</v>
      </c>
      <c r="G42" t="s">
        <v>105</v>
      </c>
      <c r="H42" s="76">
        <v>216.06</v>
      </c>
      <c r="I42" s="76">
        <v>3478.83</v>
      </c>
      <c r="J42" s="76">
        <v>0</v>
      </c>
      <c r="K42" s="76">
        <v>7.5163600979999998</v>
      </c>
      <c r="L42" s="76">
        <v>0</v>
      </c>
      <c r="M42" s="76">
        <v>0.04</v>
      </c>
      <c r="N42" s="76">
        <v>0</v>
      </c>
    </row>
    <row r="43" spans="2:14">
      <c r="B43" t="s">
        <v>2474</v>
      </c>
      <c r="C43" t="s">
        <v>2475</v>
      </c>
      <c r="D43" t="s">
        <v>103</v>
      </c>
      <c r="E43" t="s">
        <v>2444</v>
      </c>
      <c r="F43" t="s">
        <v>425</v>
      </c>
      <c r="G43" t="s">
        <v>105</v>
      </c>
      <c r="H43" s="76">
        <v>18028.38</v>
      </c>
      <c r="I43" s="76">
        <v>3129.61</v>
      </c>
      <c r="J43" s="76">
        <v>0</v>
      </c>
      <c r="K43" s="76">
        <v>564.21798331800005</v>
      </c>
      <c r="L43" s="76">
        <v>0.09</v>
      </c>
      <c r="M43" s="76">
        <v>2.72</v>
      </c>
      <c r="N43" s="76">
        <v>0.01</v>
      </c>
    </row>
    <row r="44" spans="2:14">
      <c r="B44" t="s">
        <v>2476</v>
      </c>
      <c r="C44" t="s">
        <v>2477</v>
      </c>
      <c r="D44" t="s">
        <v>103</v>
      </c>
      <c r="E44" t="s">
        <v>2417</v>
      </c>
      <c r="F44" t="s">
        <v>425</v>
      </c>
      <c r="G44" t="s">
        <v>105</v>
      </c>
      <c r="H44" s="76">
        <v>5546.02</v>
      </c>
      <c r="I44" s="76">
        <v>3123.23</v>
      </c>
      <c r="J44" s="76">
        <v>0</v>
      </c>
      <c r="K44" s="76">
        <v>173.21496044599999</v>
      </c>
      <c r="L44" s="76">
        <v>0.03</v>
      </c>
      <c r="M44" s="76">
        <v>0.84</v>
      </c>
      <c r="N44" s="76">
        <v>0</v>
      </c>
    </row>
    <row r="45" spans="2:14">
      <c r="B45" s="77" t="s">
        <v>2478</v>
      </c>
      <c r="D45" s="15"/>
      <c r="E45" s="15"/>
      <c r="F45" s="15"/>
      <c r="G45" s="15"/>
      <c r="H45" s="78">
        <v>0</v>
      </c>
      <c r="J45" s="78">
        <v>0</v>
      </c>
      <c r="K45" s="78">
        <v>0</v>
      </c>
      <c r="M45" s="78">
        <v>0</v>
      </c>
      <c r="N45" s="78">
        <v>0</v>
      </c>
    </row>
    <row r="46" spans="2:14">
      <c r="B46" t="s">
        <v>215</v>
      </c>
      <c r="C46" t="s">
        <v>215</v>
      </c>
      <c r="D46" s="15"/>
      <c r="E46" s="15"/>
      <c r="F46" t="s">
        <v>215</v>
      </c>
      <c r="G46" t="s">
        <v>215</v>
      </c>
      <c r="H46" s="76">
        <v>0</v>
      </c>
      <c r="I46" s="76">
        <v>0</v>
      </c>
      <c r="K46" s="76">
        <v>0</v>
      </c>
      <c r="L46" s="76">
        <v>0</v>
      </c>
      <c r="M46" s="76">
        <v>0</v>
      </c>
      <c r="N46" s="76">
        <v>0</v>
      </c>
    </row>
    <row r="47" spans="2:14">
      <c r="B47" s="77" t="s">
        <v>1304</v>
      </c>
      <c r="D47" s="15"/>
      <c r="E47" s="15"/>
      <c r="F47" s="15"/>
      <c r="G47" s="15"/>
      <c r="H47" s="78">
        <v>0</v>
      </c>
      <c r="J47" s="78">
        <v>0</v>
      </c>
      <c r="K47" s="78">
        <v>0</v>
      </c>
      <c r="M47" s="78">
        <v>0</v>
      </c>
      <c r="N47" s="78">
        <v>0</v>
      </c>
    </row>
    <row r="48" spans="2:14">
      <c r="B48" t="s">
        <v>215</v>
      </c>
      <c r="C48" t="s">
        <v>215</v>
      </c>
      <c r="D48" s="15"/>
      <c r="E48" s="15"/>
      <c r="F48" t="s">
        <v>215</v>
      </c>
      <c r="G48" t="s">
        <v>215</v>
      </c>
      <c r="H48" s="76">
        <v>0</v>
      </c>
      <c r="I48" s="76">
        <v>0</v>
      </c>
      <c r="K48" s="76">
        <v>0</v>
      </c>
      <c r="L48" s="76">
        <v>0</v>
      </c>
      <c r="M48" s="76">
        <v>0</v>
      </c>
      <c r="N48" s="76">
        <v>0</v>
      </c>
    </row>
    <row r="49" spans="2:14">
      <c r="B49" s="77" t="s">
        <v>2479</v>
      </c>
      <c r="D49" s="15"/>
      <c r="E49" s="15"/>
      <c r="F49" s="15"/>
      <c r="G49" s="15"/>
      <c r="H49" s="78">
        <v>0</v>
      </c>
      <c r="J49" s="78">
        <v>0</v>
      </c>
      <c r="K49" s="78">
        <v>0</v>
      </c>
      <c r="M49" s="78">
        <v>0</v>
      </c>
      <c r="N49" s="78">
        <v>0</v>
      </c>
    </row>
    <row r="50" spans="2:14">
      <c r="B50" t="s">
        <v>215</v>
      </c>
      <c r="C50" t="s">
        <v>215</v>
      </c>
      <c r="D50" s="15"/>
      <c r="E50" s="15"/>
      <c r="F50" t="s">
        <v>215</v>
      </c>
      <c r="G50" t="s">
        <v>215</v>
      </c>
      <c r="H50" s="76">
        <v>0</v>
      </c>
      <c r="I50" s="76">
        <v>0</v>
      </c>
      <c r="K50" s="76">
        <v>0</v>
      </c>
      <c r="L50" s="76">
        <v>0</v>
      </c>
      <c r="M50" s="76">
        <v>0</v>
      </c>
      <c r="N50" s="76">
        <v>0</v>
      </c>
    </row>
    <row r="51" spans="2:14">
      <c r="B51" s="77" t="s">
        <v>306</v>
      </c>
      <c r="D51" s="15"/>
      <c r="E51" s="15"/>
      <c r="F51" s="15"/>
      <c r="G51" s="15"/>
      <c r="H51" s="78">
        <v>24630.55</v>
      </c>
      <c r="J51" s="78">
        <v>0</v>
      </c>
      <c r="K51" s="78">
        <v>3446.2262890009001</v>
      </c>
      <c r="M51" s="78">
        <v>16.64</v>
      </c>
      <c r="N51" s="78">
        <v>0.06</v>
      </c>
    </row>
    <row r="52" spans="2:14">
      <c r="B52" s="77" t="s">
        <v>2480</v>
      </c>
      <c r="D52" s="15"/>
      <c r="E52" s="15"/>
      <c r="F52" s="15"/>
      <c r="G52" s="15"/>
      <c r="H52" s="78">
        <v>24630.55</v>
      </c>
      <c r="J52" s="78">
        <v>0</v>
      </c>
      <c r="K52" s="78">
        <v>3446.2262890009001</v>
      </c>
      <c r="M52" s="78">
        <v>16.64</v>
      </c>
      <c r="N52" s="78">
        <v>0.06</v>
      </c>
    </row>
    <row r="53" spans="2:14">
      <c r="B53" t="s">
        <v>2481</v>
      </c>
      <c r="C53" t="s">
        <v>2482</v>
      </c>
      <c r="D53" t="s">
        <v>126</v>
      </c>
      <c r="E53" s="15"/>
      <c r="F53" t="s">
        <v>126</v>
      </c>
      <c r="G53" t="s">
        <v>109</v>
      </c>
      <c r="H53" s="76">
        <v>21338.01</v>
      </c>
      <c r="I53" s="76">
        <v>2706</v>
      </c>
      <c r="J53" s="76">
        <v>0</v>
      </c>
      <c r="K53" s="76">
        <v>2037.6677170674</v>
      </c>
      <c r="L53" s="76">
        <v>3.56</v>
      </c>
      <c r="M53" s="76">
        <v>9.84</v>
      </c>
      <c r="N53" s="76">
        <v>0.04</v>
      </c>
    </row>
    <row r="54" spans="2:14">
      <c r="B54" t="s">
        <v>2483</v>
      </c>
      <c r="C54" t="s">
        <v>2484</v>
      </c>
      <c r="D54" t="s">
        <v>1330</v>
      </c>
      <c r="E54" s="15"/>
      <c r="F54" t="s">
        <v>2485</v>
      </c>
      <c r="G54" t="s">
        <v>109</v>
      </c>
      <c r="H54" s="76">
        <v>3292.54</v>
      </c>
      <c r="I54" s="76">
        <v>12122.5</v>
      </c>
      <c r="J54" s="76">
        <v>0</v>
      </c>
      <c r="K54" s="76">
        <v>1408.5585719334999</v>
      </c>
      <c r="L54" s="76">
        <v>2.81</v>
      </c>
      <c r="M54" s="76">
        <v>6.8</v>
      </c>
      <c r="N54" s="76">
        <v>0.03</v>
      </c>
    </row>
    <row r="55" spans="2:14">
      <c r="B55" s="77" t="s">
        <v>2486</v>
      </c>
      <c r="D55" s="15"/>
      <c r="E55" s="15"/>
      <c r="F55" s="15"/>
      <c r="G55" s="15"/>
      <c r="H55" s="78">
        <v>0</v>
      </c>
      <c r="J55" s="78">
        <v>0</v>
      </c>
      <c r="K55" s="78">
        <v>0</v>
      </c>
      <c r="M55" s="78">
        <v>0</v>
      </c>
      <c r="N55" s="78">
        <v>0</v>
      </c>
    </row>
    <row r="56" spans="2:14">
      <c r="B56" t="s">
        <v>215</v>
      </c>
      <c r="C56" t="s">
        <v>215</v>
      </c>
      <c r="D56" s="15"/>
      <c r="E56" s="15"/>
      <c r="F56" t="s">
        <v>215</v>
      </c>
      <c r="G56" t="s">
        <v>215</v>
      </c>
      <c r="H56" s="76">
        <v>0</v>
      </c>
      <c r="I56" s="76">
        <v>0</v>
      </c>
      <c r="K56" s="76">
        <v>0</v>
      </c>
      <c r="L56" s="76">
        <v>0</v>
      </c>
      <c r="M56" s="76">
        <v>0</v>
      </c>
      <c r="N56" s="76">
        <v>0</v>
      </c>
    </row>
    <row r="57" spans="2:14">
      <c r="B57" s="77" t="s">
        <v>1304</v>
      </c>
      <c r="D57" s="15"/>
      <c r="E57" s="15"/>
      <c r="F57" s="15"/>
      <c r="G57" s="15"/>
      <c r="H57" s="78">
        <v>0</v>
      </c>
      <c r="J57" s="78">
        <v>0</v>
      </c>
      <c r="K57" s="78">
        <v>0</v>
      </c>
      <c r="M57" s="78">
        <v>0</v>
      </c>
      <c r="N57" s="78">
        <v>0</v>
      </c>
    </row>
    <row r="58" spans="2:14">
      <c r="B58" t="s">
        <v>215</v>
      </c>
      <c r="C58" t="s">
        <v>215</v>
      </c>
      <c r="D58" s="15"/>
      <c r="E58" s="15"/>
      <c r="F58" t="s">
        <v>215</v>
      </c>
      <c r="G58" t="s">
        <v>215</v>
      </c>
      <c r="H58" s="76">
        <v>0</v>
      </c>
      <c r="I58" s="76">
        <v>0</v>
      </c>
      <c r="K58" s="76">
        <v>0</v>
      </c>
      <c r="L58" s="76">
        <v>0</v>
      </c>
      <c r="M58" s="76">
        <v>0</v>
      </c>
      <c r="N58" s="76">
        <v>0</v>
      </c>
    </row>
    <row r="59" spans="2:14">
      <c r="B59" s="77" t="s">
        <v>2479</v>
      </c>
      <c r="D59" s="15"/>
      <c r="E59" s="15"/>
      <c r="F59" s="15"/>
      <c r="G59" s="15"/>
      <c r="H59" s="78">
        <v>0</v>
      </c>
      <c r="J59" s="78">
        <v>0</v>
      </c>
      <c r="K59" s="78">
        <v>0</v>
      </c>
      <c r="M59" s="78">
        <v>0</v>
      </c>
      <c r="N59" s="78">
        <v>0</v>
      </c>
    </row>
    <row r="60" spans="2:14">
      <c r="B60" t="s">
        <v>215</v>
      </c>
      <c r="C60" t="s">
        <v>215</v>
      </c>
      <c r="D60" s="15"/>
      <c r="E60" s="15"/>
      <c r="F60" t="s">
        <v>215</v>
      </c>
      <c r="G60" t="s">
        <v>215</v>
      </c>
      <c r="H60" s="76">
        <v>0</v>
      </c>
      <c r="I60" s="76">
        <v>0</v>
      </c>
      <c r="K60" s="76">
        <v>0</v>
      </c>
      <c r="L60" s="76">
        <v>0</v>
      </c>
      <c r="M60" s="76">
        <v>0</v>
      </c>
      <c r="N60" s="76">
        <v>0</v>
      </c>
    </row>
    <row r="61" spans="2:14">
      <c r="B61" t="s">
        <v>308</v>
      </c>
      <c r="D61" s="15"/>
      <c r="E61" s="15"/>
      <c r="F61" s="15"/>
      <c r="G61" s="15"/>
    </row>
    <row r="62" spans="2:14">
      <c r="B62" t="s">
        <v>415</v>
      </c>
      <c r="D62" s="15"/>
      <c r="E62" s="15"/>
      <c r="F62" s="15"/>
      <c r="G62" s="15"/>
    </row>
    <row r="63" spans="2:14">
      <c r="B63" t="s">
        <v>416</v>
      </c>
      <c r="D63" s="15"/>
      <c r="E63" s="15"/>
      <c r="F63" s="15"/>
      <c r="G63" s="15"/>
    </row>
    <row r="64" spans="2:14">
      <c r="B64" t="s">
        <v>417</v>
      </c>
      <c r="D64" s="15"/>
      <c r="E64" s="15"/>
      <c r="F64" s="15"/>
      <c r="G64" s="15"/>
    </row>
    <row r="65" spans="2:7">
      <c r="B65" t="s">
        <v>1577</v>
      </c>
      <c r="D65" s="15"/>
      <c r="E65" s="15"/>
      <c r="F65" s="15"/>
      <c r="G65" s="15"/>
    </row>
    <row r="66" spans="2:7">
      <c r="D66" s="15"/>
      <c r="E66" s="15"/>
      <c r="F66" s="15"/>
      <c r="G66" s="15"/>
    </row>
    <row r="67" spans="2:7">
      <c r="D67" s="15"/>
      <c r="E67" s="15"/>
      <c r="F67" s="15"/>
      <c r="G67" s="15"/>
    </row>
    <row r="68" spans="2:7">
      <c r="D68" s="15"/>
      <c r="E68" s="15"/>
      <c r="F68" s="15"/>
      <c r="G68" s="15"/>
    </row>
    <row r="69" spans="2:7">
      <c r="D69" s="15"/>
      <c r="E69" s="15"/>
      <c r="F69" s="15"/>
      <c r="G69" s="15"/>
    </row>
    <row r="70" spans="2:7">
      <c r="D70" s="15"/>
      <c r="E70" s="15"/>
      <c r="F70" s="15"/>
      <c r="G70" s="15"/>
    </row>
    <row r="71" spans="2:7">
      <c r="D71" s="15"/>
      <c r="E71" s="15"/>
      <c r="F71" s="15"/>
      <c r="G71" s="15"/>
    </row>
    <row r="72" spans="2:7">
      <c r="D72" s="15"/>
      <c r="E72" s="15"/>
      <c r="F72" s="15"/>
      <c r="G72" s="15"/>
    </row>
    <row r="73" spans="2:7">
      <c r="D73" s="15"/>
      <c r="E73" s="15"/>
      <c r="F73" s="15"/>
      <c r="G73" s="15"/>
    </row>
    <row r="74" spans="2:7">
      <c r="D74" s="15"/>
      <c r="E74" s="15"/>
      <c r="F74" s="15"/>
      <c r="G74" s="15"/>
    </row>
    <row r="75" spans="2:7">
      <c r="D75" s="15"/>
      <c r="E75" s="15"/>
      <c r="F75" s="15"/>
      <c r="G75" s="15"/>
    </row>
    <row r="76" spans="2:7">
      <c r="D76" s="15"/>
      <c r="E76" s="15"/>
      <c r="F76" s="15"/>
      <c r="G76" s="15"/>
    </row>
    <row r="77" spans="2:7">
      <c r="D77" s="15"/>
      <c r="E77" s="15"/>
      <c r="F77" s="15"/>
      <c r="G77" s="15"/>
    </row>
    <row r="78" spans="2:7">
      <c r="D78" s="15"/>
      <c r="E78" s="15"/>
      <c r="F78" s="15"/>
      <c r="G78" s="15"/>
    </row>
    <row r="79" spans="2:7">
      <c r="D79" s="15"/>
      <c r="E79" s="15"/>
      <c r="F79" s="15"/>
      <c r="G79" s="15"/>
    </row>
    <row r="80" spans="2:7">
      <c r="D80" s="15"/>
      <c r="E80" s="15"/>
      <c r="F80" s="15"/>
      <c r="G80" s="15"/>
    </row>
    <row r="81" spans="4:7">
      <c r="D81" s="15"/>
      <c r="E81" s="15"/>
      <c r="F81" s="15"/>
      <c r="G81" s="15"/>
    </row>
    <row r="82" spans="4:7">
      <c r="D82" s="15"/>
      <c r="E82" s="15"/>
      <c r="F82" s="15"/>
      <c r="G82" s="15"/>
    </row>
    <row r="83" spans="4:7">
      <c r="D83" s="15"/>
      <c r="E83" s="15"/>
      <c r="F83" s="15"/>
      <c r="G83" s="15"/>
    </row>
    <row r="84" spans="4:7">
      <c r="D84" s="15"/>
      <c r="E84" s="15"/>
      <c r="F84" s="15"/>
      <c r="G84" s="15"/>
    </row>
    <row r="85" spans="4:7">
      <c r="D85" s="15"/>
      <c r="E85" s="15"/>
      <c r="F85" s="15"/>
      <c r="G85" s="15"/>
    </row>
    <row r="86" spans="4:7">
      <c r="D86" s="15"/>
      <c r="E86" s="15"/>
      <c r="F86" s="15"/>
      <c r="G86" s="15"/>
    </row>
    <row r="87" spans="4:7">
      <c r="D87" s="15"/>
      <c r="E87" s="15"/>
      <c r="F87" s="15"/>
      <c r="G87" s="15"/>
    </row>
    <row r="88" spans="4:7">
      <c r="D88" s="15"/>
      <c r="E88" s="15"/>
      <c r="F88" s="15"/>
      <c r="G88" s="15"/>
    </row>
    <row r="89" spans="4:7">
      <c r="D89" s="15"/>
      <c r="E89" s="15"/>
      <c r="F89" s="15"/>
      <c r="G89" s="15"/>
    </row>
    <row r="90" spans="4:7">
      <c r="D90" s="15"/>
      <c r="E90" s="15"/>
      <c r="F90" s="15"/>
      <c r="G90" s="15"/>
    </row>
    <row r="91" spans="4:7">
      <c r="D91" s="15"/>
      <c r="E91" s="15"/>
      <c r="F91" s="15"/>
      <c r="G91" s="15"/>
    </row>
    <row r="92" spans="4:7">
      <c r="D92" s="15"/>
      <c r="E92" s="15"/>
      <c r="F92" s="15"/>
      <c r="G92" s="15"/>
    </row>
    <row r="93" spans="4:7">
      <c r="D93" s="15"/>
      <c r="E93" s="15"/>
      <c r="F93" s="15"/>
      <c r="G93" s="15"/>
    </row>
    <row r="94" spans="4:7">
      <c r="D94" s="15"/>
      <c r="E94" s="15"/>
      <c r="F94" s="15"/>
      <c r="G94" s="15"/>
    </row>
    <row r="95" spans="4:7">
      <c r="D95" s="15"/>
      <c r="E95" s="15"/>
      <c r="F95" s="15"/>
      <c r="G95" s="15"/>
    </row>
    <row r="96" spans="4:7">
      <c r="D96" s="15"/>
      <c r="E96" s="15"/>
      <c r="F96" s="15"/>
      <c r="G96" s="15"/>
    </row>
    <row r="97" spans="4:7">
      <c r="D97" s="15"/>
      <c r="E97" s="15"/>
      <c r="F97" s="15"/>
      <c r="G97" s="15"/>
    </row>
    <row r="98" spans="4:7">
      <c r="D98" s="15"/>
      <c r="E98" s="15"/>
      <c r="F98" s="15"/>
      <c r="G98" s="15"/>
    </row>
    <row r="99" spans="4:7">
      <c r="D99" s="15"/>
      <c r="E99" s="15"/>
      <c r="F99" s="15"/>
      <c r="G99" s="15"/>
    </row>
    <row r="100" spans="4:7">
      <c r="D100" s="15"/>
      <c r="E100" s="15"/>
      <c r="F100" s="15"/>
      <c r="G100" s="15"/>
    </row>
    <row r="101" spans="4:7">
      <c r="D101" s="15"/>
      <c r="E101" s="15"/>
      <c r="F101" s="15"/>
      <c r="G101" s="15"/>
    </row>
    <row r="102" spans="4:7">
      <c r="D102" s="15"/>
      <c r="E102" s="15"/>
      <c r="F102" s="15"/>
      <c r="G102" s="15"/>
    </row>
    <row r="103" spans="4:7">
      <c r="D103" s="15"/>
      <c r="E103" s="15"/>
      <c r="F103" s="15"/>
      <c r="G103" s="15"/>
    </row>
    <row r="104" spans="4:7">
      <c r="D104" s="15"/>
      <c r="E104" s="15"/>
      <c r="F104" s="15"/>
      <c r="G104" s="15"/>
    </row>
    <row r="105" spans="4:7">
      <c r="D105" s="15"/>
      <c r="E105" s="15"/>
      <c r="F105" s="15"/>
      <c r="G105" s="15"/>
    </row>
    <row r="106" spans="4:7">
      <c r="D106" s="15"/>
      <c r="E106" s="15"/>
      <c r="F106" s="15"/>
      <c r="G106" s="15"/>
    </row>
    <row r="107" spans="4:7">
      <c r="D107" s="15"/>
      <c r="E107" s="15"/>
      <c r="F107" s="15"/>
      <c r="G107" s="15"/>
    </row>
    <row r="108" spans="4:7">
      <c r="D108" s="15"/>
      <c r="E108" s="15"/>
      <c r="F108" s="15"/>
      <c r="G108" s="15"/>
    </row>
    <row r="109" spans="4:7">
      <c r="D109" s="15"/>
      <c r="E109" s="15"/>
      <c r="F109" s="15"/>
      <c r="G109" s="15"/>
    </row>
    <row r="110" spans="4:7">
      <c r="D110" s="15"/>
      <c r="E110" s="15"/>
      <c r="F110" s="15"/>
      <c r="G110" s="15"/>
    </row>
    <row r="111" spans="4:7">
      <c r="D111" s="15"/>
      <c r="E111" s="15"/>
      <c r="F111" s="15"/>
      <c r="G111" s="15"/>
    </row>
    <row r="112" spans="4:7">
      <c r="D112" s="15"/>
      <c r="E112" s="15"/>
      <c r="F112" s="15"/>
      <c r="G112" s="15"/>
    </row>
    <row r="113" spans="4:7">
      <c r="D113" s="15"/>
      <c r="E113" s="15"/>
      <c r="F113" s="15"/>
      <c r="G113" s="15"/>
    </row>
    <row r="114" spans="4:7">
      <c r="D114" s="15"/>
      <c r="E114" s="15"/>
      <c r="F114" s="15"/>
      <c r="G114" s="15"/>
    </row>
    <row r="115" spans="4:7">
      <c r="D115" s="15"/>
      <c r="E115" s="15"/>
      <c r="F115" s="15"/>
      <c r="G115" s="15"/>
    </row>
    <row r="116" spans="4:7">
      <c r="D116" s="15"/>
      <c r="E116" s="15"/>
      <c r="F116" s="15"/>
      <c r="G116" s="15"/>
    </row>
    <row r="117" spans="4:7">
      <c r="D117" s="15"/>
      <c r="E117" s="15"/>
      <c r="F117" s="15"/>
      <c r="G117" s="15"/>
    </row>
    <row r="118" spans="4:7">
      <c r="D118" s="15"/>
      <c r="E118" s="15"/>
      <c r="F118" s="15"/>
      <c r="G118" s="15"/>
    </row>
    <row r="119" spans="4:7">
      <c r="D119" s="15"/>
      <c r="E119" s="15"/>
      <c r="F119" s="15"/>
      <c r="G119" s="15"/>
    </row>
    <row r="120" spans="4:7">
      <c r="D120" s="15"/>
      <c r="E120" s="15"/>
      <c r="F120" s="15"/>
      <c r="G120" s="15"/>
    </row>
    <row r="121" spans="4:7">
      <c r="D121" s="15"/>
      <c r="E121" s="15"/>
      <c r="F121" s="15"/>
      <c r="G121" s="15"/>
    </row>
    <row r="122" spans="4:7">
      <c r="D122" s="15"/>
      <c r="E122" s="15"/>
      <c r="F122" s="15"/>
      <c r="G122" s="15"/>
    </row>
    <row r="123" spans="4:7">
      <c r="D123" s="15"/>
      <c r="E123" s="15"/>
      <c r="F123" s="15"/>
      <c r="G123" s="15"/>
    </row>
    <row r="124" spans="4:7">
      <c r="D124" s="15"/>
      <c r="E124" s="15"/>
      <c r="F124" s="15"/>
      <c r="G124" s="15"/>
    </row>
    <row r="125" spans="4:7">
      <c r="D125" s="15"/>
      <c r="E125" s="15"/>
      <c r="F125" s="15"/>
      <c r="G125" s="15"/>
    </row>
    <row r="126" spans="4:7">
      <c r="D126" s="15"/>
      <c r="E126" s="15"/>
      <c r="F126" s="15"/>
      <c r="G126" s="15"/>
    </row>
    <row r="127" spans="4:7">
      <c r="D127" s="15"/>
      <c r="E127" s="15"/>
      <c r="F127" s="15"/>
      <c r="G127" s="15"/>
    </row>
    <row r="128" spans="4:7">
      <c r="D128" s="15"/>
      <c r="E128" s="15"/>
      <c r="F128" s="15"/>
      <c r="G128" s="15"/>
    </row>
    <row r="129" spans="4:7">
      <c r="D129" s="15"/>
      <c r="E129" s="15"/>
      <c r="F129" s="15"/>
      <c r="G129" s="15"/>
    </row>
    <row r="130" spans="4:7">
      <c r="D130" s="15"/>
      <c r="E130" s="15"/>
      <c r="F130" s="15"/>
      <c r="G130" s="15"/>
    </row>
    <row r="131" spans="4:7">
      <c r="D131" s="15"/>
      <c r="E131" s="15"/>
      <c r="F131" s="15"/>
      <c r="G131" s="15"/>
    </row>
    <row r="132" spans="4:7">
      <c r="D132" s="15"/>
      <c r="E132" s="15"/>
      <c r="F132" s="15"/>
      <c r="G132" s="15"/>
    </row>
    <row r="133" spans="4:7">
      <c r="D133" s="15"/>
      <c r="E133" s="15"/>
      <c r="F133" s="15"/>
      <c r="G133" s="15"/>
    </row>
    <row r="134" spans="4:7">
      <c r="D134" s="15"/>
      <c r="E134" s="15"/>
      <c r="F134" s="15"/>
      <c r="G134" s="15"/>
    </row>
    <row r="135" spans="4:7">
      <c r="D135" s="15"/>
      <c r="E135" s="15"/>
      <c r="F135" s="15"/>
      <c r="G135" s="15"/>
    </row>
    <row r="136" spans="4:7">
      <c r="D136" s="15"/>
      <c r="E136" s="15"/>
      <c r="F136" s="15"/>
      <c r="G136" s="15"/>
    </row>
    <row r="137" spans="4:7">
      <c r="D137" s="15"/>
      <c r="E137" s="15"/>
      <c r="F137" s="15"/>
      <c r="G137" s="15"/>
    </row>
    <row r="138" spans="4:7">
      <c r="D138" s="15"/>
      <c r="E138" s="15"/>
      <c r="F138" s="15"/>
      <c r="G138" s="15"/>
    </row>
    <row r="139" spans="4:7">
      <c r="D139" s="15"/>
      <c r="E139" s="15"/>
      <c r="F139" s="15"/>
      <c r="G139" s="15"/>
    </row>
    <row r="140" spans="4:7">
      <c r="D140" s="15"/>
      <c r="E140" s="15"/>
      <c r="F140" s="15"/>
      <c r="G140" s="15"/>
    </row>
    <row r="141" spans="4:7">
      <c r="D141" s="15"/>
      <c r="E141" s="15"/>
      <c r="F141" s="15"/>
      <c r="G141" s="15"/>
    </row>
    <row r="142" spans="4:7">
      <c r="D142" s="15"/>
      <c r="E142" s="15"/>
      <c r="F142" s="15"/>
      <c r="G142" s="15"/>
    </row>
    <row r="143" spans="4:7">
      <c r="D143" s="15"/>
      <c r="E143" s="15"/>
      <c r="F143" s="15"/>
      <c r="G143" s="15"/>
    </row>
    <row r="144" spans="4:7">
      <c r="D144" s="15"/>
      <c r="E144" s="15"/>
      <c r="F144" s="15"/>
      <c r="G144" s="15"/>
    </row>
    <row r="145" spans="4:7">
      <c r="D145" s="15"/>
      <c r="E145" s="15"/>
      <c r="F145" s="15"/>
      <c r="G145" s="15"/>
    </row>
    <row r="146" spans="4:7">
      <c r="D146" s="15"/>
      <c r="E146" s="15"/>
      <c r="F146" s="15"/>
      <c r="G146" s="15"/>
    </row>
    <row r="147" spans="4:7">
      <c r="D147" s="15"/>
      <c r="E147" s="15"/>
      <c r="F147" s="15"/>
      <c r="G147" s="15"/>
    </row>
    <row r="148" spans="4:7">
      <c r="D148" s="15"/>
      <c r="E148" s="15"/>
      <c r="F148" s="15"/>
      <c r="G148" s="15"/>
    </row>
    <row r="149" spans="4:7">
      <c r="D149" s="15"/>
      <c r="E149" s="15"/>
      <c r="F149" s="15"/>
      <c r="G149" s="15"/>
    </row>
    <row r="150" spans="4:7">
      <c r="D150" s="15"/>
      <c r="E150" s="15"/>
      <c r="F150" s="15"/>
      <c r="G150" s="15"/>
    </row>
    <row r="151" spans="4:7">
      <c r="D151" s="15"/>
      <c r="E151" s="15"/>
      <c r="F151" s="15"/>
      <c r="G151" s="15"/>
    </row>
    <row r="152" spans="4:7">
      <c r="D152" s="15"/>
      <c r="E152" s="15"/>
      <c r="F152" s="15"/>
      <c r="G152" s="15"/>
    </row>
    <row r="153" spans="4:7">
      <c r="D153" s="15"/>
      <c r="E153" s="15"/>
      <c r="F153" s="15"/>
      <c r="G153" s="15"/>
    </row>
    <row r="154" spans="4:7">
      <c r="D154" s="15"/>
      <c r="E154" s="15"/>
      <c r="F154" s="15"/>
      <c r="G154" s="15"/>
    </row>
    <row r="155" spans="4:7">
      <c r="D155" s="15"/>
      <c r="E155" s="15"/>
      <c r="F155" s="15"/>
      <c r="G155" s="15"/>
    </row>
    <row r="156" spans="4:7">
      <c r="D156" s="15"/>
      <c r="E156" s="15"/>
      <c r="F156" s="15"/>
      <c r="G156" s="15"/>
    </row>
    <row r="157" spans="4:7">
      <c r="D157" s="15"/>
      <c r="E157" s="15"/>
      <c r="F157" s="15"/>
      <c r="G157" s="15"/>
    </row>
    <row r="158" spans="4:7">
      <c r="D158" s="15"/>
      <c r="E158" s="15"/>
      <c r="F158" s="15"/>
      <c r="G158" s="15"/>
    </row>
    <row r="159" spans="4:7">
      <c r="D159" s="15"/>
      <c r="E159" s="15"/>
      <c r="F159" s="15"/>
      <c r="G159" s="15"/>
    </row>
    <row r="160" spans="4:7">
      <c r="D160" s="15"/>
      <c r="E160" s="15"/>
      <c r="F160" s="15"/>
      <c r="G160" s="15"/>
    </row>
    <row r="161" spans="4:7">
      <c r="D161" s="15"/>
      <c r="E161" s="15"/>
      <c r="F161" s="15"/>
      <c r="G161" s="15"/>
    </row>
    <row r="162" spans="4:7">
      <c r="D162" s="15"/>
      <c r="E162" s="15"/>
      <c r="F162" s="15"/>
      <c r="G162" s="15"/>
    </row>
    <row r="163" spans="4:7">
      <c r="D163" s="15"/>
      <c r="E163" s="15"/>
      <c r="F163" s="15"/>
      <c r="G163" s="15"/>
    </row>
    <row r="164" spans="4:7">
      <c r="D164" s="15"/>
      <c r="E164" s="15"/>
      <c r="F164" s="15"/>
      <c r="G164" s="15"/>
    </row>
    <row r="165" spans="4:7">
      <c r="D165" s="15"/>
      <c r="E165" s="15"/>
      <c r="F165" s="15"/>
      <c r="G165" s="15"/>
    </row>
    <row r="166" spans="4:7">
      <c r="D166" s="15"/>
      <c r="E166" s="15"/>
      <c r="F166" s="15"/>
      <c r="G166" s="15"/>
    </row>
    <row r="167" spans="4:7">
      <c r="D167" s="15"/>
      <c r="E167" s="15"/>
      <c r="F167" s="15"/>
      <c r="G167" s="15"/>
    </row>
    <row r="168" spans="4:7">
      <c r="D168" s="15"/>
      <c r="E168" s="15"/>
      <c r="F168" s="15"/>
      <c r="G168" s="15"/>
    </row>
    <row r="169" spans="4:7">
      <c r="D169" s="15"/>
      <c r="E169" s="15"/>
      <c r="F169" s="15"/>
      <c r="G169" s="15"/>
    </row>
    <row r="170" spans="4:7">
      <c r="D170" s="15"/>
      <c r="E170" s="15"/>
      <c r="F170" s="15"/>
      <c r="G170" s="15"/>
    </row>
    <row r="171" spans="4:7">
      <c r="D171" s="15"/>
      <c r="E171" s="15"/>
      <c r="F171" s="15"/>
      <c r="G171" s="15"/>
    </row>
    <row r="172" spans="4:7">
      <c r="D172" s="15"/>
      <c r="E172" s="15"/>
      <c r="F172" s="15"/>
      <c r="G172" s="15"/>
    </row>
    <row r="173" spans="4:7">
      <c r="D173" s="15"/>
      <c r="E173" s="15"/>
      <c r="F173" s="15"/>
      <c r="G173" s="15"/>
    </row>
    <row r="174" spans="4:7">
      <c r="D174" s="15"/>
      <c r="E174" s="15"/>
      <c r="F174" s="15"/>
      <c r="G174" s="15"/>
    </row>
    <row r="175" spans="4:7">
      <c r="D175" s="15"/>
      <c r="E175" s="15"/>
      <c r="F175" s="15"/>
      <c r="G175" s="15"/>
    </row>
    <row r="176" spans="4:7">
      <c r="D176" s="15"/>
      <c r="E176" s="15"/>
      <c r="F176" s="15"/>
      <c r="G176" s="15"/>
    </row>
    <row r="177" spans="4:7">
      <c r="D177" s="15"/>
      <c r="E177" s="15"/>
      <c r="F177" s="15"/>
      <c r="G177" s="15"/>
    </row>
    <row r="178" spans="4:7">
      <c r="D178" s="15"/>
      <c r="E178" s="15"/>
      <c r="F178" s="15"/>
      <c r="G178" s="15"/>
    </row>
    <row r="179" spans="4:7">
      <c r="D179" s="15"/>
      <c r="E179" s="15"/>
      <c r="F179" s="15"/>
      <c r="G179" s="15"/>
    </row>
    <row r="180" spans="4:7">
      <c r="D180" s="15"/>
      <c r="E180" s="15"/>
      <c r="F180" s="15"/>
      <c r="G180" s="15"/>
    </row>
    <row r="181" spans="4:7">
      <c r="D181" s="15"/>
      <c r="E181" s="15"/>
      <c r="F181" s="15"/>
      <c r="G181" s="15"/>
    </row>
    <row r="182" spans="4:7">
      <c r="D182" s="15"/>
      <c r="E182" s="15"/>
      <c r="F182" s="15"/>
      <c r="G182" s="15"/>
    </row>
    <row r="183" spans="4:7">
      <c r="D183" s="15"/>
      <c r="E183" s="15"/>
      <c r="F183" s="15"/>
      <c r="G183" s="15"/>
    </row>
    <row r="184" spans="4:7">
      <c r="D184" s="15"/>
      <c r="E184" s="15"/>
      <c r="F184" s="15"/>
      <c r="G184" s="15"/>
    </row>
    <row r="185" spans="4:7">
      <c r="D185" s="15"/>
      <c r="E185" s="15"/>
      <c r="F185" s="15"/>
      <c r="G185" s="15"/>
    </row>
    <row r="186" spans="4:7">
      <c r="D186" s="15"/>
      <c r="E186" s="15"/>
      <c r="F186" s="15"/>
      <c r="G186" s="15"/>
    </row>
    <row r="187" spans="4:7">
      <c r="D187" s="15"/>
      <c r="E187" s="15"/>
      <c r="F187" s="15"/>
      <c r="G187" s="15"/>
    </row>
    <row r="188" spans="4:7">
      <c r="D188" s="15"/>
      <c r="E188" s="15"/>
      <c r="F188" s="15"/>
      <c r="G188" s="15"/>
    </row>
    <row r="189" spans="4:7">
      <c r="D189" s="15"/>
      <c r="E189" s="15"/>
      <c r="F189" s="15"/>
      <c r="G189" s="15"/>
    </row>
    <row r="190" spans="4:7">
      <c r="D190" s="15"/>
      <c r="E190" s="15"/>
      <c r="F190" s="15"/>
      <c r="G190" s="15"/>
    </row>
    <row r="191" spans="4:7">
      <c r="D191" s="15"/>
      <c r="E191" s="15"/>
      <c r="F191" s="15"/>
      <c r="G191" s="15"/>
    </row>
    <row r="192" spans="4:7">
      <c r="D192" s="15"/>
      <c r="E192" s="15"/>
      <c r="F192" s="15"/>
      <c r="G192" s="15"/>
    </row>
    <row r="193" spans="4:7">
      <c r="D193" s="15"/>
      <c r="E193" s="15"/>
      <c r="F193" s="15"/>
      <c r="G193" s="15"/>
    </row>
    <row r="194" spans="4:7">
      <c r="D194" s="15"/>
      <c r="E194" s="15"/>
      <c r="F194" s="15"/>
      <c r="G194" s="15"/>
    </row>
    <row r="195" spans="4:7">
      <c r="D195" s="15"/>
      <c r="E195" s="15"/>
      <c r="F195" s="15"/>
      <c r="G195" s="15"/>
    </row>
    <row r="196" spans="4:7">
      <c r="D196" s="15"/>
      <c r="E196" s="15"/>
      <c r="F196" s="15"/>
      <c r="G196" s="15"/>
    </row>
    <row r="197" spans="4:7">
      <c r="D197" s="15"/>
      <c r="E197" s="15"/>
      <c r="F197" s="15"/>
      <c r="G197" s="15"/>
    </row>
    <row r="198" spans="4:7">
      <c r="D198" s="15"/>
      <c r="E198" s="15"/>
      <c r="F198" s="15"/>
      <c r="G198" s="15"/>
    </row>
    <row r="199" spans="4:7">
      <c r="D199" s="15"/>
      <c r="E199" s="15"/>
      <c r="F199" s="15"/>
      <c r="G199" s="15"/>
    </row>
    <row r="200" spans="4:7">
      <c r="D200" s="15"/>
      <c r="E200" s="15"/>
      <c r="F200" s="15"/>
      <c r="G200" s="15"/>
    </row>
    <row r="201" spans="4:7">
      <c r="D201" s="15"/>
      <c r="E201" s="15"/>
      <c r="F201" s="15"/>
      <c r="G201" s="15"/>
    </row>
    <row r="202" spans="4:7">
      <c r="D202" s="15"/>
      <c r="E202" s="15"/>
      <c r="F202" s="15"/>
      <c r="G202" s="15"/>
    </row>
    <row r="203" spans="4:7">
      <c r="D203" s="15"/>
      <c r="E203" s="15"/>
      <c r="F203" s="15"/>
      <c r="G203" s="15"/>
    </row>
    <row r="204" spans="4:7">
      <c r="D204" s="15"/>
      <c r="E204" s="15"/>
      <c r="F204" s="15"/>
      <c r="G204" s="15"/>
    </row>
    <row r="205" spans="4:7">
      <c r="D205" s="15"/>
      <c r="E205" s="15"/>
      <c r="F205" s="15"/>
      <c r="G205" s="15"/>
    </row>
    <row r="206" spans="4:7">
      <c r="D206" s="15"/>
      <c r="E206" s="15"/>
      <c r="F206" s="15"/>
      <c r="G206" s="15"/>
    </row>
    <row r="207" spans="4:7">
      <c r="D207" s="15"/>
      <c r="E207" s="15"/>
      <c r="F207" s="15"/>
      <c r="G207" s="15"/>
    </row>
    <row r="208" spans="4:7">
      <c r="D208" s="15"/>
      <c r="E208" s="15"/>
      <c r="F208" s="15"/>
      <c r="G208" s="15"/>
    </row>
    <row r="209" spans="2:7">
      <c r="D209" s="15"/>
      <c r="E209" s="15"/>
      <c r="F209" s="15"/>
      <c r="G209" s="15"/>
    </row>
    <row r="210" spans="2:7">
      <c r="D210" s="15"/>
      <c r="E210" s="15"/>
      <c r="F210" s="15"/>
      <c r="G210" s="15"/>
    </row>
    <row r="211" spans="2:7">
      <c r="D211" s="15"/>
      <c r="E211" s="15"/>
      <c r="F211" s="15"/>
      <c r="G211" s="15"/>
    </row>
    <row r="212" spans="2:7">
      <c r="D212" s="15"/>
      <c r="E212" s="15"/>
      <c r="F212" s="15"/>
      <c r="G212" s="15"/>
    </row>
    <row r="213" spans="2:7">
      <c r="D213" s="15"/>
      <c r="E213" s="15"/>
      <c r="F213" s="15"/>
      <c r="G213" s="15"/>
    </row>
    <row r="214" spans="2:7">
      <c r="D214" s="15"/>
      <c r="E214" s="15"/>
      <c r="F214" s="15"/>
      <c r="G214" s="15"/>
    </row>
    <row r="215" spans="2:7">
      <c r="B215" s="15"/>
      <c r="D215" s="15"/>
      <c r="E215" s="15"/>
      <c r="F215" s="15"/>
      <c r="G215" s="15"/>
    </row>
    <row r="216" spans="2:7">
      <c r="B216" s="15"/>
      <c r="D216" s="15"/>
      <c r="E216" s="15"/>
      <c r="F216" s="15"/>
      <c r="G216" s="15"/>
    </row>
    <row r="217" spans="2:7">
      <c r="B217" s="18"/>
      <c r="D217" s="15"/>
      <c r="E217" s="15"/>
      <c r="F217" s="15"/>
      <c r="G217" s="15"/>
    </row>
    <row r="218" spans="2:7">
      <c r="D218" s="15"/>
      <c r="E218" s="15"/>
      <c r="F218" s="15"/>
      <c r="G218" s="15"/>
    </row>
    <row r="219" spans="2:7">
      <c r="D219" s="15"/>
      <c r="E219" s="15"/>
      <c r="F219" s="15"/>
      <c r="G219" s="15"/>
    </row>
    <row r="220" spans="2:7">
      <c r="D220" s="15"/>
      <c r="E220" s="15"/>
      <c r="F220" s="15"/>
      <c r="G220" s="15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75" zoomScaleNormal="75" workbookViewId="0">
      <selection activeCell="B6" sqref="B6:O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9" width="10.7109375" style="15" customWidth="1"/>
    <col min="10" max="10" width="14.7109375" style="15" customWidth="1"/>
    <col min="11" max="11" width="11.7109375" style="15" customWidth="1"/>
    <col min="12" max="12" width="14.7109375" style="15" customWidth="1"/>
    <col min="13" max="14" width="10.7109375" style="15" customWidth="1"/>
    <col min="15" max="15" width="10.5703125" style="15" bestFit="1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82" t="s">
        <v>3664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4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8"/>
    </row>
    <row r="8" spans="2:65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54</v>
      </c>
      <c r="J8" s="27" t="s">
        <v>190</v>
      </c>
      <c r="K8" s="27" t="s">
        <v>191</v>
      </c>
      <c r="L8" s="27" t="s">
        <v>57</v>
      </c>
      <c r="M8" s="27" t="s">
        <v>74</v>
      </c>
      <c r="N8" s="27" t="s">
        <v>58</v>
      </c>
      <c r="O8" s="33" t="s">
        <v>186</v>
      </c>
      <c r="Q8" s="15"/>
      <c r="BH8" s="15"/>
      <c r="BI8" s="15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30" t="s">
        <v>187</v>
      </c>
      <c r="K9" s="30"/>
      <c r="L9" s="30" t="s">
        <v>6</v>
      </c>
      <c r="M9" s="30" t="s">
        <v>7</v>
      </c>
      <c r="N9" s="30" t="s">
        <v>7</v>
      </c>
      <c r="O9" s="31" t="s">
        <v>7</v>
      </c>
      <c r="BG9" s="15"/>
      <c r="BH9" s="15"/>
      <c r="BI9" s="15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34"/>
      <c r="BG10" s="15"/>
      <c r="BH10" s="18"/>
      <c r="BI10" s="15"/>
    </row>
    <row r="11" spans="2:65" s="22" customFormat="1" ht="18" customHeight="1">
      <c r="B11" s="23" t="s">
        <v>97</v>
      </c>
      <c r="C11" s="7"/>
      <c r="D11" s="7"/>
      <c r="E11" s="7"/>
      <c r="F11" s="7"/>
      <c r="G11" s="7"/>
      <c r="H11" s="7"/>
      <c r="I11" s="7"/>
      <c r="J11" s="75">
        <v>5771333.5800000001</v>
      </c>
      <c r="K11" s="7"/>
      <c r="L11" s="75">
        <v>270864.99007332604</v>
      </c>
      <c r="M11" s="7"/>
      <c r="N11" s="75">
        <v>100</v>
      </c>
      <c r="O11" s="75">
        <v>5.0199999999999996</v>
      </c>
      <c r="P11" s="34"/>
      <c r="BG11" s="15"/>
      <c r="BH11" s="18"/>
      <c r="BI11" s="15"/>
      <c r="BM11" s="15"/>
    </row>
    <row r="12" spans="2:65">
      <c r="B12" s="77" t="s">
        <v>210</v>
      </c>
      <c r="C12" s="15"/>
      <c r="D12" s="15"/>
      <c r="E12" s="15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2487</v>
      </c>
      <c r="C13" s="15"/>
      <c r="D13" s="15"/>
      <c r="E13" s="15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215</v>
      </c>
      <c r="C14" t="s">
        <v>215</v>
      </c>
      <c r="D14" s="15"/>
      <c r="E14" s="15"/>
      <c r="F14" t="s">
        <v>215</v>
      </c>
      <c r="G14" t="s">
        <v>215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306</v>
      </c>
      <c r="C15" s="15"/>
      <c r="D15" s="15"/>
      <c r="E15" s="15"/>
      <c r="J15" s="78">
        <v>5771333.5800000001</v>
      </c>
      <c r="L15" s="78">
        <v>270864.99007332604</v>
      </c>
      <c r="N15" s="78">
        <v>100</v>
      </c>
      <c r="O15" s="78">
        <v>5.0199999999999996</v>
      </c>
    </row>
    <row r="16" spans="2:65">
      <c r="B16" s="77" t="s">
        <v>2488</v>
      </c>
      <c r="C16" s="15"/>
      <c r="D16" s="15"/>
      <c r="E16" s="15"/>
      <c r="J16" s="78">
        <v>5771333.5800000001</v>
      </c>
      <c r="L16" s="78">
        <v>270864.99007332604</v>
      </c>
      <c r="N16" s="78">
        <v>100</v>
      </c>
      <c r="O16" s="78">
        <v>5.0199999999999996</v>
      </c>
    </row>
    <row r="17" spans="2:15">
      <c r="B17" t="s">
        <v>2489</v>
      </c>
      <c r="C17" t="s">
        <v>2490</v>
      </c>
      <c r="D17" t="s">
        <v>126</v>
      </c>
      <c r="E17" s="15"/>
      <c r="F17" t="s">
        <v>2485</v>
      </c>
      <c r="G17" t="s">
        <v>548</v>
      </c>
      <c r="H17" t="s">
        <v>152</v>
      </c>
      <c r="I17" t="s">
        <v>109</v>
      </c>
      <c r="J17" s="76">
        <v>49256.88</v>
      </c>
      <c r="K17" s="76">
        <v>2257</v>
      </c>
      <c r="L17" s="76">
        <v>3923.2873412663998</v>
      </c>
      <c r="M17" s="76">
        <v>0.16</v>
      </c>
      <c r="N17" s="76">
        <v>1.45</v>
      </c>
      <c r="O17" s="76">
        <v>7.0000000000000007E-2</v>
      </c>
    </row>
    <row r="18" spans="2:15">
      <c r="B18" t="s">
        <v>2491</v>
      </c>
      <c r="C18" t="s">
        <v>2492</v>
      </c>
      <c r="D18" t="s">
        <v>126</v>
      </c>
      <c r="E18" s="15"/>
      <c r="F18" t="s">
        <v>126</v>
      </c>
      <c r="G18" t="s">
        <v>837</v>
      </c>
      <c r="H18" t="s">
        <v>402</v>
      </c>
      <c r="I18" t="s">
        <v>109</v>
      </c>
      <c r="J18" s="76">
        <v>11690.5</v>
      </c>
      <c r="K18" s="76">
        <v>10206.5</v>
      </c>
      <c r="L18" s="76">
        <v>4210.7706243425</v>
      </c>
      <c r="M18" s="76">
        <v>0.92</v>
      </c>
      <c r="N18" s="76">
        <v>1.55</v>
      </c>
      <c r="O18" s="76">
        <v>0.08</v>
      </c>
    </row>
    <row r="19" spans="2:15">
      <c r="B19" t="s">
        <v>2493</v>
      </c>
      <c r="C19" t="s">
        <v>2494</v>
      </c>
      <c r="D19" t="s">
        <v>126</v>
      </c>
      <c r="E19" s="15"/>
      <c r="F19" t="s">
        <v>126</v>
      </c>
      <c r="G19" t="s">
        <v>837</v>
      </c>
      <c r="H19" t="s">
        <v>402</v>
      </c>
      <c r="I19" t="s">
        <v>109</v>
      </c>
      <c r="J19" s="76">
        <v>19218.099999999999</v>
      </c>
      <c r="K19" s="76">
        <v>13348</v>
      </c>
      <c r="L19" s="76">
        <v>9052.7036856520008</v>
      </c>
      <c r="M19" s="76">
        <v>0.12</v>
      </c>
      <c r="N19" s="76">
        <v>3.34</v>
      </c>
      <c r="O19" s="76">
        <v>0.17</v>
      </c>
    </row>
    <row r="20" spans="2:15">
      <c r="B20" t="s">
        <v>2495</v>
      </c>
      <c r="C20" t="s">
        <v>2496</v>
      </c>
      <c r="D20" t="s">
        <v>126</v>
      </c>
      <c r="E20" s="15"/>
      <c r="F20" t="s">
        <v>126</v>
      </c>
      <c r="G20" t="s">
        <v>864</v>
      </c>
      <c r="H20" t="s">
        <v>402</v>
      </c>
      <c r="I20" t="s">
        <v>109</v>
      </c>
      <c r="J20" s="76">
        <v>53205.07</v>
      </c>
      <c r="K20" s="76">
        <v>8844</v>
      </c>
      <c r="L20" s="76">
        <v>16605.555603133202</v>
      </c>
      <c r="M20" s="76">
        <v>0.85</v>
      </c>
      <c r="N20" s="76">
        <v>6.13</v>
      </c>
      <c r="O20" s="76">
        <v>0.31</v>
      </c>
    </row>
    <row r="21" spans="2:15">
      <c r="B21" t="s">
        <v>2497</v>
      </c>
      <c r="C21" t="s">
        <v>2498</v>
      </c>
      <c r="D21" t="s">
        <v>126</v>
      </c>
      <c r="E21" s="15"/>
      <c r="F21" t="s">
        <v>126</v>
      </c>
      <c r="G21" t="s">
        <v>864</v>
      </c>
      <c r="H21" t="s">
        <v>402</v>
      </c>
      <c r="I21" t="s">
        <v>109</v>
      </c>
      <c r="J21" s="76">
        <v>141732.29</v>
      </c>
      <c r="K21" s="76">
        <v>1314</v>
      </c>
      <c r="L21" s="76">
        <v>6572.2765235274001</v>
      </c>
      <c r="M21" s="76">
        <v>0.3</v>
      </c>
      <c r="N21" s="76">
        <v>2.4300000000000002</v>
      </c>
      <c r="O21" s="76">
        <v>0.12</v>
      </c>
    </row>
    <row r="22" spans="2:15">
      <c r="B22" t="s">
        <v>2499</v>
      </c>
      <c r="C22" t="s">
        <v>2500</v>
      </c>
      <c r="D22" t="s">
        <v>126</v>
      </c>
      <c r="E22" s="15"/>
      <c r="F22" t="s">
        <v>126</v>
      </c>
      <c r="G22" t="s">
        <v>887</v>
      </c>
      <c r="H22" t="s">
        <v>402</v>
      </c>
      <c r="I22" t="s">
        <v>109</v>
      </c>
      <c r="J22" s="76">
        <v>26463.45</v>
      </c>
      <c r="K22" s="76">
        <v>2890</v>
      </c>
      <c r="L22" s="76">
        <v>2698.9569849449999</v>
      </c>
      <c r="M22" s="76">
        <v>0.11</v>
      </c>
      <c r="N22" s="76">
        <v>1</v>
      </c>
      <c r="O22" s="76">
        <v>0.05</v>
      </c>
    </row>
    <row r="23" spans="2:15">
      <c r="B23" t="s">
        <v>2501</v>
      </c>
      <c r="C23" t="s">
        <v>2502</v>
      </c>
      <c r="D23" t="s">
        <v>126</v>
      </c>
      <c r="E23" s="15"/>
      <c r="F23" t="s">
        <v>126</v>
      </c>
      <c r="G23" t="s">
        <v>887</v>
      </c>
      <c r="H23" t="s">
        <v>402</v>
      </c>
      <c r="I23" t="s">
        <v>109</v>
      </c>
      <c r="J23" s="76">
        <v>218309.2</v>
      </c>
      <c r="K23" s="76">
        <v>1160.74</v>
      </c>
      <c r="L23" s="76">
        <v>8942.4937923143207</v>
      </c>
      <c r="M23" s="76">
        <v>0</v>
      </c>
      <c r="N23" s="76">
        <v>3.3</v>
      </c>
      <c r="O23" s="76">
        <v>0.17</v>
      </c>
    </row>
    <row r="24" spans="2:15">
      <c r="B24" t="s">
        <v>2503</v>
      </c>
      <c r="C24" t="s">
        <v>2504</v>
      </c>
      <c r="D24" t="s">
        <v>126</v>
      </c>
      <c r="E24" s="15"/>
      <c r="F24" t="s">
        <v>126</v>
      </c>
      <c r="G24" t="s">
        <v>887</v>
      </c>
      <c r="H24" t="s">
        <v>402</v>
      </c>
      <c r="I24" t="s">
        <v>109</v>
      </c>
      <c r="J24" s="76">
        <v>117558.12</v>
      </c>
      <c r="K24" s="76">
        <v>1081</v>
      </c>
      <c r="L24" s="76">
        <v>4484.6647652388001</v>
      </c>
      <c r="M24" s="76">
        <v>7.19</v>
      </c>
      <c r="N24" s="76">
        <v>1.66</v>
      </c>
      <c r="O24" s="76">
        <v>0.08</v>
      </c>
    </row>
    <row r="25" spans="2:15">
      <c r="B25" t="s">
        <v>2505</v>
      </c>
      <c r="C25" t="s">
        <v>2506</v>
      </c>
      <c r="D25" t="s">
        <v>126</v>
      </c>
      <c r="E25" s="15"/>
      <c r="F25" t="s">
        <v>126</v>
      </c>
      <c r="G25" t="s">
        <v>1361</v>
      </c>
      <c r="H25" t="s">
        <v>397</v>
      </c>
      <c r="I25" t="s">
        <v>109</v>
      </c>
      <c r="J25" s="76">
        <v>111716.35</v>
      </c>
      <c r="K25" s="76">
        <v>1015</v>
      </c>
      <c r="L25" s="76">
        <v>4001.6070413725001</v>
      </c>
      <c r="M25" s="76">
        <v>0.93</v>
      </c>
      <c r="N25" s="76">
        <v>1.48</v>
      </c>
      <c r="O25" s="76">
        <v>7.0000000000000007E-2</v>
      </c>
    </row>
    <row r="26" spans="2:15">
      <c r="B26" t="s">
        <v>2507</v>
      </c>
      <c r="C26" t="s">
        <v>2508</v>
      </c>
      <c r="D26" t="s">
        <v>126</v>
      </c>
      <c r="E26" s="15"/>
      <c r="F26" t="s">
        <v>126</v>
      </c>
      <c r="G26" t="s">
        <v>410</v>
      </c>
      <c r="H26" t="s">
        <v>402</v>
      </c>
      <c r="I26" t="s">
        <v>113</v>
      </c>
      <c r="J26" s="76">
        <v>69590.36</v>
      </c>
      <c r="K26" s="76">
        <v>3559.0000000000136</v>
      </c>
      <c r="L26" s="76">
        <v>10295.4811607556</v>
      </c>
      <c r="M26" s="76">
        <v>0.12</v>
      </c>
      <c r="N26" s="76">
        <v>3.8</v>
      </c>
      <c r="O26" s="76">
        <v>0.19</v>
      </c>
    </row>
    <row r="27" spans="2:15">
      <c r="B27" t="s">
        <v>2509</v>
      </c>
      <c r="C27" t="s">
        <v>2510</v>
      </c>
      <c r="D27" t="s">
        <v>126</v>
      </c>
      <c r="E27" s="15"/>
      <c r="F27" t="s">
        <v>2429</v>
      </c>
      <c r="G27" t="s">
        <v>1505</v>
      </c>
      <c r="H27" t="s">
        <v>402</v>
      </c>
      <c r="I27" t="s">
        <v>109</v>
      </c>
      <c r="J27" s="76">
        <v>3359</v>
      </c>
      <c r="K27" s="76">
        <v>123569</v>
      </c>
      <c r="L27" s="76">
        <v>14647.75928359</v>
      </c>
      <c r="M27" s="76">
        <v>0.16</v>
      </c>
      <c r="N27" s="76">
        <v>5.41</v>
      </c>
      <c r="O27" s="76">
        <v>0.27</v>
      </c>
    </row>
    <row r="28" spans="2:15">
      <c r="B28" t="s">
        <v>2511</v>
      </c>
      <c r="C28" t="s">
        <v>2512</v>
      </c>
      <c r="D28" t="s">
        <v>126</v>
      </c>
      <c r="E28" s="15"/>
      <c r="F28" t="s">
        <v>2429</v>
      </c>
      <c r="G28" t="s">
        <v>1505</v>
      </c>
      <c r="H28" t="s">
        <v>402</v>
      </c>
      <c r="I28" t="s">
        <v>109</v>
      </c>
      <c r="J28" s="76">
        <v>20326.21</v>
      </c>
      <c r="K28" s="76">
        <v>2302</v>
      </c>
      <c r="L28" s="76">
        <v>1651.2521109718</v>
      </c>
      <c r="M28" s="76">
        <v>0.02</v>
      </c>
      <c r="N28" s="76">
        <v>0.61</v>
      </c>
      <c r="O28" s="76">
        <v>0.03</v>
      </c>
    </row>
    <row r="29" spans="2:15">
      <c r="B29" t="s">
        <v>2513</v>
      </c>
      <c r="C29" t="s">
        <v>2514</v>
      </c>
      <c r="D29" t="s">
        <v>126</v>
      </c>
      <c r="E29" s="15"/>
      <c r="F29" t="s">
        <v>2429</v>
      </c>
      <c r="G29" t="s">
        <v>1505</v>
      </c>
      <c r="H29" t="s">
        <v>402</v>
      </c>
      <c r="I29" t="s">
        <v>109</v>
      </c>
      <c r="J29" s="76">
        <v>8163.23</v>
      </c>
      <c r="K29" s="76">
        <v>10789</v>
      </c>
      <c r="L29" s="76">
        <v>3108.0992921062998</v>
      </c>
      <c r="M29" s="76">
        <v>4.32</v>
      </c>
      <c r="N29" s="76">
        <v>1.1499999999999999</v>
      </c>
      <c r="O29" s="76">
        <v>0.06</v>
      </c>
    </row>
    <row r="30" spans="2:15">
      <c r="B30" t="s">
        <v>2515</v>
      </c>
      <c r="C30" t="s">
        <v>2516</v>
      </c>
      <c r="D30" t="s">
        <v>126</v>
      </c>
      <c r="E30" s="15"/>
      <c r="F30" t="s">
        <v>2429</v>
      </c>
      <c r="G30" t="s">
        <v>902</v>
      </c>
      <c r="H30" t="s">
        <v>402</v>
      </c>
      <c r="I30" t="s">
        <v>109</v>
      </c>
      <c r="J30" s="76">
        <v>35673.43</v>
      </c>
      <c r="K30" s="76">
        <v>12622</v>
      </c>
      <c r="L30" s="76">
        <v>15890.0294808034</v>
      </c>
      <c r="M30" s="76">
        <v>0.28000000000000003</v>
      </c>
      <c r="N30" s="76">
        <v>5.87</v>
      </c>
      <c r="O30" s="76">
        <v>0.28999999999999998</v>
      </c>
    </row>
    <row r="31" spans="2:15">
      <c r="B31" t="s">
        <v>2517</v>
      </c>
      <c r="C31" t="s">
        <v>2518</v>
      </c>
      <c r="D31" t="s">
        <v>126</v>
      </c>
      <c r="E31" s="15"/>
      <c r="F31" t="s">
        <v>126</v>
      </c>
      <c r="G31" t="s">
        <v>902</v>
      </c>
      <c r="H31" t="s">
        <v>402</v>
      </c>
      <c r="I31" t="s">
        <v>113</v>
      </c>
      <c r="J31" s="76">
        <v>1397444.52</v>
      </c>
      <c r="K31" s="76">
        <v>111.79999999999993</v>
      </c>
      <c r="L31" s="76">
        <v>6494.5035059601796</v>
      </c>
      <c r="M31" s="76">
        <v>0.33</v>
      </c>
      <c r="N31" s="76">
        <v>2.4</v>
      </c>
      <c r="O31" s="76">
        <v>0.12</v>
      </c>
    </row>
    <row r="32" spans="2:15">
      <c r="B32" t="s">
        <v>2519</v>
      </c>
      <c r="C32" t="s">
        <v>2520</v>
      </c>
      <c r="D32" t="s">
        <v>126</v>
      </c>
      <c r="E32" s="15"/>
      <c r="F32" t="s">
        <v>126</v>
      </c>
      <c r="G32" t="s">
        <v>215</v>
      </c>
      <c r="H32" t="s">
        <v>216</v>
      </c>
      <c r="I32" t="s">
        <v>113</v>
      </c>
      <c r="J32" s="76">
        <v>309584.69</v>
      </c>
      <c r="K32" s="76">
        <v>1897.0000000000023</v>
      </c>
      <c r="L32" s="76">
        <v>24412.7319814232</v>
      </c>
      <c r="M32" s="76">
        <v>5.4</v>
      </c>
      <c r="N32" s="76">
        <v>9.01</v>
      </c>
      <c r="O32" s="76">
        <v>0.45</v>
      </c>
    </row>
    <row r="33" spans="2:15">
      <c r="B33" t="s">
        <v>2521</v>
      </c>
      <c r="C33" t="s">
        <v>2522</v>
      </c>
      <c r="D33" t="s">
        <v>126</v>
      </c>
      <c r="E33" s="15"/>
      <c r="F33" t="s">
        <v>2485</v>
      </c>
      <c r="G33" t="s">
        <v>215</v>
      </c>
      <c r="H33" t="s">
        <v>216</v>
      </c>
      <c r="I33" t="s">
        <v>109</v>
      </c>
      <c r="J33" s="76">
        <v>207833.23</v>
      </c>
      <c r="K33" s="76">
        <v>100</v>
      </c>
      <c r="L33" s="76">
        <v>733.44346867000002</v>
      </c>
      <c r="M33" s="76">
        <v>0</v>
      </c>
      <c r="N33" s="76">
        <v>0.27</v>
      </c>
      <c r="O33" s="76">
        <v>0.01</v>
      </c>
    </row>
    <row r="34" spans="2:15">
      <c r="B34" t="s">
        <v>2523</v>
      </c>
      <c r="C34" t="s">
        <v>2524</v>
      </c>
      <c r="D34" t="s">
        <v>126</v>
      </c>
      <c r="E34" s="15"/>
      <c r="F34" t="s">
        <v>2485</v>
      </c>
      <c r="G34" t="s">
        <v>215</v>
      </c>
      <c r="H34" t="s">
        <v>216</v>
      </c>
      <c r="I34" t="s">
        <v>109</v>
      </c>
      <c r="J34" s="76">
        <v>18694.09</v>
      </c>
      <c r="K34" s="76">
        <v>11868</v>
      </c>
      <c r="L34" s="76">
        <v>7829.4909276347998</v>
      </c>
      <c r="M34" s="76">
        <v>2.0699999999999998</v>
      </c>
      <c r="N34" s="76">
        <v>2.89</v>
      </c>
      <c r="O34" s="76">
        <v>0.15</v>
      </c>
    </row>
    <row r="35" spans="2:15">
      <c r="B35" t="s">
        <v>2525</v>
      </c>
      <c r="C35" t="s">
        <v>2526</v>
      </c>
      <c r="D35" t="s">
        <v>126</v>
      </c>
      <c r="E35" s="15"/>
      <c r="F35" t="s">
        <v>1323</v>
      </c>
      <c r="G35" t="s">
        <v>215</v>
      </c>
      <c r="H35" t="s">
        <v>216</v>
      </c>
      <c r="I35" t="s">
        <v>109</v>
      </c>
      <c r="J35" s="76">
        <v>1461311.97</v>
      </c>
      <c r="K35" s="76">
        <v>102.53579999999995</v>
      </c>
      <c r="L35" s="76">
        <v>5287.7403859225296</v>
      </c>
      <c r="M35" s="76">
        <v>0.11</v>
      </c>
      <c r="N35" s="76">
        <v>1.95</v>
      </c>
      <c r="O35" s="76">
        <v>0.1</v>
      </c>
    </row>
    <row r="36" spans="2:15">
      <c r="B36" t="s">
        <v>2527</v>
      </c>
      <c r="C36" t="s">
        <v>2528</v>
      </c>
      <c r="D36" t="s">
        <v>126</v>
      </c>
      <c r="E36" s="15"/>
      <c r="F36" t="s">
        <v>2485</v>
      </c>
      <c r="G36" t="s">
        <v>215</v>
      </c>
      <c r="H36" t="s">
        <v>216</v>
      </c>
      <c r="I36" t="s">
        <v>113</v>
      </c>
      <c r="J36" s="76">
        <v>10183.780000000001</v>
      </c>
      <c r="K36" s="76">
        <v>3300</v>
      </c>
      <c r="L36" s="76">
        <v>1396.9875177060001</v>
      </c>
      <c r="M36" s="76">
        <v>0.19</v>
      </c>
      <c r="N36" s="76">
        <v>0.52</v>
      </c>
      <c r="O36" s="76">
        <v>0.03</v>
      </c>
    </row>
    <row r="37" spans="2:15">
      <c r="B37" t="s">
        <v>2529</v>
      </c>
      <c r="C37" t="s">
        <v>2530</v>
      </c>
      <c r="D37" t="s">
        <v>126</v>
      </c>
      <c r="E37" s="15"/>
      <c r="F37" t="s">
        <v>2485</v>
      </c>
      <c r="G37" t="s">
        <v>215</v>
      </c>
      <c r="H37" t="s">
        <v>216</v>
      </c>
      <c r="I37" t="s">
        <v>109</v>
      </c>
      <c r="J37" s="76">
        <v>11485.59</v>
      </c>
      <c r="K37" s="76">
        <v>9545.1600000000108</v>
      </c>
      <c r="L37" s="76">
        <v>3868.9060188848798</v>
      </c>
      <c r="M37" s="76">
        <v>0.01</v>
      </c>
      <c r="N37" s="76">
        <v>1.43</v>
      </c>
      <c r="O37" s="76">
        <v>7.0000000000000007E-2</v>
      </c>
    </row>
    <row r="38" spans="2:15">
      <c r="B38" t="s">
        <v>2531</v>
      </c>
      <c r="C38" t="s">
        <v>2532</v>
      </c>
      <c r="D38" t="s">
        <v>126</v>
      </c>
      <c r="E38" s="15"/>
      <c r="F38" t="s">
        <v>2485</v>
      </c>
      <c r="G38" t="s">
        <v>215</v>
      </c>
      <c r="H38" t="s">
        <v>216</v>
      </c>
      <c r="I38" t="s">
        <v>109</v>
      </c>
      <c r="J38" s="76">
        <v>3828.53</v>
      </c>
      <c r="K38" s="76">
        <v>9978.6299999999919</v>
      </c>
      <c r="L38" s="76">
        <v>1348.2009614375299</v>
      </c>
      <c r="M38" s="76">
        <v>0</v>
      </c>
      <c r="N38" s="76">
        <v>0.5</v>
      </c>
      <c r="O38" s="76">
        <v>0.02</v>
      </c>
    </row>
    <row r="39" spans="2:15">
      <c r="B39" t="s">
        <v>2533</v>
      </c>
      <c r="C39" t="s">
        <v>2532</v>
      </c>
      <c r="D39" t="s">
        <v>126</v>
      </c>
      <c r="E39" s="15"/>
      <c r="F39" t="s">
        <v>2485</v>
      </c>
      <c r="G39" t="s">
        <v>215</v>
      </c>
      <c r="H39" t="s">
        <v>216</v>
      </c>
      <c r="I39" t="s">
        <v>109</v>
      </c>
      <c r="J39" s="76">
        <v>7748.29</v>
      </c>
      <c r="K39" s="76">
        <v>13175.560000000014</v>
      </c>
      <c r="L39" s="76">
        <v>3602.6876300737999</v>
      </c>
      <c r="M39" s="76">
        <v>0</v>
      </c>
      <c r="N39" s="76">
        <v>1.33</v>
      </c>
      <c r="O39" s="76">
        <v>7.0000000000000007E-2</v>
      </c>
    </row>
    <row r="40" spans="2:15">
      <c r="B40" t="s">
        <v>2534</v>
      </c>
      <c r="C40" t="s">
        <v>2535</v>
      </c>
      <c r="D40" t="s">
        <v>126</v>
      </c>
      <c r="E40" s="15"/>
      <c r="F40" t="s">
        <v>2485</v>
      </c>
      <c r="G40" t="s">
        <v>215</v>
      </c>
      <c r="H40" t="s">
        <v>216</v>
      </c>
      <c r="I40" t="s">
        <v>113</v>
      </c>
      <c r="J40" s="76">
        <v>276811.99</v>
      </c>
      <c r="K40" s="76">
        <v>1876.2300000000007</v>
      </c>
      <c r="L40" s="76">
        <v>21589.398884144401</v>
      </c>
      <c r="M40" s="76">
        <v>6834.94</v>
      </c>
      <c r="N40" s="76">
        <v>7.97</v>
      </c>
      <c r="O40" s="76">
        <v>0.4</v>
      </c>
    </row>
    <row r="41" spans="2:15">
      <c r="B41" t="s">
        <v>2536</v>
      </c>
      <c r="C41" t="s">
        <v>2537</v>
      </c>
      <c r="D41" t="s">
        <v>126</v>
      </c>
      <c r="E41" s="15"/>
      <c r="F41" t="s">
        <v>126</v>
      </c>
      <c r="G41" t="s">
        <v>215</v>
      </c>
      <c r="H41" t="s">
        <v>216</v>
      </c>
      <c r="I41" t="s">
        <v>109</v>
      </c>
      <c r="J41" s="76">
        <v>46886.19</v>
      </c>
      <c r="K41" s="76">
        <v>1784</v>
      </c>
      <c r="L41" s="76">
        <v>2951.8307428583998</v>
      </c>
      <c r="M41" s="76">
        <v>17592.72</v>
      </c>
      <c r="N41" s="76">
        <v>1.0900000000000001</v>
      </c>
      <c r="O41" s="76">
        <v>0.05</v>
      </c>
    </row>
    <row r="42" spans="2:15">
      <c r="B42" t="s">
        <v>2538</v>
      </c>
      <c r="C42" t="s">
        <v>2539</v>
      </c>
      <c r="D42" t="s">
        <v>126</v>
      </c>
      <c r="E42" s="15"/>
      <c r="F42" t="s">
        <v>1378</v>
      </c>
      <c r="G42" t="s">
        <v>215</v>
      </c>
      <c r="H42" t="s">
        <v>216</v>
      </c>
      <c r="I42" t="s">
        <v>109</v>
      </c>
      <c r="J42" s="76">
        <v>306.27999999999997</v>
      </c>
      <c r="K42" s="76">
        <v>103615.23000000037</v>
      </c>
      <c r="L42" s="76">
        <v>1119.9377716208801</v>
      </c>
      <c r="M42" s="76">
        <v>0</v>
      </c>
      <c r="N42" s="76">
        <v>0.41</v>
      </c>
      <c r="O42" s="76">
        <v>0.02</v>
      </c>
    </row>
    <row r="43" spans="2:15">
      <c r="B43" t="s">
        <v>2540</v>
      </c>
      <c r="C43" t="s">
        <v>2539</v>
      </c>
      <c r="D43" t="s">
        <v>126</v>
      </c>
      <c r="E43" s="15"/>
      <c r="F43" t="s">
        <v>1378</v>
      </c>
      <c r="G43" t="s">
        <v>215</v>
      </c>
      <c r="H43" t="s">
        <v>216</v>
      </c>
      <c r="I43" t="s">
        <v>109</v>
      </c>
      <c r="J43" s="76">
        <v>149.57</v>
      </c>
      <c r="K43" s="76">
        <v>236537</v>
      </c>
      <c r="L43" s="76">
        <v>1248.5192314860999</v>
      </c>
      <c r="M43" s="76">
        <v>0</v>
      </c>
      <c r="N43" s="76">
        <v>0.46</v>
      </c>
      <c r="O43" s="76">
        <v>0.02</v>
      </c>
    </row>
    <row r="44" spans="2:15">
      <c r="B44" t="s">
        <v>2541</v>
      </c>
      <c r="C44" t="s">
        <v>2542</v>
      </c>
      <c r="D44" t="s">
        <v>126</v>
      </c>
      <c r="E44" s="15"/>
      <c r="F44" t="s">
        <v>2485</v>
      </c>
      <c r="G44" t="s">
        <v>215</v>
      </c>
      <c r="H44" t="s">
        <v>216</v>
      </c>
      <c r="I44" t="s">
        <v>109</v>
      </c>
      <c r="J44" s="76">
        <v>49238.55</v>
      </c>
      <c r="K44" s="76">
        <v>1658.6100000000029</v>
      </c>
      <c r="L44" s="76">
        <v>2882.0478894530002</v>
      </c>
      <c r="M44" s="76">
        <v>0</v>
      </c>
      <c r="N44" s="76">
        <v>1.06</v>
      </c>
      <c r="O44" s="76">
        <v>0.05</v>
      </c>
    </row>
    <row r="45" spans="2:15">
      <c r="B45" t="s">
        <v>2543</v>
      </c>
      <c r="C45" t="s">
        <v>2544</v>
      </c>
      <c r="D45" t="s">
        <v>110</v>
      </c>
      <c r="E45" s="15"/>
      <c r="F45" t="s">
        <v>2485</v>
      </c>
      <c r="G45" t="s">
        <v>215</v>
      </c>
      <c r="H45" t="s">
        <v>216</v>
      </c>
      <c r="I45" t="s">
        <v>123</v>
      </c>
      <c r="J45" s="76">
        <v>888320.32</v>
      </c>
      <c r="K45" s="76">
        <v>161.02000000000012</v>
      </c>
      <c r="L45" s="76">
        <v>3949.5469748237601</v>
      </c>
      <c r="M45" s="76">
        <v>0.06</v>
      </c>
      <c r="N45" s="76">
        <v>1.46</v>
      </c>
      <c r="O45" s="76">
        <v>7.0000000000000007E-2</v>
      </c>
    </row>
    <row r="46" spans="2:15">
      <c r="B46" t="s">
        <v>2545</v>
      </c>
      <c r="C46" t="s">
        <v>2546</v>
      </c>
      <c r="D46" t="s">
        <v>126</v>
      </c>
      <c r="E46" s="15"/>
      <c r="F46" t="s">
        <v>2485</v>
      </c>
      <c r="G46" t="s">
        <v>215</v>
      </c>
      <c r="H46" t="s">
        <v>216</v>
      </c>
      <c r="I46" t="s">
        <v>113</v>
      </c>
      <c r="J46" s="76">
        <v>11563.94</v>
      </c>
      <c r="K46" s="76">
        <v>20893.00000000004</v>
      </c>
      <c r="L46" s="76">
        <v>10043.294806921</v>
      </c>
      <c r="M46" s="76">
        <v>2932.04</v>
      </c>
      <c r="N46" s="76">
        <v>3.71</v>
      </c>
      <c r="O46" s="76">
        <v>0.19</v>
      </c>
    </row>
    <row r="47" spans="2:15">
      <c r="B47" t="s">
        <v>2547</v>
      </c>
      <c r="C47" t="s">
        <v>2548</v>
      </c>
      <c r="D47" t="s">
        <v>126</v>
      </c>
      <c r="E47" s="15"/>
      <c r="F47" t="s">
        <v>2485</v>
      </c>
      <c r="G47" t="s">
        <v>215</v>
      </c>
      <c r="H47" t="s">
        <v>216</v>
      </c>
      <c r="I47" t="s">
        <v>109</v>
      </c>
      <c r="J47" s="76">
        <v>11485.59</v>
      </c>
      <c r="K47" s="76">
        <v>28438</v>
      </c>
      <c r="L47" s="76">
        <v>11526.674185141799</v>
      </c>
      <c r="M47" s="76">
        <v>2.44</v>
      </c>
      <c r="N47" s="76">
        <v>4.26</v>
      </c>
      <c r="O47" s="76">
        <v>0.21</v>
      </c>
    </row>
    <row r="48" spans="2:15">
      <c r="B48" t="s">
        <v>2549</v>
      </c>
      <c r="C48" t="s">
        <v>2550</v>
      </c>
      <c r="D48" t="s">
        <v>126</v>
      </c>
      <c r="E48" s="15"/>
      <c r="F48" t="s">
        <v>1360</v>
      </c>
      <c r="G48" t="s">
        <v>215</v>
      </c>
      <c r="H48" t="s">
        <v>216</v>
      </c>
      <c r="I48" t="s">
        <v>109</v>
      </c>
      <c r="J48" s="76">
        <v>4964.72</v>
      </c>
      <c r="K48" s="76">
        <v>12463.729999999978</v>
      </c>
      <c r="L48" s="76">
        <v>2183.7074257816198</v>
      </c>
      <c r="M48" s="76">
        <v>0</v>
      </c>
      <c r="N48" s="76">
        <v>0.81</v>
      </c>
      <c r="O48" s="76">
        <v>0.04</v>
      </c>
    </row>
    <row r="49" spans="2:15">
      <c r="B49" t="s">
        <v>2551</v>
      </c>
      <c r="C49" t="s">
        <v>2552</v>
      </c>
      <c r="D49" t="s">
        <v>126</v>
      </c>
      <c r="E49" s="15"/>
      <c r="F49" t="s">
        <v>1360</v>
      </c>
      <c r="G49" t="s">
        <v>215</v>
      </c>
      <c r="H49" t="s">
        <v>216</v>
      </c>
      <c r="I49" t="s">
        <v>109</v>
      </c>
      <c r="J49" s="76">
        <v>0.56999999999999995</v>
      </c>
      <c r="K49" s="76">
        <v>16753.919999999998</v>
      </c>
      <c r="L49" s="76">
        <v>0.33701012697600002</v>
      </c>
      <c r="M49" s="76">
        <v>0</v>
      </c>
      <c r="N49" s="76">
        <v>0</v>
      </c>
      <c r="O49" s="76">
        <v>0</v>
      </c>
    </row>
    <row r="50" spans="2:15">
      <c r="B50" t="s">
        <v>2553</v>
      </c>
      <c r="C50" t="s">
        <v>2554</v>
      </c>
      <c r="D50" t="s">
        <v>126</v>
      </c>
      <c r="E50" s="15"/>
      <c r="F50" t="s">
        <v>2485</v>
      </c>
      <c r="G50" t="s">
        <v>215</v>
      </c>
      <c r="H50" t="s">
        <v>216</v>
      </c>
      <c r="I50" t="s">
        <v>109</v>
      </c>
      <c r="J50" s="76">
        <v>3526.38</v>
      </c>
      <c r="K50" s="76">
        <v>18142</v>
      </c>
      <c r="L50" s="76">
        <v>2257.6984285284002</v>
      </c>
      <c r="M50" s="76">
        <v>0.04</v>
      </c>
      <c r="N50" s="76">
        <v>0.83</v>
      </c>
      <c r="O50" s="76">
        <v>0.04</v>
      </c>
    </row>
    <row r="51" spans="2:15">
      <c r="B51" t="s">
        <v>2555</v>
      </c>
      <c r="C51" t="s">
        <v>2556</v>
      </c>
      <c r="D51" t="s">
        <v>126</v>
      </c>
      <c r="E51" s="15"/>
      <c r="F51" t="s">
        <v>2485</v>
      </c>
      <c r="G51" t="s">
        <v>215</v>
      </c>
      <c r="H51" t="s">
        <v>216</v>
      </c>
      <c r="I51" t="s">
        <v>113</v>
      </c>
      <c r="J51" s="76">
        <v>6339.87</v>
      </c>
      <c r="K51" s="76">
        <v>12819</v>
      </c>
      <c r="L51" s="76">
        <v>3378.34561624857</v>
      </c>
      <c r="M51" s="76">
        <v>0.51</v>
      </c>
      <c r="N51" s="76">
        <v>1.25</v>
      </c>
      <c r="O51" s="76">
        <v>0.06</v>
      </c>
    </row>
    <row r="52" spans="2:15">
      <c r="B52" t="s">
        <v>2557</v>
      </c>
      <c r="C52" t="s">
        <v>2558</v>
      </c>
      <c r="D52" t="s">
        <v>126</v>
      </c>
      <c r="E52" s="15"/>
      <c r="F52" t="s">
        <v>2485</v>
      </c>
      <c r="G52" t="s">
        <v>215</v>
      </c>
      <c r="H52" t="s">
        <v>216</v>
      </c>
      <c r="I52" t="s">
        <v>205</v>
      </c>
      <c r="J52" s="76">
        <v>3671.76</v>
      </c>
      <c r="K52" s="76">
        <v>2285600</v>
      </c>
      <c r="L52" s="76">
        <v>2628.4291022592001</v>
      </c>
      <c r="M52" s="76">
        <v>0.23</v>
      </c>
      <c r="N52" s="76">
        <v>0.97</v>
      </c>
      <c r="O52" s="76">
        <v>0.05</v>
      </c>
    </row>
    <row r="53" spans="2:15">
      <c r="B53" t="s">
        <v>2559</v>
      </c>
      <c r="C53" t="s">
        <v>2560</v>
      </c>
      <c r="D53" t="s">
        <v>126</v>
      </c>
      <c r="E53" s="15"/>
      <c r="F53" t="s">
        <v>126</v>
      </c>
      <c r="G53" t="s">
        <v>215</v>
      </c>
      <c r="H53" t="s">
        <v>216</v>
      </c>
      <c r="I53" t="s">
        <v>109</v>
      </c>
      <c r="J53" s="76">
        <v>4411.6099999999997</v>
      </c>
      <c r="K53" s="76">
        <v>19142.659999999974</v>
      </c>
      <c r="L53" s="76">
        <v>2980.2387454729501</v>
      </c>
      <c r="M53" s="76">
        <v>0</v>
      </c>
      <c r="N53" s="76">
        <v>1.1000000000000001</v>
      </c>
      <c r="O53" s="76">
        <v>0.06</v>
      </c>
    </row>
    <row r="54" spans="2:15">
      <c r="B54" t="s">
        <v>2561</v>
      </c>
      <c r="C54" t="s">
        <v>2560</v>
      </c>
      <c r="D54" t="s">
        <v>126</v>
      </c>
      <c r="E54" s="15"/>
      <c r="F54" t="s">
        <v>126</v>
      </c>
      <c r="G54" t="s">
        <v>215</v>
      </c>
      <c r="H54" t="s">
        <v>216</v>
      </c>
      <c r="I54" t="s">
        <v>109</v>
      </c>
      <c r="J54" s="76">
        <v>759.47</v>
      </c>
      <c r="K54" s="76">
        <v>19142.66</v>
      </c>
      <c r="L54" s="76">
        <v>513.05575969415804</v>
      </c>
      <c r="M54" s="76">
        <v>0</v>
      </c>
      <c r="N54" s="76">
        <v>0.19</v>
      </c>
      <c r="O54" s="76">
        <v>0.01</v>
      </c>
    </row>
    <row r="55" spans="2:15">
      <c r="B55" t="s">
        <v>2562</v>
      </c>
      <c r="C55" t="s">
        <v>2563</v>
      </c>
      <c r="D55" t="s">
        <v>126</v>
      </c>
      <c r="E55" s="15"/>
      <c r="F55" t="s">
        <v>126</v>
      </c>
      <c r="G55" t="s">
        <v>215</v>
      </c>
      <c r="H55" t="s">
        <v>216</v>
      </c>
      <c r="I55" t="s">
        <v>109</v>
      </c>
      <c r="J55" s="76">
        <v>110577.15</v>
      </c>
      <c r="K55" s="76">
        <v>3905</v>
      </c>
      <c r="L55" s="76">
        <v>15238.3550697675</v>
      </c>
      <c r="M55" s="76">
        <v>4.47</v>
      </c>
      <c r="N55" s="76">
        <v>5.63</v>
      </c>
      <c r="O55" s="76">
        <v>0.28000000000000003</v>
      </c>
    </row>
    <row r="56" spans="2:15">
      <c r="B56" t="s">
        <v>2564</v>
      </c>
      <c r="C56" t="s">
        <v>2565</v>
      </c>
      <c r="D56" t="s">
        <v>126</v>
      </c>
      <c r="E56" s="15"/>
      <c r="F56" t="s">
        <v>2485</v>
      </c>
      <c r="G56" t="s">
        <v>215</v>
      </c>
      <c r="H56" t="s">
        <v>216</v>
      </c>
      <c r="I56" t="s">
        <v>109</v>
      </c>
      <c r="J56" s="76">
        <v>16841.54</v>
      </c>
      <c r="K56" s="76">
        <v>18607.5</v>
      </c>
      <c r="L56" s="76">
        <v>11059.1433413595</v>
      </c>
      <c r="M56" s="76">
        <v>0</v>
      </c>
      <c r="N56" s="76">
        <v>4.08</v>
      </c>
      <c r="O56" s="76">
        <v>0.21</v>
      </c>
    </row>
    <row r="57" spans="2:15">
      <c r="B57" t="s">
        <v>2566</v>
      </c>
      <c r="C57" t="s">
        <v>2560</v>
      </c>
      <c r="D57" t="s">
        <v>126</v>
      </c>
      <c r="E57" s="15"/>
      <c r="F57" t="s">
        <v>126</v>
      </c>
      <c r="G57" t="s">
        <v>215</v>
      </c>
      <c r="H57" t="s">
        <v>216</v>
      </c>
      <c r="I57" t="s">
        <v>109</v>
      </c>
      <c r="J57" s="76">
        <v>21101.200000000001</v>
      </c>
      <c r="K57" s="76">
        <v>19142.660000000025</v>
      </c>
      <c r="L57" s="76">
        <v>14254.798999905701</v>
      </c>
      <c r="M57" s="76">
        <v>0</v>
      </c>
      <c r="N57" s="76">
        <v>5.26</v>
      </c>
      <c r="O57" s="76">
        <v>0.26</v>
      </c>
    </row>
    <row r="58" spans="2:15">
      <c r="B58" t="s">
        <v>308</v>
      </c>
      <c r="C58" s="15"/>
      <c r="D58" s="15"/>
      <c r="E58" s="15"/>
    </row>
    <row r="59" spans="2:15">
      <c r="B59" t="s">
        <v>415</v>
      </c>
      <c r="C59" s="15"/>
      <c r="D59" s="15"/>
      <c r="E59" s="15"/>
    </row>
    <row r="60" spans="2:15">
      <c r="B60" t="s">
        <v>416</v>
      </c>
      <c r="C60" s="15"/>
      <c r="D60" s="15"/>
      <c r="E60" s="15"/>
    </row>
    <row r="61" spans="2:15">
      <c r="B61" t="s">
        <v>417</v>
      </c>
      <c r="C61" s="15"/>
      <c r="D61" s="15"/>
      <c r="E61" s="15"/>
    </row>
    <row r="62" spans="2:15">
      <c r="C62" s="15"/>
      <c r="D62" s="15"/>
      <c r="E62" s="15"/>
    </row>
    <row r="63" spans="2:15">
      <c r="C63" s="15"/>
      <c r="D63" s="15"/>
      <c r="E63" s="15"/>
    </row>
    <row r="64" spans="2:1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2:5">
      <c r="C289" s="15"/>
      <c r="D289" s="15"/>
      <c r="E289" s="15"/>
    </row>
    <row r="290" spans="2:5">
      <c r="C290" s="15"/>
      <c r="D290" s="15"/>
      <c r="E290" s="15"/>
    </row>
    <row r="291" spans="2:5">
      <c r="C291" s="15"/>
      <c r="D291" s="15"/>
      <c r="E291" s="15"/>
    </row>
    <row r="292" spans="2:5">
      <c r="C292" s="15"/>
      <c r="D292" s="15"/>
      <c r="E292" s="15"/>
    </row>
    <row r="293" spans="2:5">
      <c r="C293" s="15"/>
      <c r="D293" s="15"/>
      <c r="E293" s="15"/>
    </row>
    <row r="294" spans="2:5">
      <c r="C294" s="15"/>
      <c r="D294" s="15"/>
      <c r="E294" s="15"/>
    </row>
    <row r="295" spans="2:5">
      <c r="B295" s="15"/>
      <c r="C295" s="15"/>
      <c r="D295" s="15"/>
      <c r="E295" s="15"/>
    </row>
    <row r="296" spans="2:5">
      <c r="B296" s="15"/>
      <c r="C296" s="15"/>
      <c r="D296" s="15"/>
      <c r="E296" s="15"/>
    </row>
    <row r="297" spans="2:5">
      <c r="B297" s="18"/>
      <c r="C297" s="15"/>
      <c r="D297" s="15"/>
      <c r="E297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75" zoomScaleNormal="75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7109375" style="15" customWidth="1"/>
    <col min="14" max="14" width="7.140625" style="15" customWidth="1"/>
    <col min="15" max="15" width="6" style="15" customWidth="1"/>
    <col min="16" max="16" width="7.85546875" style="15" customWidth="1"/>
    <col min="17" max="17" width="8.140625" style="15" customWidth="1"/>
    <col min="18" max="18" width="6.28515625" style="15" customWidth="1"/>
    <col min="19" max="19" width="8" style="15" customWidth="1"/>
    <col min="20" max="20" width="8.7109375" style="15" customWidth="1"/>
    <col min="21" max="21" width="10" style="15" customWidth="1"/>
    <col min="22" max="22" width="9.5703125" style="15" customWidth="1"/>
    <col min="23" max="23" width="6.140625" style="15" customWidth="1"/>
    <col min="24" max="25" width="5.7109375" style="15" customWidth="1"/>
    <col min="26" max="26" width="6.85546875" style="15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82" t="s">
        <v>3664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4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8"/>
    </row>
    <row r="8" spans="2:60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27" t="s">
        <v>186</v>
      </c>
      <c r="BD8" s="15"/>
      <c r="BE8" s="15"/>
    </row>
    <row r="9" spans="2:60" s="18" customFormat="1" ht="20.25"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C9" s="15"/>
      <c r="BD9" s="15"/>
      <c r="BE9" s="15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C10" s="15"/>
      <c r="BD10" s="18"/>
      <c r="BE10" s="15"/>
    </row>
    <row r="11" spans="2:60" s="22" customFormat="1" ht="18" customHeight="1">
      <c r="B11" s="23" t="s">
        <v>100</v>
      </c>
      <c r="C11" s="7"/>
      <c r="D11" s="7"/>
      <c r="E11" s="7"/>
      <c r="F11" s="7"/>
      <c r="G11" s="75">
        <v>8563425.4100000001</v>
      </c>
      <c r="H11" s="7"/>
      <c r="I11" s="75">
        <v>2252.6796610000001</v>
      </c>
      <c r="J11" s="24"/>
      <c r="K11" s="75">
        <v>100</v>
      </c>
      <c r="L11" s="75">
        <v>0.04</v>
      </c>
      <c r="BC11" s="15"/>
      <c r="BD11" s="18"/>
      <c r="BE11" s="15"/>
      <c r="BG11" s="15"/>
    </row>
    <row r="12" spans="2:60">
      <c r="B12" s="77" t="s">
        <v>210</v>
      </c>
      <c r="D12" s="15"/>
      <c r="E12" s="15"/>
      <c r="G12" s="78">
        <v>8563425.4100000001</v>
      </c>
      <c r="I12" s="78">
        <v>2252.6796610000001</v>
      </c>
      <c r="K12" s="78">
        <v>100</v>
      </c>
      <c r="L12" s="78">
        <v>0.04</v>
      </c>
    </row>
    <row r="13" spans="2:60">
      <c r="B13" s="77" t="s">
        <v>2567</v>
      </c>
      <c r="D13" s="15"/>
      <c r="E13" s="15"/>
      <c r="G13" s="78">
        <v>8563425.4100000001</v>
      </c>
      <c r="I13" s="78">
        <v>2252.6796610000001</v>
      </c>
      <c r="K13" s="78">
        <v>100</v>
      </c>
      <c r="L13" s="78">
        <v>0.04</v>
      </c>
    </row>
    <row r="14" spans="2:60">
      <c r="B14" t="s">
        <v>2568</v>
      </c>
      <c r="C14" t="s">
        <v>2569</v>
      </c>
      <c r="D14" t="s">
        <v>103</v>
      </c>
      <c r="E14" t="s">
        <v>126</v>
      </c>
      <c r="F14" t="s">
        <v>105</v>
      </c>
      <c r="G14" s="76">
        <v>4367633.76</v>
      </c>
      <c r="H14" s="76">
        <v>4.0999999999999996</v>
      </c>
      <c r="I14" s="76">
        <v>179.07298416</v>
      </c>
      <c r="J14" s="76">
        <v>0.47</v>
      </c>
      <c r="K14" s="76">
        <v>7.95</v>
      </c>
      <c r="L14" s="76">
        <v>0</v>
      </c>
    </row>
    <row r="15" spans="2:60">
      <c r="B15" t="s">
        <v>2570</v>
      </c>
      <c r="C15" t="s">
        <v>2571</v>
      </c>
      <c r="D15" t="s">
        <v>103</v>
      </c>
      <c r="E15" t="s">
        <v>126</v>
      </c>
      <c r="F15" t="s">
        <v>105</v>
      </c>
      <c r="G15" s="76">
        <v>3379593.31</v>
      </c>
      <c r="H15" s="76">
        <v>4.0999999999999996</v>
      </c>
      <c r="I15" s="76">
        <v>138.56332570999999</v>
      </c>
      <c r="J15" s="76">
        <v>0.55000000000000004</v>
      </c>
      <c r="K15" s="76">
        <v>6.15</v>
      </c>
      <c r="L15" s="76">
        <v>0</v>
      </c>
    </row>
    <row r="16" spans="2:60">
      <c r="B16" t="s">
        <v>2572</v>
      </c>
      <c r="C16" t="s">
        <v>2573</v>
      </c>
      <c r="D16" t="s">
        <v>103</v>
      </c>
      <c r="E16" t="s">
        <v>1613</v>
      </c>
      <c r="F16" t="s">
        <v>105</v>
      </c>
      <c r="G16" s="76">
        <v>37150.29</v>
      </c>
      <c r="H16" s="76">
        <v>105.3</v>
      </c>
      <c r="I16" s="76">
        <v>39.119255369999998</v>
      </c>
      <c r="J16" s="76">
        <v>0.57999999999999996</v>
      </c>
      <c r="K16" s="76">
        <v>1.74</v>
      </c>
      <c r="L16" s="76">
        <v>0</v>
      </c>
    </row>
    <row r="17" spans="2:12">
      <c r="B17" t="s">
        <v>2574</v>
      </c>
      <c r="C17" t="s">
        <v>2575</v>
      </c>
      <c r="D17" t="s">
        <v>103</v>
      </c>
      <c r="E17" t="s">
        <v>465</v>
      </c>
      <c r="F17" t="s">
        <v>105</v>
      </c>
      <c r="G17" s="76">
        <v>14006.92</v>
      </c>
      <c r="H17" s="76">
        <v>192.1</v>
      </c>
      <c r="I17" s="76">
        <v>26.907293320000001</v>
      </c>
      <c r="J17" s="76">
        <v>0.25</v>
      </c>
      <c r="K17" s="76">
        <v>1.19</v>
      </c>
      <c r="L17" s="76">
        <v>0</v>
      </c>
    </row>
    <row r="18" spans="2:12">
      <c r="B18" t="s">
        <v>2576</v>
      </c>
      <c r="C18" t="s">
        <v>2577</v>
      </c>
      <c r="D18" t="s">
        <v>103</v>
      </c>
      <c r="E18" t="s">
        <v>465</v>
      </c>
      <c r="F18" t="s">
        <v>105</v>
      </c>
      <c r="G18" s="76">
        <v>431258.81</v>
      </c>
      <c r="H18" s="76">
        <v>398.3</v>
      </c>
      <c r="I18" s="76">
        <v>1717.70384023</v>
      </c>
      <c r="J18" s="76">
        <v>1.03</v>
      </c>
      <c r="K18" s="76">
        <v>76.25</v>
      </c>
      <c r="L18" s="76">
        <v>0.03</v>
      </c>
    </row>
    <row r="19" spans="2:12">
      <c r="B19" t="s">
        <v>2578</v>
      </c>
      <c r="C19" t="s">
        <v>2579</v>
      </c>
      <c r="D19" t="s">
        <v>103</v>
      </c>
      <c r="E19" t="s">
        <v>465</v>
      </c>
      <c r="F19" t="s">
        <v>105</v>
      </c>
      <c r="G19" s="76">
        <v>76873.23</v>
      </c>
      <c r="H19" s="76">
        <v>24</v>
      </c>
      <c r="I19" s="76">
        <v>18.449575200000002</v>
      </c>
      <c r="J19" s="76">
        <v>0.99</v>
      </c>
      <c r="K19" s="76">
        <v>0.82</v>
      </c>
      <c r="L19" s="76">
        <v>0</v>
      </c>
    </row>
    <row r="20" spans="2:12">
      <c r="B20" t="s">
        <v>2580</v>
      </c>
      <c r="C20" t="s">
        <v>2581</v>
      </c>
      <c r="D20" t="s">
        <v>103</v>
      </c>
      <c r="E20" t="s">
        <v>465</v>
      </c>
      <c r="F20" t="s">
        <v>105</v>
      </c>
      <c r="G20" s="76">
        <v>57654.92</v>
      </c>
      <c r="H20" s="76">
        <v>36.9</v>
      </c>
      <c r="I20" s="76">
        <v>21.274665479999999</v>
      </c>
      <c r="J20" s="76">
        <v>0.99</v>
      </c>
      <c r="K20" s="76">
        <v>0.94</v>
      </c>
      <c r="L20" s="76">
        <v>0</v>
      </c>
    </row>
    <row r="21" spans="2:12">
      <c r="B21" t="s">
        <v>2582</v>
      </c>
      <c r="C21" t="s">
        <v>2583</v>
      </c>
      <c r="D21" t="s">
        <v>103</v>
      </c>
      <c r="E21" t="s">
        <v>465</v>
      </c>
      <c r="F21" t="s">
        <v>105</v>
      </c>
      <c r="G21" s="76">
        <v>40519.879999999997</v>
      </c>
      <c r="H21" s="76">
        <v>23.4</v>
      </c>
      <c r="I21" s="76">
        <v>9.4816519199999991</v>
      </c>
      <c r="J21" s="76">
        <v>0.68</v>
      </c>
      <c r="K21" s="76">
        <v>0.42</v>
      </c>
      <c r="L21" s="76">
        <v>0</v>
      </c>
    </row>
    <row r="22" spans="2:12">
      <c r="B22" t="s">
        <v>2584</v>
      </c>
      <c r="C22" t="s">
        <v>2585</v>
      </c>
      <c r="D22" t="s">
        <v>103</v>
      </c>
      <c r="E22" t="s">
        <v>465</v>
      </c>
      <c r="F22" t="s">
        <v>105</v>
      </c>
      <c r="G22" s="76">
        <v>40673.620000000003</v>
      </c>
      <c r="H22" s="76">
        <v>51</v>
      </c>
      <c r="I22" s="76">
        <v>20.743546200000001</v>
      </c>
      <c r="J22" s="76">
        <v>0.69</v>
      </c>
      <c r="K22" s="76">
        <v>0.92</v>
      </c>
      <c r="L22" s="76">
        <v>0</v>
      </c>
    </row>
    <row r="23" spans="2:12">
      <c r="B23" t="s">
        <v>2586</v>
      </c>
      <c r="C23" t="s">
        <v>2587</v>
      </c>
      <c r="D23" t="s">
        <v>103</v>
      </c>
      <c r="E23" t="s">
        <v>465</v>
      </c>
      <c r="F23" t="s">
        <v>105</v>
      </c>
      <c r="G23" s="76">
        <v>103471.36</v>
      </c>
      <c r="H23" s="76">
        <v>74.7</v>
      </c>
      <c r="I23" s="76">
        <v>77.293105920000002</v>
      </c>
      <c r="J23" s="76">
        <v>0.43</v>
      </c>
      <c r="K23" s="76">
        <v>3.43</v>
      </c>
      <c r="L23" s="76">
        <v>0</v>
      </c>
    </row>
    <row r="24" spans="2:12">
      <c r="B24" t="s">
        <v>2588</v>
      </c>
      <c r="C24" t="s">
        <v>2589</v>
      </c>
      <c r="D24" t="s">
        <v>103</v>
      </c>
      <c r="E24" t="s">
        <v>135</v>
      </c>
      <c r="F24" t="s">
        <v>105</v>
      </c>
      <c r="G24" s="76">
        <v>14589.31</v>
      </c>
      <c r="H24" s="76">
        <v>27.9</v>
      </c>
      <c r="I24" s="76">
        <v>4.0704174899999996</v>
      </c>
      <c r="J24" s="76">
        <v>0.38</v>
      </c>
      <c r="K24" s="76">
        <v>0.18</v>
      </c>
      <c r="L24" s="76">
        <v>0</v>
      </c>
    </row>
    <row r="25" spans="2:12">
      <c r="B25" s="77" t="s">
        <v>306</v>
      </c>
      <c r="D25" s="15"/>
      <c r="E25" s="15"/>
      <c r="G25" s="78">
        <v>0</v>
      </c>
      <c r="I25" s="78">
        <v>0</v>
      </c>
      <c r="K25" s="78">
        <v>0</v>
      </c>
      <c r="L25" s="78">
        <v>0</v>
      </c>
    </row>
    <row r="26" spans="2:12">
      <c r="B26" s="77" t="s">
        <v>2590</v>
      </c>
      <c r="D26" s="15"/>
      <c r="E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215</v>
      </c>
      <c r="C27" t="s">
        <v>215</v>
      </c>
      <c r="D27" s="15"/>
      <c r="E27" t="s">
        <v>215</v>
      </c>
      <c r="F27" t="s">
        <v>215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t="s">
        <v>308</v>
      </c>
      <c r="D28" s="15"/>
      <c r="E28" s="15"/>
    </row>
    <row r="29" spans="2:12">
      <c r="B29" t="s">
        <v>415</v>
      </c>
      <c r="D29" s="15"/>
      <c r="E29" s="15"/>
    </row>
    <row r="30" spans="2:12">
      <c r="B30" t="s">
        <v>416</v>
      </c>
      <c r="D30" s="15"/>
      <c r="E30" s="15"/>
    </row>
    <row r="31" spans="2:12">
      <c r="B31" t="s">
        <v>417</v>
      </c>
      <c r="D31" s="15"/>
      <c r="E31" s="15"/>
    </row>
    <row r="32" spans="2:12">
      <c r="D32" s="15"/>
      <c r="E32" s="15"/>
    </row>
    <row r="33" spans="4:5">
      <c r="D33" s="15"/>
      <c r="E33" s="15"/>
    </row>
    <row r="34" spans="4:5">
      <c r="D34" s="15"/>
      <c r="E34" s="15"/>
    </row>
    <row r="35" spans="4:5">
      <c r="D35" s="15"/>
      <c r="E35" s="15"/>
    </row>
    <row r="36" spans="4:5">
      <c r="D36" s="15"/>
      <c r="E36" s="15"/>
    </row>
    <row r="37" spans="4:5">
      <c r="D37" s="15"/>
      <c r="E37" s="15"/>
    </row>
    <row r="38" spans="4:5">
      <c r="D38" s="15"/>
      <c r="E38" s="15"/>
    </row>
    <row r="39" spans="4:5">
      <c r="D39" s="15"/>
      <c r="E39" s="15"/>
    </row>
    <row r="40" spans="4:5">
      <c r="D40" s="15"/>
      <c r="E40" s="15"/>
    </row>
    <row r="41" spans="4:5">
      <c r="D41" s="15"/>
      <c r="E41" s="15"/>
    </row>
    <row r="42" spans="4:5">
      <c r="D42" s="15"/>
      <c r="E42" s="15"/>
    </row>
    <row r="43" spans="4:5">
      <c r="D43" s="15"/>
      <c r="E43" s="15"/>
    </row>
    <row r="44" spans="4:5">
      <c r="D44" s="15"/>
      <c r="E44" s="15"/>
    </row>
    <row r="45" spans="4:5">
      <c r="D45" s="15"/>
      <c r="E45" s="15"/>
    </row>
    <row r="46" spans="4:5">
      <c r="D46" s="15"/>
      <c r="E46" s="15"/>
    </row>
    <row r="47" spans="4:5">
      <c r="D47" s="15"/>
      <c r="E47" s="15"/>
    </row>
    <row r="48" spans="4:5">
      <c r="D48" s="15"/>
      <c r="E48" s="15"/>
    </row>
    <row r="49" spans="4:5">
      <c r="D49" s="15"/>
      <c r="E49" s="15"/>
    </row>
    <row r="50" spans="4:5">
      <c r="D50" s="15"/>
      <c r="E50" s="15"/>
    </row>
    <row r="51" spans="4:5">
      <c r="D51" s="15"/>
      <c r="E51" s="15"/>
    </row>
    <row r="52" spans="4:5">
      <c r="D52" s="15"/>
      <c r="E52" s="15"/>
    </row>
    <row r="53" spans="4:5">
      <c r="D53" s="15"/>
      <c r="E53" s="15"/>
    </row>
    <row r="54" spans="4:5">
      <c r="D54" s="15"/>
      <c r="E54" s="15"/>
    </row>
    <row r="55" spans="4:5">
      <c r="D55" s="15"/>
      <c r="E55" s="15"/>
    </row>
    <row r="56" spans="4:5">
      <c r="D56" s="15"/>
      <c r="E56" s="15"/>
    </row>
    <row r="57" spans="4:5">
      <c r="D57" s="15"/>
      <c r="E57" s="15"/>
    </row>
    <row r="58" spans="4:5">
      <c r="D58" s="15"/>
      <c r="E58" s="15"/>
    </row>
    <row r="59" spans="4:5">
      <c r="D59" s="15"/>
      <c r="E59" s="15"/>
    </row>
    <row r="60" spans="4:5">
      <c r="D60" s="15"/>
      <c r="E60" s="15"/>
    </row>
    <row r="61" spans="4:5">
      <c r="D61" s="15"/>
      <c r="E61" s="15"/>
    </row>
    <row r="62" spans="4:5">
      <c r="D62" s="15"/>
      <c r="E62" s="15"/>
    </row>
    <row r="63" spans="4:5">
      <c r="D63" s="15"/>
      <c r="E63" s="15"/>
    </row>
    <row r="64" spans="4:5">
      <c r="D64" s="15"/>
      <c r="E64" s="15"/>
    </row>
    <row r="65" spans="4:5">
      <c r="D65" s="15"/>
      <c r="E65" s="15"/>
    </row>
    <row r="66" spans="4:5">
      <c r="D66" s="15"/>
      <c r="E66" s="15"/>
    </row>
    <row r="67" spans="4:5">
      <c r="D67" s="15"/>
      <c r="E67" s="15"/>
    </row>
    <row r="68" spans="4:5">
      <c r="D68" s="15"/>
      <c r="E68" s="15"/>
    </row>
    <row r="69" spans="4:5">
      <c r="D69" s="15"/>
      <c r="E69" s="15"/>
    </row>
    <row r="70" spans="4:5">
      <c r="D70" s="15"/>
      <c r="E70" s="15"/>
    </row>
    <row r="71" spans="4:5">
      <c r="D71" s="15"/>
      <c r="E71" s="15"/>
    </row>
    <row r="72" spans="4:5">
      <c r="D72" s="15"/>
      <c r="E72" s="15"/>
    </row>
    <row r="73" spans="4:5">
      <c r="D73" s="15"/>
      <c r="E73" s="15"/>
    </row>
    <row r="74" spans="4:5">
      <c r="D74" s="15"/>
      <c r="E74" s="15"/>
    </row>
    <row r="75" spans="4:5">
      <c r="D75" s="15"/>
      <c r="E75" s="15"/>
    </row>
    <row r="76" spans="4:5">
      <c r="D76" s="15"/>
      <c r="E76" s="15"/>
    </row>
    <row r="77" spans="4:5">
      <c r="D77" s="15"/>
      <c r="E77" s="15"/>
    </row>
    <row r="78" spans="4:5">
      <c r="D78" s="15"/>
      <c r="E78" s="15"/>
    </row>
    <row r="79" spans="4:5">
      <c r="D79" s="15"/>
      <c r="E79" s="15"/>
    </row>
    <row r="80" spans="4:5">
      <c r="D80" s="15"/>
      <c r="E80" s="15"/>
    </row>
    <row r="81" spans="4:5">
      <c r="D81" s="15"/>
      <c r="E81" s="15"/>
    </row>
    <row r="82" spans="4:5">
      <c r="D82" s="15"/>
      <c r="E82" s="15"/>
    </row>
    <row r="83" spans="4:5">
      <c r="D83" s="15"/>
      <c r="E83" s="15"/>
    </row>
    <row r="84" spans="4:5">
      <c r="D84" s="15"/>
      <c r="E84" s="15"/>
    </row>
    <row r="85" spans="4:5">
      <c r="D85" s="15"/>
      <c r="E85" s="15"/>
    </row>
    <row r="86" spans="4:5">
      <c r="D86" s="15"/>
      <c r="E86" s="15"/>
    </row>
    <row r="87" spans="4:5">
      <c r="D87" s="15"/>
      <c r="E87" s="15"/>
    </row>
    <row r="88" spans="4:5">
      <c r="D88" s="15"/>
      <c r="E88" s="15"/>
    </row>
    <row r="89" spans="4:5">
      <c r="D89" s="15"/>
      <c r="E89" s="15"/>
    </row>
    <row r="90" spans="4:5">
      <c r="D90" s="15"/>
      <c r="E90" s="15"/>
    </row>
    <row r="91" spans="4:5">
      <c r="D91" s="15"/>
      <c r="E91" s="15"/>
    </row>
    <row r="92" spans="4:5">
      <c r="D92" s="15"/>
      <c r="E92" s="15"/>
    </row>
    <row r="93" spans="4:5">
      <c r="D93" s="15"/>
      <c r="E93" s="15"/>
    </row>
    <row r="94" spans="4:5">
      <c r="D94" s="15"/>
      <c r="E94" s="15"/>
    </row>
    <row r="95" spans="4:5">
      <c r="D95" s="15"/>
      <c r="E95" s="15"/>
    </row>
    <row r="96" spans="4:5">
      <c r="D96" s="15"/>
      <c r="E96" s="15"/>
    </row>
    <row r="97" spans="4:5">
      <c r="D97" s="15"/>
      <c r="E97" s="15"/>
    </row>
    <row r="98" spans="4:5">
      <c r="D98" s="15"/>
      <c r="E98" s="15"/>
    </row>
    <row r="99" spans="4:5">
      <c r="D99" s="15"/>
      <c r="E99" s="15"/>
    </row>
    <row r="100" spans="4:5">
      <c r="D100" s="15"/>
      <c r="E100" s="15"/>
    </row>
    <row r="101" spans="4:5">
      <c r="D101" s="15"/>
      <c r="E101" s="15"/>
    </row>
    <row r="102" spans="4:5">
      <c r="D102" s="15"/>
      <c r="E102" s="15"/>
    </row>
    <row r="103" spans="4:5">
      <c r="D103" s="15"/>
      <c r="E103" s="15"/>
    </row>
    <row r="104" spans="4:5">
      <c r="D104" s="15"/>
      <c r="E104" s="15"/>
    </row>
    <row r="105" spans="4:5">
      <c r="D105" s="15"/>
      <c r="E105" s="15"/>
    </row>
    <row r="106" spans="4:5">
      <c r="D106" s="15"/>
      <c r="E106" s="15"/>
    </row>
    <row r="107" spans="4:5">
      <c r="D107" s="15"/>
      <c r="E107" s="15"/>
    </row>
    <row r="108" spans="4:5">
      <c r="D108" s="15"/>
      <c r="E108" s="15"/>
    </row>
    <row r="109" spans="4:5">
      <c r="D109" s="15"/>
      <c r="E109" s="15"/>
    </row>
    <row r="110" spans="4:5">
      <c r="D110" s="15"/>
      <c r="E110" s="15"/>
    </row>
    <row r="111" spans="4:5">
      <c r="D111" s="15"/>
      <c r="E111" s="15"/>
    </row>
    <row r="112" spans="4:5">
      <c r="D112" s="15"/>
      <c r="E112" s="15"/>
    </row>
    <row r="113" spans="4:5">
      <c r="D113" s="15"/>
      <c r="E113" s="15"/>
    </row>
    <row r="114" spans="4:5">
      <c r="D114" s="15"/>
      <c r="E114" s="15"/>
    </row>
    <row r="115" spans="4:5">
      <c r="D115" s="15"/>
      <c r="E115" s="15"/>
    </row>
    <row r="116" spans="4:5">
      <c r="D116" s="15"/>
      <c r="E116" s="15"/>
    </row>
    <row r="117" spans="4:5">
      <c r="D117" s="15"/>
      <c r="E117" s="15"/>
    </row>
    <row r="118" spans="4:5">
      <c r="D118" s="15"/>
      <c r="E118" s="15"/>
    </row>
    <row r="119" spans="4:5">
      <c r="D119" s="15"/>
      <c r="E119" s="15"/>
    </row>
    <row r="120" spans="4:5">
      <c r="D120" s="15"/>
      <c r="E120" s="15"/>
    </row>
    <row r="121" spans="4:5">
      <c r="D121" s="15"/>
      <c r="E121" s="15"/>
    </row>
    <row r="122" spans="4:5">
      <c r="D122" s="15"/>
      <c r="E122" s="15"/>
    </row>
    <row r="123" spans="4:5">
      <c r="D123" s="15"/>
      <c r="E123" s="15"/>
    </row>
    <row r="124" spans="4:5">
      <c r="D124" s="15"/>
      <c r="E124" s="15"/>
    </row>
    <row r="125" spans="4:5">
      <c r="D125" s="15"/>
      <c r="E125" s="15"/>
    </row>
    <row r="126" spans="4:5">
      <c r="D126" s="15"/>
      <c r="E126" s="15"/>
    </row>
    <row r="127" spans="4:5">
      <c r="D127" s="15"/>
      <c r="E127" s="15"/>
    </row>
    <row r="128" spans="4:5">
      <c r="D128" s="15"/>
      <c r="E128" s="15"/>
    </row>
    <row r="129" spans="4:5">
      <c r="D129" s="15"/>
      <c r="E129" s="15"/>
    </row>
    <row r="130" spans="4:5">
      <c r="D130" s="15"/>
      <c r="E130" s="15"/>
    </row>
    <row r="131" spans="4:5">
      <c r="D131" s="15"/>
      <c r="E131" s="15"/>
    </row>
    <row r="132" spans="4:5">
      <c r="D132" s="15"/>
      <c r="E132" s="15"/>
    </row>
    <row r="133" spans="4:5">
      <c r="D133" s="15"/>
      <c r="E133" s="15"/>
    </row>
    <row r="134" spans="4:5">
      <c r="D134" s="15"/>
      <c r="E134" s="15"/>
    </row>
    <row r="135" spans="4:5">
      <c r="D135" s="15"/>
      <c r="E135" s="15"/>
    </row>
    <row r="136" spans="4:5">
      <c r="D136" s="15"/>
      <c r="E136" s="15"/>
    </row>
    <row r="137" spans="4:5">
      <c r="D137" s="15"/>
      <c r="E137" s="15"/>
    </row>
    <row r="138" spans="4:5">
      <c r="D138" s="15"/>
      <c r="E138" s="15"/>
    </row>
    <row r="139" spans="4:5">
      <c r="D139" s="15"/>
      <c r="E139" s="15"/>
    </row>
    <row r="140" spans="4:5">
      <c r="D140" s="15"/>
      <c r="E140" s="15"/>
    </row>
    <row r="141" spans="4:5">
      <c r="D141" s="15"/>
      <c r="E141" s="15"/>
    </row>
    <row r="142" spans="4:5">
      <c r="D142" s="15"/>
      <c r="E142" s="15"/>
    </row>
    <row r="143" spans="4:5">
      <c r="D143" s="15"/>
      <c r="E143" s="15"/>
    </row>
    <row r="144" spans="4:5">
      <c r="D144" s="15"/>
      <c r="E144" s="15"/>
    </row>
    <row r="145" spans="4:5">
      <c r="D145" s="15"/>
      <c r="E145" s="15"/>
    </row>
    <row r="146" spans="4:5">
      <c r="D146" s="15"/>
      <c r="E146" s="15"/>
    </row>
    <row r="147" spans="4:5">
      <c r="D147" s="15"/>
      <c r="E147" s="15"/>
    </row>
    <row r="148" spans="4:5">
      <c r="D148" s="15"/>
      <c r="E148" s="15"/>
    </row>
    <row r="149" spans="4:5">
      <c r="D149" s="15"/>
      <c r="E149" s="15"/>
    </row>
    <row r="150" spans="4:5">
      <c r="D150" s="15"/>
      <c r="E150" s="15"/>
    </row>
    <row r="151" spans="4:5">
      <c r="D151" s="15"/>
      <c r="E151" s="15"/>
    </row>
    <row r="152" spans="4:5">
      <c r="D152" s="15"/>
      <c r="E152" s="15"/>
    </row>
    <row r="153" spans="4:5">
      <c r="D153" s="15"/>
      <c r="E153" s="15"/>
    </row>
    <row r="154" spans="4:5">
      <c r="D154" s="15"/>
      <c r="E154" s="15"/>
    </row>
    <row r="155" spans="4:5">
      <c r="D155" s="15"/>
      <c r="E155" s="15"/>
    </row>
    <row r="156" spans="4:5">
      <c r="D156" s="15"/>
      <c r="E156" s="15"/>
    </row>
    <row r="157" spans="4:5">
      <c r="D157" s="15"/>
      <c r="E157" s="15"/>
    </row>
    <row r="158" spans="4:5">
      <c r="D158" s="15"/>
      <c r="E158" s="15"/>
    </row>
    <row r="159" spans="4:5">
      <c r="D159" s="15"/>
      <c r="E159" s="15"/>
    </row>
    <row r="160" spans="4:5">
      <c r="D160" s="15"/>
      <c r="E160" s="15"/>
    </row>
    <row r="161" spans="4:5">
      <c r="D161" s="15"/>
      <c r="E161" s="15"/>
    </row>
    <row r="162" spans="4:5">
      <c r="D162" s="15"/>
      <c r="E162" s="15"/>
    </row>
    <row r="163" spans="4:5">
      <c r="D163" s="15"/>
      <c r="E163" s="15"/>
    </row>
    <row r="164" spans="4:5">
      <c r="D164" s="15"/>
      <c r="E164" s="15"/>
    </row>
    <row r="165" spans="4:5">
      <c r="D165" s="15"/>
      <c r="E165" s="15"/>
    </row>
    <row r="166" spans="4:5">
      <c r="D166" s="15"/>
      <c r="E166" s="15"/>
    </row>
    <row r="167" spans="4:5">
      <c r="D167" s="15"/>
      <c r="E167" s="15"/>
    </row>
    <row r="168" spans="4:5">
      <c r="D168" s="15"/>
      <c r="E168" s="15"/>
    </row>
    <row r="169" spans="4:5">
      <c r="D169" s="15"/>
      <c r="E169" s="15"/>
    </row>
    <row r="170" spans="4:5">
      <c r="D170" s="15"/>
      <c r="E170" s="15"/>
    </row>
    <row r="171" spans="4:5">
      <c r="D171" s="15"/>
      <c r="E171" s="15"/>
    </row>
    <row r="172" spans="4:5">
      <c r="D172" s="15"/>
      <c r="E172" s="15"/>
    </row>
    <row r="173" spans="4:5">
      <c r="D173" s="15"/>
      <c r="E173" s="15"/>
    </row>
    <row r="174" spans="4:5">
      <c r="D174" s="15"/>
      <c r="E174" s="15"/>
    </row>
    <row r="175" spans="4:5">
      <c r="D175" s="15"/>
      <c r="E175" s="15"/>
    </row>
    <row r="176" spans="4:5">
      <c r="D176" s="15"/>
      <c r="E176" s="15"/>
    </row>
    <row r="177" spans="4:5">
      <c r="D177" s="15"/>
      <c r="E177" s="15"/>
    </row>
    <row r="178" spans="4:5">
      <c r="D178" s="15"/>
      <c r="E178" s="15"/>
    </row>
    <row r="179" spans="4:5">
      <c r="D179" s="15"/>
      <c r="E179" s="15"/>
    </row>
    <row r="180" spans="4:5">
      <c r="D180" s="15"/>
      <c r="E180" s="15"/>
    </row>
    <row r="181" spans="4:5">
      <c r="D181" s="15"/>
      <c r="E181" s="15"/>
    </row>
    <row r="182" spans="4:5">
      <c r="D182" s="15"/>
      <c r="E182" s="15"/>
    </row>
    <row r="183" spans="4:5">
      <c r="D183" s="15"/>
      <c r="E183" s="15"/>
    </row>
    <row r="184" spans="4:5">
      <c r="D184" s="15"/>
      <c r="E184" s="15"/>
    </row>
    <row r="185" spans="4:5">
      <c r="D185" s="15"/>
      <c r="E185" s="15"/>
    </row>
    <row r="186" spans="4:5">
      <c r="D186" s="15"/>
      <c r="E186" s="15"/>
    </row>
    <row r="187" spans="4:5">
      <c r="D187" s="15"/>
      <c r="E187" s="15"/>
    </row>
    <row r="188" spans="4:5">
      <c r="D188" s="15"/>
      <c r="E188" s="15"/>
    </row>
    <row r="189" spans="4:5">
      <c r="D189" s="15"/>
      <c r="E189" s="15"/>
    </row>
    <row r="190" spans="4:5">
      <c r="D190" s="15"/>
      <c r="E190" s="15"/>
    </row>
    <row r="191" spans="4:5">
      <c r="D191" s="15"/>
      <c r="E191" s="15"/>
    </row>
    <row r="192" spans="4:5">
      <c r="D192" s="15"/>
      <c r="E192" s="15"/>
    </row>
    <row r="193" spans="4:5">
      <c r="D193" s="15"/>
      <c r="E193" s="15"/>
    </row>
    <row r="194" spans="4:5">
      <c r="D194" s="15"/>
      <c r="E194" s="15"/>
    </row>
    <row r="195" spans="4:5">
      <c r="D195" s="15"/>
      <c r="E195" s="15"/>
    </row>
    <row r="196" spans="4:5">
      <c r="D196" s="15"/>
      <c r="E196" s="15"/>
    </row>
    <row r="197" spans="4:5">
      <c r="D197" s="15"/>
      <c r="E197" s="15"/>
    </row>
    <row r="198" spans="4:5">
      <c r="D198" s="15"/>
      <c r="E198" s="15"/>
    </row>
    <row r="199" spans="4:5">
      <c r="D199" s="15"/>
      <c r="E199" s="15"/>
    </row>
    <row r="200" spans="4:5">
      <c r="D200" s="15"/>
      <c r="E200" s="15"/>
    </row>
    <row r="201" spans="4:5">
      <c r="D201" s="15"/>
      <c r="E201" s="15"/>
    </row>
    <row r="202" spans="4:5">
      <c r="D202" s="15"/>
      <c r="E202" s="15"/>
    </row>
    <row r="203" spans="4:5">
      <c r="D203" s="15"/>
      <c r="E203" s="15"/>
    </row>
    <row r="204" spans="4:5">
      <c r="D204" s="15"/>
      <c r="E204" s="15"/>
    </row>
    <row r="205" spans="4:5">
      <c r="D205" s="15"/>
      <c r="E205" s="15"/>
    </row>
    <row r="206" spans="4:5">
      <c r="D206" s="15"/>
      <c r="E206" s="15"/>
    </row>
    <row r="207" spans="4:5">
      <c r="D207" s="15"/>
      <c r="E207" s="15"/>
    </row>
    <row r="208" spans="4:5">
      <c r="D208" s="15"/>
      <c r="E208" s="15"/>
    </row>
    <row r="209" spans="4:5">
      <c r="D209" s="15"/>
      <c r="E209" s="15"/>
    </row>
    <row r="210" spans="4:5">
      <c r="D210" s="15"/>
      <c r="E210" s="15"/>
    </row>
    <row r="211" spans="4:5">
      <c r="D211" s="15"/>
      <c r="E211" s="15"/>
    </row>
    <row r="212" spans="4:5">
      <c r="D212" s="15"/>
      <c r="E212" s="15"/>
    </row>
    <row r="213" spans="4:5">
      <c r="D213" s="15"/>
      <c r="E213" s="15"/>
    </row>
    <row r="214" spans="4:5">
      <c r="D214" s="15"/>
      <c r="E214" s="15"/>
    </row>
    <row r="215" spans="4:5">
      <c r="D215" s="15"/>
      <c r="E215" s="15"/>
    </row>
    <row r="216" spans="4:5">
      <c r="D216" s="15"/>
      <c r="E216" s="15"/>
    </row>
    <row r="217" spans="4:5">
      <c r="D217" s="15"/>
      <c r="E217" s="15"/>
    </row>
    <row r="218" spans="4:5">
      <c r="D218" s="15"/>
      <c r="E218" s="15"/>
    </row>
    <row r="219" spans="4:5">
      <c r="D219" s="15"/>
      <c r="E219" s="15"/>
    </row>
    <row r="220" spans="4:5">
      <c r="D220" s="15"/>
      <c r="E220" s="15"/>
    </row>
    <row r="221" spans="4:5">
      <c r="D221" s="15"/>
      <c r="E221" s="15"/>
    </row>
    <row r="222" spans="4:5">
      <c r="D222" s="15"/>
      <c r="E222" s="15"/>
    </row>
    <row r="223" spans="4:5">
      <c r="D223" s="15"/>
      <c r="E223" s="15"/>
    </row>
    <row r="224" spans="4:5">
      <c r="D224" s="15"/>
      <c r="E224" s="15"/>
    </row>
    <row r="225" spans="4:5">
      <c r="D225" s="15"/>
      <c r="E225" s="15"/>
    </row>
    <row r="226" spans="4:5">
      <c r="D226" s="15"/>
      <c r="E226" s="15"/>
    </row>
    <row r="227" spans="4:5">
      <c r="D227" s="15"/>
      <c r="E227" s="15"/>
    </row>
    <row r="228" spans="4:5">
      <c r="D228" s="15"/>
      <c r="E228" s="15"/>
    </row>
    <row r="229" spans="4:5">
      <c r="D229" s="15"/>
      <c r="E229" s="15"/>
    </row>
    <row r="230" spans="4:5">
      <c r="D230" s="15"/>
      <c r="E230" s="15"/>
    </row>
    <row r="231" spans="4:5">
      <c r="D231" s="15"/>
      <c r="E231" s="15"/>
    </row>
    <row r="232" spans="4:5">
      <c r="D232" s="15"/>
      <c r="E232" s="15"/>
    </row>
    <row r="233" spans="4:5">
      <c r="D233" s="15"/>
      <c r="E233" s="15"/>
    </row>
    <row r="234" spans="4:5">
      <c r="D234" s="15"/>
      <c r="E234" s="15"/>
    </row>
    <row r="235" spans="4:5">
      <c r="D235" s="15"/>
      <c r="E235" s="15"/>
    </row>
    <row r="236" spans="4:5">
      <c r="D236" s="15"/>
      <c r="E236" s="15"/>
    </row>
    <row r="237" spans="4:5">
      <c r="D237" s="15"/>
      <c r="E237" s="15"/>
    </row>
    <row r="238" spans="4:5">
      <c r="D238" s="15"/>
      <c r="E238" s="15"/>
    </row>
    <row r="239" spans="4:5">
      <c r="D239" s="15"/>
      <c r="E239" s="15"/>
    </row>
    <row r="240" spans="4:5">
      <c r="D240" s="15"/>
      <c r="E240" s="15"/>
    </row>
    <row r="241" spans="4:5">
      <c r="D241" s="15"/>
      <c r="E241" s="15"/>
    </row>
    <row r="242" spans="4:5">
      <c r="D242" s="15"/>
      <c r="E242" s="15"/>
    </row>
    <row r="243" spans="4:5">
      <c r="D243" s="15"/>
      <c r="E243" s="15"/>
    </row>
    <row r="244" spans="4:5">
      <c r="D244" s="15"/>
      <c r="E244" s="15"/>
    </row>
    <row r="245" spans="4:5">
      <c r="D245" s="15"/>
      <c r="E245" s="15"/>
    </row>
    <row r="246" spans="4:5">
      <c r="D246" s="15"/>
      <c r="E246" s="15"/>
    </row>
    <row r="247" spans="4:5">
      <c r="D247" s="15"/>
      <c r="E247" s="15"/>
    </row>
    <row r="248" spans="4:5">
      <c r="D248" s="15"/>
      <c r="E248" s="15"/>
    </row>
    <row r="249" spans="4:5">
      <c r="D249" s="15"/>
      <c r="E249" s="15"/>
    </row>
    <row r="250" spans="4:5">
      <c r="D250" s="15"/>
      <c r="E250" s="15"/>
    </row>
    <row r="251" spans="4:5">
      <c r="D251" s="15"/>
      <c r="E251" s="15"/>
    </row>
    <row r="252" spans="4:5">
      <c r="D252" s="15"/>
      <c r="E252" s="15"/>
    </row>
    <row r="253" spans="4:5">
      <c r="D253" s="15"/>
      <c r="E253" s="15"/>
    </row>
    <row r="254" spans="4:5">
      <c r="D254" s="15"/>
      <c r="E254" s="15"/>
    </row>
    <row r="255" spans="4:5">
      <c r="D255" s="15"/>
      <c r="E255" s="15"/>
    </row>
    <row r="256" spans="4:5">
      <c r="D256" s="15"/>
      <c r="E256" s="15"/>
    </row>
    <row r="257" spans="4:5">
      <c r="D257" s="15"/>
      <c r="E257" s="15"/>
    </row>
    <row r="258" spans="4:5">
      <c r="D258" s="15"/>
      <c r="E258" s="15"/>
    </row>
    <row r="259" spans="4:5">
      <c r="D259" s="15"/>
      <c r="E259" s="15"/>
    </row>
    <row r="260" spans="4:5">
      <c r="D260" s="15"/>
      <c r="E260" s="15"/>
    </row>
    <row r="261" spans="4:5">
      <c r="D261" s="15"/>
      <c r="E261" s="15"/>
    </row>
    <row r="262" spans="4:5">
      <c r="D262" s="15"/>
      <c r="E262" s="15"/>
    </row>
    <row r="263" spans="4:5">
      <c r="D263" s="15"/>
      <c r="E263" s="15"/>
    </row>
    <row r="264" spans="4:5">
      <c r="D264" s="15"/>
      <c r="E264" s="15"/>
    </row>
    <row r="265" spans="4:5">
      <c r="D265" s="15"/>
      <c r="E265" s="15"/>
    </row>
    <row r="266" spans="4:5">
      <c r="D266" s="15"/>
      <c r="E266" s="15"/>
    </row>
    <row r="267" spans="4:5">
      <c r="D267" s="15"/>
      <c r="E267" s="15"/>
    </row>
    <row r="268" spans="4:5">
      <c r="D268" s="15"/>
      <c r="E268" s="15"/>
    </row>
    <row r="269" spans="4:5">
      <c r="D269" s="15"/>
      <c r="E269" s="15"/>
    </row>
    <row r="270" spans="4:5">
      <c r="D270" s="15"/>
      <c r="E270" s="15"/>
    </row>
    <row r="271" spans="4:5">
      <c r="D271" s="15"/>
      <c r="E271" s="15"/>
    </row>
    <row r="272" spans="4:5">
      <c r="D272" s="15"/>
      <c r="E272" s="15"/>
    </row>
    <row r="273" spans="4:5">
      <c r="D273" s="15"/>
      <c r="E273" s="15"/>
    </row>
    <row r="274" spans="4:5">
      <c r="D274" s="15"/>
      <c r="E274" s="15"/>
    </row>
    <row r="275" spans="4:5">
      <c r="D275" s="15"/>
      <c r="E275" s="15"/>
    </row>
    <row r="276" spans="4:5">
      <c r="D276" s="15"/>
      <c r="E276" s="15"/>
    </row>
    <row r="277" spans="4:5">
      <c r="D277" s="15"/>
      <c r="E277" s="15"/>
    </row>
    <row r="278" spans="4:5">
      <c r="D278" s="15"/>
      <c r="E278" s="15"/>
    </row>
    <row r="279" spans="4:5">
      <c r="D279" s="15"/>
      <c r="E279" s="15"/>
    </row>
    <row r="280" spans="4:5">
      <c r="D280" s="15"/>
      <c r="E280" s="15"/>
    </row>
    <row r="281" spans="4:5">
      <c r="D281" s="15"/>
      <c r="E281" s="15"/>
    </row>
    <row r="282" spans="4:5">
      <c r="D282" s="15"/>
      <c r="E282" s="15"/>
    </row>
    <row r="283" spans="4:5">
      <c r="D283" s="15"/>
      <c r="E283" s="15"/>
    </row>
    <row r="284" spans="4:5">
      <c r="D284" s="15"/>
      <c r="E284" s="15"/>
    </row>
    <row r="285" spans="4:5">
      <c r="D285" s="15"/>
      <c r="E285" s="15"/>
    </row>
    <row r="286" spans="4:5">
      <c r="D286" s="15"/>
      <c r="E286" s="15"/>
    </row>
    <row r="287" spans="4:5">
      <c r="D287" s="15"/>
      <c r="E287" s="15"/>
    </row>
    <row r="288" spans="4:5">
      <c r="D288" s="15"/>
      <c r="E288" s="15"/>
    </row>
    <row r="289" spans="4:5">
      <c r="D289" s="15"/>
      <c r="E289" s="15"/>
    </row>
    <row r="290" spans="4:5">
      <c r="D290" s="15"/>
      <c r="E290" s="15"/>
    </row>
    <row r="291" spans="4:5">
      <c r="D291" s="15"/>
      <c r="E291" s="15"/>
    </row>
    <row r="292" spans="4:5">
      <c r="D292" s="15"/>
      <c r="E292" s="15"/>
    </row>
    <row r="293" spans="4:5">
      <c r="D293" s="15"/>
      <c r="E293" s="15"/>
    </row>
    <row r="294" spans="4:5">
      <c r="D294" s="15"/>
      <c r="E294" s="15"/>
    </row>
    <row r="295" spans="4:5">
      <c r="D295" s="15"/>
      <c r="E295" s="15"/>
    </row>
    <row r="296" spans="4:5">
      <c r="D296" s="15"/>
      <c r="E296" s="15"/>
    </row>
    <row r="297" spans="4:5">
      <c r="D297" s="15"/>
      <c r="E297" s="15"/>
    </row>
    <row r="298" spans="4:5">
      <c r="D298" s="15"/>
      <c r="E298" s="15"/>
    </row>
    <row r="299" spans="4:5">
      <c r="D299" s="15"/>
      <c r="E299" s="15"/>
    </row>
    <row r="300" spans="4:5">
      <c r="D300" s="15"/>
      <c r="E300" s="15"/>
    </row>
    <row r="301" spans="4:5">
      <c r="D301" s="15"/>
      <c r="E301" s="15"/>
    </row>
    <row r="302" spans="4:5">
      <c r="D302" s="15"/>
      <c r="E302" s="15"/>
    </row>
    <row r="303" spans="4:5">
      <c r="D303" s="15"/>
      <c r="E303" s="15"/>
    </row>
    <row r="304" spans="4:5">
      <c r="D304" s="15"/>
      <c r="E304" s="15"/>
    </row>
    <row r="305" spans="4:5">
      <c r="D305" s="15"/>
      <c r="E305" s="15"/>
    </row>
    <row r="306" spans="4:5">
      <c r="D306" s="15"/>
      <c r="E306" s="15"/>
    </row>
    <row r="307" spans="4:5">
      <c r="D307" s="15"/>
      <c r="E307" s="15"/>
    </row>
    <row r="308" spans="4:5">
      <c r="D308" s="15"/>
      <c r="E308" s="15"/>
    </row>
    <row r="309" spans="4:5">
      <c r="D309" s="15"/>
      <c r="E309" s="15"/>
    </row>
    <row r="310" spans="4:5">
      <c r="D310" s="15"/>
      <c r="E310" s="15"/>
    </row>
    <row r="311" spans="4:5">
      <c r="D311" s="15"/>
      <c r="E311" s="15"/>
    </row>
    <row r="312" spans="4:5">
      <c r="D312" s="15"/>
      <c r="E312" s="15"/>
    </row>
    <row r="313" spans="4:5">
      <c r="D313" s="15"/>
      <c r="E313" s="15"/>
    </row>
    <row r="314" spans="4:5">
      <c r="D314" s="15"/>
      <c r="E314" s="15"/>
    </row>
    <row r="315" spans="4:5">
      <c r="D315" s="15"/>
      <c r="E315" s="15"/>
    </row>
    <row r="316" spans="4:5">
      <c r="D316" s="15"/>
      <c r="E316" s="15"/>
    </row>
    <row r="317" spans="4:5">
      <c r="D317" s="15"/>
      <c r="E317" s="15"/>
    </row>
    <row r="318" spans="4:5">
      <c r="D318" s="15"/>
      <c r="E318" s="15"/>
    </row>
    <row r="319" spans="4:5">
      <c r="D319" s="15"/>
      <c r="E319" s="15"/>
    </row>
    <row r="320" spans="4:5">
      <c r="D320" s="15"/>
      <c r="E320" s="15"/>
    </row>
    <row r="321" spans="4:5">
      <c r="D321" s="15"/>
      <c r="E321" s="15"/>
    </row>
    <row r="322" spans="4:5">
      <c r="D322" s="15"/>
      <c r="E322" s="15"/>
    </row>
    <row r="323" spans="4:5">
      <c r="D323" s="15"/>
      <c r="E323" s="15"/>
    </row>
    <row r="324" spans="4:5">
      <c r="D324" s="15"/>
      <c r="E324" s="15"/>
    </row>
    <row r="325" spans="4:5">
      <c r="D325" s="15"/>
      <c r="E325" s="15"/>
    </row>
    <row r="326" spans="4:5">
      <c r="D326" s="15"/>
      <c r="E326" s="15"/>
    </row>
    <row r="327" spans="4:5">
      <c r="D327" s="15"/>
      <c r="E327" s="15"/>
    </row>
    <row r="328" spans="4:5">
      <c r="D328" s="15"/>
      <c r="E328" s="15"/>
    </row>
    <row r="329" spans="4:5">
      <c r="D329" s="15"/>
      <c r="E329" s="15"/>
    </row>
    <row r="330" spans="4:5">
      <c r="D330" s="15"/>
      <c r="E330" s="15"/>
    </row>
    <row r="331" spans="4:5">
      <c r="D331" s="15"/>
      <c r="E331" s="15"/>
    </row>
    <row r="332" spans="4:5">
      <c r="D332" s="15"/>
      <c r="E332" s="15"/>
    </row>
    <row r="333" spans="4:5">
      <c r="D333" s="15"/>
      <c r="E333" s="15"/>
    </row>
    <row r="334" spans="4:5">
      <c r="D334" s="15"/>
      <c r="E334" s="15"/>
    </row>
    <row r="335" spans="4:5">
      <c r="D335" s="15"/>
      <c r="E335" s="15"/>
    </row>
    <row r="336" spans="4:5">
      <c r="D336" s="15"/>
      <c r="E336" s="15"/>
    </row>
    <row r="337" spans="4:5">
      <c r="D337" s="15"/>
      <c r="E337" s="15"/>
    </row>
    <row r="338" spans="4:5">
      <c r="D338" s="15"/>
      <c r="E338" s="15"/>
    </row>
    <row r="339" spans="4:5">
      <c r="D339" s="15"/>
      <c r="E339" s="15"/>
    </row>
    <row r="340" spans="4:5">
      <c r="D340" s="15"/>
      <c r="E340" s="15"/>
    </row>
    <row r="341" spans="4:5">
      <c r="D341" s="15"/>
      <c r="E341" s="15"/>
    </row>
    <row r="342" spans="4:5">
      <c r="D342" s="15"/>
      <c r="E342" s="15"/>
    </row>
    <row r="343" spans="4:5">
      <c r="D343" s="15"/>
      <c r="E343" s="15"/>
    </row>
    <row r="344" spans="4:5">
      <c r="D344" s="15"/>
      <c r="E344" s="15"/>
    </row>
    <row r="345" spans="4:5">
      <c r="D345" s="15"/>
      <c r="E345" s="15"/>
    </row>
    <row r="346" spans="4:5">
      <c r="D346" s="15"/>
      <c r="E346" s="15"/>
    </row>
    <row r="347" spans="4:5">
      <c r="D347" s="15"/>
      <c r="E347" s="15"/>
    </row>
    <row r="348" spans="4:5">
      <c r="D348" s="15"/>
      <c r="E348" s="15"/>
    </row>
    <row r="349" spans="4:5">
      <c r="D349" s="15"/>
      <c r="E349" s="15"/>
    </row>
    <row r="350" spans="4:5">
      <c r="D350" s="15"/>
      <c r="E350" s="15"/>
    </row>
    <row r="351" spans="4:5">
      <c r="D351" s="15"/>
      <c r="E351" s="15"/>
    </row>
    <row r="352" spans="4:5">
      <c r="D352" s="15"/>
      <c r="E352" s="15"/>
    </row>
    <row r="353" spans="4:5">
      <c r="D353" s="15"/>
      <c r="E353" s="15"/>
    </row>
    <row r="354" spans="4:5">
      <c r="D354" s="15"/>
      <c r="E354" s="15"/>
    </row>
    <row r="355" spans="4:5">
      <c r="D355" s="15"/>
      <c r="E355" s="15"/>
    </row>
    <row r="356" spans="4:5">
      <c r="D356" s="15"/>
      <c r="E356" s="15"/>
    </row>
    <row r="357" spans="4:5">
      <c r="D357" s="15"/>
      <c r="E357" s="15"/>
    </row>
    <row r="358" spans="4:5">
      <c r="D358" s="15"/>
      <c r="E358" s="15"/>
    </row>
    <row r="359" spans="4:5">
      <c r="D359" s="15"/>
      <c r="E359" s="15"/>
    </row>
    <row r="360" spans="4:5">
      <c r="D360" s="15"/>
      <c r="E360" s="15"/>
    </row>
    <row r="361" spans="4:5">
      <c r="D361" s="15"/>
      <c r="E361" s="15"/>
    </row>
    <row r="362" spans="4:5">
      <c r="D362" s="15"/>
      <c r="E362" s="15"/>
    </row>
    <row r="363" spans="4:5">
      <c r="D363" s="15"/>
      <c r="E363" s="15"/>
    </row>
    <row r="364" spans="4:5">
      <c r="D364" s="15"/>
      <c r="E364" s="15"/>
    </row>
    <row r="365" spans="4:5">
      <c r="D365" s="15"/>
      <c r="E365" s="15"/>
    </row>
    <row r="366" spans="4:5">
      <c r="D366" s="15"/>
      <c r="E366" s="15"/>
    </row>
    <row r="367" spans="4:5">
      <c r="D367" s="15"/>
      <c r="E367" s="15"/>
    </row>
    <row r="368" spans="4:5">
      <c r="D368" s="15"/>
      <c r="E368" s="15"/>
    </row>
    <row r="369" spans="4:5">
      <c r="D369" s="15"/>
      <c r="E369" s="15"/>
    </row>
    <row r="370" spans="4:5">
      <c r="D370" s="15"/>
      <c r="E370" s="15"/>
    </row>
    <row r="371" spans="4:5">
      <c r="D371" s="15"/>
      <c r="E371" s="15"/>
    </row>
    <row r="372" spans="4:5">
      <c r="D372" s="15"/>
      <c r="E372" s="15"/>
    </row>
    <row r="373" spans="4:5">
      <c r="D373" s="15"/>
      <c r="E373" s="15"/>
    </row>
    <row r="374" spans="4:5">
      <c r="D374" s="15"/>
      <c r="E374" s="15"/>
    </row>
    <row r="375" spans="4:5">
      <c r="D375" s="15"/>
      <c r="E375" s="15"/>
    </row>
    <row r="376" spans="4:5">
      <c r="D376" s="15"/>
      <c r="E376" s="15"/>
    </row>
    <row r="377" spans="4:5">
      <c r="D377" s="15"/>
      <c r="E377" s="15"/>
    </row>
    <row r="378" spans="4:5">
      <c r="D378" s="15"/>
      <c r="E378" s="15"/>
    </row>
    <row r="379" spans="4:5">
      <c r="D379" s="15"/>
      <c r="E379" s="15"/>
    </row>
    <row r="380" spans="4:5">
      <c r="D380" s="15"/>
      <c r="E380" s="15"/>
    </row>
    <row r="381" spans="4:5">
      <c r="D381" s="15"/>
      <c r="E381" s="15"/>
    </row>
    <row r="382" spans="4:5">
      <c r="D382" s="15"/>
      <c r="E382" s="15"/>
    </row>
    <row r="383" spans="4:5">
      <c r="D383" s="15"/>
      <c r="E383" s="15"/>
    </row>
    <row r="384" spans="4:5">
      <c r="D384" s="15"/>
      <c r="E384" s="15"/>
    </row>
    <row r="385" spans="4:5">
      <c r="D385" s="15"/>
      <c r="E385" s="15"/>
    </row>
    <row r="386" spans="4:5">
      <c r="D386" s="15"/>
      <c r="E386" s="15"/>
    </row>
    <row r="387" spans="4:5">
      <c r="D387" s="15"/>
      <c r="E387" s="15"/>
    </row>
    <row r="388" spans="4:5">
      <c r="D388" s="15"/>
      <c r="E388" s="15"/>
    </row>
    <row r="389" spans="4:5">
      <c r="D389" s="15"/>
      <c r="E389" s="15"/>
    </row>
    <row r="390" spans="4:5">
      <c r="D390" s="15"/>
      <c r="E390" s="15"/>
    </row>
    <row r="391" spans="4:5">
      <c r="D391" s="15"/>
      <c r="E391" s="15"/>
    </row>
    <row r="392" spans="4:5">
      <c r="D392" s="15"/>
      <c r="E392" s="15"/>
    </row>
    <row r="393" spans="4:5">
      <c r="D393" s="15"/>
      <c r="E393" s="15"/>
    </row>
    <row r="394" spans="4:5">
      <c r="D394" s="15"/>
      <c r="E394" s="15"/>
    </row>
    <row r="395" spans="4:5">
      <c r="D395" s="15"/>
      <c r="E395" s="15"/>
    </row>
    <row r="396" spans="4:5">
      <c r="D396" s="15"/>
      <c r="E396" s="15"/>
    </row>
    <row r="397" spans="4:5">
      <c r="D397" s="15"/>
      <c r="E397" s="15"/>
    </row>
    <row r="398" spans="4:5">
      <c r="D398" s="15"/>
      <c r="E398" s="15"/>
    </row>
    <row r="399" spans="4:5">
      <c r="D399" s="15"/>
      <c r="E399" s="15"/>
    </row>
    <row r="400" spans="4:5">
      <c r="D400" s="15"/>
      <c r="E400" s="15"/>
    </row>
    <row r="401" spans="4:5">
      <c r="D401" s="15"/>
      <c r="E401" s="15"/>
    </row>
    <row r="402" spans="4:5">
      <c r="D402" s="15"/>
      <c r="E402" s="15"/>
    </row>
    <row r="403" spans="4:5">
      <c r="D403" s="15"/>
      <c r="E403" s="15"/>
    </row>
    <row r="404" spans="4:5">
      <c r="D404" s="15"/>
      <c r="E404" s="15"/>
    </row>
    <row r="405" spans="4:5">
      <c r="D405" s="15"/>
      <c r="E405" s="15"/>
    </row>
    <row r="406" spans="4:5">
      <c r="D406" s="15"/>
      <c r="E406" s="15"/>
    </row>
    <row r="407" spans="4:5">
      <c r="D407" s="15"/>
      <c r="E407" s="15"/>
    </row>
    <row r="408" spans="4:5">
      <c r="D408" s="15"/>
      <c r="E408" s="15"/>
    </row>
    <row r="409" spans="4:5">
      <c r="D409" s="15"/>
      <c r="E409" s="15"/>
    </row>
    <row r="410" spans="4:5">
      <c r="D410" s="15"/>
      <c r="E410" s="15"/>
    </row>
    <row r="411" spans="4:5">
      <c r="D411" s="15"/>
      <c r="E411" s="15"/>
    </row>
    <row r="412" spans="4:5">
      <c r="D412" s="15"/>
      <c r="E412" s="15"/>
    </row>
    <row r="413" spans="4:5">
      <c r="D413" s="15"/>
      <c r="E413" s="15"/>
    </row>
    <row r="414" spans="4:5">
      <c r="D414" s="15"/>
      <c r="E414" s="15"/>
    </row>
    <row r="415" spans="4:5">
      <c r="D415" s="15"/>
      <c r="E415" s="15"/>
    </row>
    <row r="416" spans="4:5">
      <c r="D416" s="15"/>
      <c r="E416" s="15"/>
    </row>
    <row r="417" spans="4:5">
      <c r="D417" s="15"/>
      <c r="E417" s="15"/>
    </row>
    <row r="418" spans="4:5">
      <c r="D418" s="15"/>
      <c r="E418" s="15"/>
    </row>
    <row r="419" spans="4:5">
      <c r="D419" s="15"/>
      <c r="E419" s="15"/>
    </row>
    <row r="420" spans="4:5">
      <c r="D420" s="15"/>
      <c r="E420" s="15"/>
    </row>
    <row r="421" spans="4:5">
      <c r="D421" s="15"/>
      <c r="E421" s="15"/>
    </row>
    <row r="422" spans="4:5">
      <c r="D422" s="15"/>
      <c r="E422" s="15"/>
    </row>
    <row r="423" spans="4:5">
      <c r="D423" s="15"/>
      <c r="E423" s="15"/>
    </row>
    <row r="424" spans="4:5">
      <c r="D424" s="15"/>
      <c r="E424" s="15"/>
    </row>
    <row r="425" spans="4:5">
      <c r="D425" s="15"/>
      <c r="E425" s="15"/>
    </row>
    <row r="426" spans="4:5">
      <c r="D426" s="15"/>
      <c r="E426" s="15"/>
    </row>
    <row r="427" spans="4:5">
      <c r="D427" s="15"/>
      <c r="E427" s="15"/>
    </row>
    <row r="428" spans="4:5">
      <c r="D428" s="15"/>
      <c r="E428" s="15"/>
    </row>
    <row r="429" spans="4:5">
      <c r="D429" s="15"/>
      <c r="E429" s="15"/>
    </row>
    <row r="430" spans="4:5">
      <c r="D430" s="15"/>
      <c r="E430" s="15"/>
    </row>
    <row r="431" spans="4:5">
      <c r="D431" s="15"/>
      <c r="E431" s="15"/>
    </row>
    <row r="432" spans="4:5">
      <c r="D432" s="15"/>
      <c r="E432" s="15"/>
    </row>
    <row r="433" spans="4:5">
      <c r="D433" s="15"/>
      <c r="E433" s="15"/>
    </row>
    <row r="434" spans="4:5">
      <c r="D434" s="15"/>
      <c r="E434" s="15"/>
    </row>
    <row r="435" spans="4:5">
      <c r="D435" s="15"/>
      <c r="E435" s="15"/>
    </row>
    <row r="436" spans="4:5">
      <c r="D436" s="15"/>
      <c r="E436" s="15"/>
    </row>
    <row r="437" spans="4:5">
      <c r="D437" s="15"/>
      <c r="E437" s="15"/>
    </row>
    <row r="438" spans="4:5">
      <c r="D438" s="15"/>
      <c r="E438" s="15"/>
    </row>
    <row r="439" spans="4:5">
      <c r="D439" s="15"/>
      <c r="E439" s="15"/>
    </row>
    <row r="440" spans="4:5">
      <c r="D440" s="15"/>
      <c r="E440" s="15"/>
    </row>
    <row r="441" spans="4:5">
      <c r="D441" s="15"/>
      <c r="E441" s="15"/>
    </row>
    <row r="442" spans="4:5">
      <c r="D442" s="15"/>
      <c r="E442" s="15"/>
    </row>
    <row r="443" spans="4:5">
      <c r="D443" s="15"/>
      <c r="E443" s="15"/>
    </row>
    <row r="444" spans="4:5">
      <c r="D444" s="15"/>
      <c r="E444" s="15"/>
    </row>
    <row r="445" spans="4:5">
      <c r="D445" s="15"/>
      <c r="E445" s="15"/>
    </row>
    <row r="446" spans="4:5">
      <c r="D446" s="15"/>
      <c r="E446" s="15"/>
    </row>
    <row r="447" spans="4:5">
      <c r="D447" s="15"/>
      <c r="E447" s="15"/>
    </row>
    <row r="448" spans="4:5">
      <c r="D448" s="15"/>
      <c r="E448" s="15"/>
    </row>
    <row r="449" spans="4:5">
      <c r="D449" s="15"/>
      <c r="E449" s="15"/>
    </row>
    <row r="450" spans="4:5">
      <c r="D450" s="15"/>
      <c r="E450" s="15"/>
    </row>
    <row r="451" spans="4:5">
      <c r="D451" s="15"/>
      <c r="E451" s="15"/>
    </row>
    <row r="452" spans="4:5">
      <c r="D452" s="15"/>
      <c r="E452" s="15"/>
    </row>
    <row r="453" spans="4:5">
      <c r="D453" s="15"/>
      <c r="E453" s="15"/>
    </row>
    <row r="454" spans="4:5">
      <c r="D454" s="15"/>
      <c r="E454" s="15"/>
    </row>
    <row r="455" spans="4:5">
      <c r="D455" s="15"/>
      <c r="E455" s="15"/>
    </row>
    <row r="456" spans="4:5">
      <c r="D456" s="15"/>
      <c r="E456" s="15"/>
    </row>
    <row r="457" spans="4:5">
      <c r="D457" s="15"/>
      <c r="E457" s="15"/>
    </row>
    <row r="458" spans="4:5">
      <c r="D458" s="15"/>
      <c r="E458" s="15"/>
    </row>
    <row r="459" spans="4:5">
      <c r="D459" s="15"/>
      <c r="E459" s="15"/>
    </row>
    <row r="460" spans="4:5">
      <c r="D460" s="15"/>
      <c r="E460" s="15"/>
    </row>
    <row r="461" spans="4:5">
      <c r="D461" s="15"/>
      <c r="E461" s="15"/>
    </row>
    <row r="462" spans="4:5">
      <c r="D462" s="15"/>
      <c r="E462" s="15"/>
    </row>
    <row r="463" spans="4:5">
      <c r="D463" s="15"/>
      <c r="E463" s="15"/>
    </row>
    <row r="464" spans="4:5">
      <c r="D464" s="15"/>
      <c r="E464" s="15"/>
    </row>
    <row r="465" spans="4:5">
      <c r="D465" s="15"/>
      <c r="E465" s="15"/>
    </row>
    <row r="466" spans="4:5">
      <c r="D466" s="15"/>
      <c r="E466" s="15"/>
    </row>
    <row r="467" spans="4:5">
      <c r="D467" s="15"/>
      <c r="E467" s="15"/>
    </row>
    <row r="468" spans="4:5">
      <c r="D468" s="15"/>
      <c r="E468" s="15"/>
    </row>
    <row r="469" spans="4:5">
      <c r="D469" s="15"/>
      <c r="E469" s="15"/>
    </row>
    <row r="470" spans="4:5">
      <c r="D470" s="15"/>
      <c r="E470" s="15"/>
    </row>
    <row r="471" spans="4:5">
      <c r="D471" s="15"/>
      <c r="E471" s="15"/>
    </row>
    <row r="472" spans="4:5">
      <c r="D472" s="15"/>
      <c r="E472" s="15"/>
    </row>
    <row r="473" spans="4:5">
      <c r="D473" s="15"/>
      <c r="E473" s="15"/>
    </row>
    <row r="474" spans="4:5">
      <c r="D474" s="15"/>
      <c r="E474" s="15"/>
    </row>
    <row r="475" spans="4:5">
      <c r="D475" s="15"/>
      <c r="E475" s="15"/>
    </row>
    <row r="476" spans="4:5">
      <c r="D476" s="15"/>
      <c r="E476" s="15"/>
    </row>
    <row r="477" spans="4:5">
      <c r="D477" s="15"/>
      <c r="E477" s="15"/>
    </row>
    <row r="478" spans="4:5">
      <c r="D478" s="15"/>
      <c r="E478" s="15"/>
    </row>
    <row r="479" spans="4:5">
      <c r="D479" s="15"/>
      <c r="E479" s="15"/>
    </row>
    <row r="480" spans="4:5">
      <c r="D480" s="15"/>
      <c r="E480" s="15"/>
    </row>
    <row r="481" spans="4:5">
      <c r="D481" s="15"/>
      <c r="E481" s="15"/>
    </row>
    <row r="482" spans="4:5">
      <c r="D482" s="15"/>
      <c r="E482" s="15"/>
    </row>
    <row r="483" spans="4:5">
      <c r="D483" s="15"/>
      <c r="E483" s="15"/>
    </row>
    <row r="484" spans="4:5">
      <c r="D484" s="15"/>
      <c r="E484" s="15"/>
    </row>
    <row r="485" spans="4:5">
      <c r="D485" s="15"/>
      <c r="E485" s="15"/>
    </row>
    <row r="486" spans="4:5">
      <c r="D486" s="15"/>
      <c r="E486" s="15"/>
    </row>
    <row r="487" spans="4:5">
      <c r="D487" s="15"/>
      <c r="E487" s="15"/>
    </row>
    <row r="488" spans="4:5">
      <c r="D488" s="15"/>
      <c r="E488" s="15"/>
    </row>
    <row r="489" spans="4:5">
      <c r="D489" s="15"/>
      <c r="E489" s="15"/>
    </row>
    <row r="490" spans="4:5">
      <c r="D490" s="15"/>
      <c r="E490" s="15"/>
    </row>
    <row r="491" spans="4:5">
      <c r="D491" s="15"/>
      <c r="E491" s="15"/>
    </row>
    <row r="492" spans="4:5">
      <c r="D492" s="15"/>
      <c r="E492" s="15"/>
    </row>
    <row r="493" spans="4:5">
      <c r="D493" s="15"/>
      <c r="E493" s="15"/>
    </row>
    <row r="494" spans="4:5">
      <c r="D494" s="15"/>
      <c r="E494" s="15"/>
    </row>
    <row r="495" spans="4:5">
      <c r="D495" s="15"/>
      <c r="E495" s="15"/>
    </row>
    <row r="496" spans="4:5">
      <c r="D496" s="15"/>
      <c r="E496" s="15"/>
    </row>
    <row r="497" spans="4:5">
      <c r="D497" s="15"/>
      <c r="E497" s="15"/>
    </row>
    <row r="498" spans="4:5">
      <c r="D498" s="15"/>
      <c r="E498" s="15"/>
    </row>
    <row r="499" spans="4:5">
      <c r="D499" s="15"/>
      <c r="E499" s="15"/>
    </row>
    <row r="500" spans="4:5">
      <c r="D500" s="15"/>
      <c r="E500" s="15"/>
    </row>
    <row r="501" spans="4:5">
      <c r="D501" s="15"/>
      <c r="E501" s="15"/>
    </row>
    <row r="502" spans="4:5">
      <c r="D502" s="15"/>
      <c r="E502" s="15"/>
    </row>
    <row r="503" spans="4:5">
      <c r="D503" s="15"/>
      <c r="E503" s="15"/>
    </row>
    <row r="504" spans="4:5">
      <c r="D504" s="15"/>
      <c r="E504" s="15"/>
    </row>
    <row r="505" spans="4:5">
      <c r="D505" s="15"/>
      <c r="E505" s="15"/>
    </row>
    <row r="506" spans="4:5">
      <c r="D506" s="15"/>
      <c r="E506" s="15"/>
    </row>
    <row r="507" spans="4:5">
      <c r="D507" s="15"/>
      <c r="E507" s="15"/>
    </row>
    <row r="508" spans="4:5">
      <c r="D508" s="15"/>
      <c r="E508" s="15"/>
    </row>
    <row r="509" spans="4:5">
      <c r="D509" s="15"/>
      <c r="E509" s="15"/>
    </row>
    <row r="510" spans="4:5">
      <c r="D510" s="15"/>
      <c r="E510" s="15"/>
    </row>
    <row r="511" spans="4:5">
      <c r="D511" s="15"/>
      <c r="E511" s="15"/>
    </row>
    <row r="512" spans="4:5">
      <c r="D512" s="15"/>
      <c r="E512" s="15"/>
    </row>
    <row r="513" spans="4:5">
      <c r="D513" s="15"/>
      <c r="E513" s="15"/>
    </row>
    <row r="514" spans="4:5">
      <c r="D514" s="15"/>
      <c r="E514" s="15"/>
    </row>
    <row r="515" spans="4:5">
      <c r="D515" s="15"/>
      <c r="E515" s="15"/>
    </row>
    <row r="516" spans="4:5">
      <c r="D516" s="15"/>
      <c r="E516" s="15"/>
    </row>
    <row r="517" spans="4:5">
      <c r="D517" s="15"/>
      <c r="E517" s="15"/>
    </row>
    <row r="518" spans="4:5">
      <c r="D518" s="15"/>
      <c r="E518" s="15"/>
    </row>
    <row r="519" spans="4:5">
      <c r="D519" s="15"/>
      <c r="E519" s="15"/>
    </row>
    <row r="520" spans="4:5">
      <c r="D520" s="15"/>
      <c r="E520" s="15"/>
    </row>
    <row r="521" spans="4:5">
      <c r="D521" s="15"/>
      <c r="E521" s="15"/>
    </row>
    <row r="522" spans="4:5">
      <c r="D522" s="15"/>
      <c r="E522" s="15"/>
    </row>
    <row r="523" spans="4:5">
      <c r="D523" s="15"/>
      <c r="E523" s="15"/>
    </row>
    <row r="524" spans="4:5">
      <c r="D524" s="15"/>
      <c r="E524" s="15"/>
    </row>
    <row r="525" spans="4:5">
      <c r="D525" s="15"/>
      <c r="E525" s="15"/>
    </row>
    <row r="526" spans="4:5">
      <c r="D526" s="15"/>
      <c r="E526" s="15"/>
    </row>
    <row r="527" spans="4:5">
      <c r="D527" s="15"/>
      <c r="E527" s="15"/>
    </row>
    <row r="528" spans="4:5">
      <c r="D528" s="15"/>
      <c r="E528" s="15"/>
    </row>
    <row r="529" spans="4:5">
      <c r="D529" s="15"/>
      <c r="E529" s="15"/>
    </row>
    <row r="530" spans="4:5">
      <c r="D530" s="15"/>
      <c r="E530" s="15"/>
    </row>
    <row r="531" spans="4:5">
      <c r="D531" s="15"/>
      <c r="E531" s="15"/>
    </row>
    <row r="532" spans="4:5">
      <c r="D532" s="15"/>
      <c r="E532" s="15"/>
    </row>
    <row r="533" spans="4:5">
      <c r="D533" s="15"/>
      <c r="E533" s="15"/>
    </row>
    <row r="534" spans="4:5">
      <c r="D534" s="15"/>
      <c r="E534" s="15"/>
    </row>
    <row r="535" spans="4:5">
      <c r="D535" s="15"/>
      <c r="E535" s="15"/>
    </row>
    <row r="536" spans="4:5">
      <c r="D536" s="15"/>
      <c r="E536" s="15"/>
    </row>
    <row r="537" spans="4:5">
      <c r="D537" s="15"/>
      <c r="E537" s="15"/>
    </row>
    <row r="538" spans="4:5">
      <c r="D538" s="15"/>
      <c r="E538" s="15"/>
    </row>
    <row r="539" spans="4:5">
      <c r="D539" s="15"/>
      <c r="E539" s="15"/>
    </row>
    <row r="540" spans="4:5">
      <c r="D540" s="15"/>
      <c r="E540" s="15"/>
    </row>
    <row r="541" spans="4:5">
      <c r="D541" s="15"/>
      <c r="E541" s="15"/>
    </row>
    <row r="542" spans="4:5">
      <c r="D542" s="15"/>
      <c r="E542" s="15"/>
    </row>
    <row r="543" spans="4:5">
      <c r="D543" s="15"/>
      <c r="E543" s="15"/>
    </row>
    <row r="544" spans="4:5">
      <c r="D544" s="15"/>
      <c r="E544" s="15"/>
    </row>
    <row r="545" spans="4:5">
      <c r="D545" s="15"/>
      <c r="E545" s="15"/>
    </row>
    <row r="546" spans="4:5">
      <c r="D546" s="15"/>
      <c r="E546" s="15"/>
    </row>
    <row r="547" spans="4:5">
      <c r="D547" s="15"/>
      <c r="E547" s="15"/>
    </row>
    <row r="548" spans="4:5">
      <c r="D548" s="15"/>
      <c r="E548" s="15"/>
    </row>
    <row r="549" spans="4:5">
      <c r="D549" s="15"/>
      <c r="E549" s="15"/>
    </row>
    <row r="550" spans="4:5">
      <c r="D550" s="15"/>
      <c r="E550" s="15"/>
    </row>
    <row r="551" spans="4:5">
      <c r="D551" s="15"/>
      <c r="E551" s="15"/>
    </row>
    <row r="552" spans="4:5">
      <c r="D552" s="15"/>
      <c r="E552" s="15"/>
    </row>
    <row r="553" spans="4:5">
      <c r="D553" s="15"/>
      <c r="E553" s="15"/>
    </row>
    <row r="554" spans="4:5">
      <c r="D554" s="15"/>
      <c r="E554" s="15"/>
    </row>
    <row r="555" spans="4:5">
      <c r="D555" s="15"/>
      <c r="E555" s="15"/>
    </row>
    <row r="556" spans="4:5">
      <c r="D556" s="15"/>
      <c r="E556" s="15"/>
    </row>
    <row r="557" spans="4:5">
      <c r="D557" s="15"/>
      <c r="E557" s="15"/>
    </row>
    <row r="558" spans="4:5">
      <c r="D558" s="15"/>
      <c r="E558" s="15"/>
    </row>
    <row r="559" spans="4:5">
      <c r="D559" s="15"/>
      <c r="E559" s="15"/>
    </row>
    <row r="560" spans="4:5">
      <c r="D560" s="15"/>
      <c r="E560" s="15"/>
    </row>
    <row r="561" spans="4:5">
      <c r="D561" s="15"/>
      <c r="E561" s="15"/>
    </row>
    <row r="562" spans="4:5">
      <c r="D562" s="15"/>
      <c r="E562" s="15"/>
    </row>
    <row r="563" spans="4:5">
      <c r="D563" s="15"/>
      <c r="E563" s="15"/>
    </row>
    <row r="564" spans="4:5">
      <c r="D564" s="15"/>
      <c r="E564" s="15"/>
    </row>
    <row r="565" spans="4:5">
      <c r="D565" s="15"/>
      <c r="E565" s="15"/>
    </row>
    <row r="566" spans="4:5">
      <c r="D566" s="15"/>
      <c r="E566" s="15"/>
    </row>
    <row r="567" spans="4:5">
      <c r="D567" s="15"/>
      <c r="E567" s="15"/>
    </row>
    <row r="568" spans="4:5">
      <c r="D568" s="15"/>
      <c r="E568" s="15"/>
    </row>
    <row r="569" spans="4:5">
      <c r="D569" s="15"/>
      <c r="E569" s="15"/>
    </row>
    <row r="570" spans="4:5">
      <c r="D570" s="15"/>
      <c r="E570" s="15"/>
    </row>
    <row r="571" spans="4:5">
      <c r="D571" s="15"/>
      <c r="E571" s="15"/>
    </row>
    <row r="572" spans="4:5">
      <c r="D572" s="15"/>
      <c r="E572" s="15"/>
    </row>
    <row r="573" spans="4:5">
      <c r="D573" s="15"/>
      <c r="E573" s="15"/>
    </row>
    <row r="574" spans="4:5">
      <c r="D574" s="15"/>
      <c r="E574" s="15"/>
    </row>
    <row r="575" spans="4:5">
      <c r="D575" s="15"/>
      <c r="E575" s="15"/>
    </row>
    <row r="576" spans="4:5">
      <c r="D576" s="15"/>
      <c r="E576" s="15"/>
    </row>
    <row r="577" spans="4:5">
      <c r="D577" s="15"/>
      <c r="E577" s="15"/>
    </row>
    <row r="578" spans="4:5">
      <c r="D578" s="15"/>
      <c r="E578" s="15"/>
    </row>
    <row r="579" spans="4:5">
      <c r="D579" s="15"/>
      <c r="E579" s="15"/>
    </row>
    <row r="580" spans="4:5">
      <c r="D580" s="15"/>
      <c r="E580" s="15"/>
    </row>
    <row r="581" spans="4:5">
      <c r="D581" s="15"/>
      <c r="E581" s="15"/>
    </row>
    <row r="582" spans="4:5">
      <c r="D582" s="15"/>
      <c r="E582" s="15"/>
    </row>
    <row r="583" spans="4:5">
      <c r="D583" s="15"/>
      <c r="E583" s="15"/>
    </row>
    <row r="584" spans="4:5">
      <c r="D584" s="15"/>
      <c r="E584" s="15"/>
    </row>
    <row r="585" spans="4:5">
      <c r="D585" s="15"/>
      <c r="E585" s="15"/>
    </row>
    <row r="586" spans="4:5">
      <c r="D586" s="15"/>
      <c r="E586" s="15"/>
    </row>
    <row r="587" spans="4:5">
      <c r="D587" s="15"/>
      <c r="E587" s="15"/>
    </row>
    <row r="588" spans="4:5">
      <c r="D588" s="15"/>
      <c r="E588" s="15"/>
    </row>
    <row r="589" spans="4:5">
      <c r="D589" s="15"/>
      <c r="E589" s="15"/>
    </row>
    <row r="590" spans="4:5">
      <c r="D590" s="15"/>
      <c r="E590" s="15"/>
    </row>
    <row r="591" spans="4:5">
      <c r="D591" s="15"/>
      <c r="E591" s="15"/>
    </row>
    <row r="592" spans="4:5">
      <c r="D592" s="15"/>
      <c r="E592" s="15"/>
    </row>
    <row r="593" spans="4:5">
      <c r="D593" s="15"/>
      <c r="E593" s="15"/>
    </row>
    <row r="594" spans="4:5">
      <c r="D594" s="15"/>
      <c r="E594" s="15"/>
    </row>
    <row r="595" spans="4:5">
      <c r="D595" s="15"/>
      <c r="E595" s="15"/>
    </row>
    <row r="596" spans="4:5">
      <c r="D596" s="15"/>
      <c r="E596" s="15"/>
    </row>
    <row r="597" spans="4:5">
      <c r="D597" s="15"/>
      <c r="E597" s="15"/>
    </row>
    <row r="598" spans="4:5">
      <c r="D598" s="15"/>
      <c r="E598" s="15"/>
    </row>
    <row r="599" spans="4:5">
      <c r="D599" s="15"/>
      <c r="E599" s="15"/>
    </row>
    <row r="600" spans="4:5">
      <c r="D600" s="15"/>
      <c r="E600" s="15"/>
    </row>
    <row r="601" spans="4:5">
      <c r="D601" s="15"/>
      <c r="E601" s="15"/>
    </row>
    <row r="602" spans="4:5">
      <c r="D602" s="15"/>
      <c r="E602" s="15"/>
    </row>
    <row r="603" spans="4:5">
      <c r="D603" s="15"/>
      <c r="E603" s="15"/>
    </row>
    <row r="604" spans="4:5">
      <c r="D604" s="15"/>
      <c r="E604" s="15"/>
    </row>
    <row r="605" spans="4:5">
      <c r="D605" s="15"/>
      <c r="E605" s="15"/>
    </row>
    <row r="606" spans="4:5">
      <c r="D606" s="15"/>
      <c r="E606" s="15"/>
    </row>
    <row r="607" spans="4:5">
      <c r="D607" s="15"/>
      <c r="E607" s="15"/>
    </row>
    <row r="608" spans="4:5">
      <c r="D608" s="15"/>
      <c r="E608" s="15"/>
    </row>
    <row r="609" spans="4:5">
      <c r="D609" s="15"/>
      <c r="E609" s="15"/>
    </row>
    <row r="610" spans="4:5">
      <c r="D610" s="15"/>
      <c r="E610" s="15"/>
    </row>
    <row r="611" spans="4:5">
      <c r="D611" s="15"/>
      <c r="E611" s="15"/>
    </row>
    <row r="612" spans="4:5">
      <c r="D612" s="15"/>
      <c r="E612" s="15"/>
    </row>
    <row r="613" spans="4:5">
      <c r="D613" s="15"/>
      <c r="E613" s="15"/>
    </row>
    <row r="614" spans="4:5">
      <c r="D614" s="15"/>
      <c r="E614" s="15"/>
    </row>
    <row r="615" spans="4:5">
      <c r="D615" s="15"/>
      <c r="E615" s="15"/>
    </row>
    <row r="616" spans="4:5">
      <c r="D616" s="15"/>
      <c r="E616" s="15"/>
    </row>
    <row r="617" spans="4:5">
      <c r="D617" s="15"/>
      <c r="E617" s="15"/>
    </row>
    <row r="618" spans="4:5">
      <c r="D618" s="15"/>
      <c r="E618" s="15"/>
    </row>
    <row r="619" spans="4:5">
      <c r="D619" s="15"/>
      <c r="E619" s="15"/>
    </row>
    <row r="620" spans="4:5">
      <c r="D620" s="15"/>
      <c r="E620" s="15"/>
    </row>
    <row r="621" spans="4:5">
      <c r="D621" s="15"/>
      <c r="E621" s="15"/>
    </row>
    <row r="622" spans="4:5">
      <c r="D622" s="15"/>
      <c r="E622" s="15"/>
    </row>
    <row r="623" spans="4:5">
      <c r="D623" s="15"/>
      <c r="E623" s="15"/>
    </row>
    <row r="624" spans="4:5">
      <c r="D624" s="15"/>
      <c r="E624" s="15"/>
    </row>
    <row r="625" spans="4:5">
      <c r="D625" s="15"/>
      <c r="E625" s="15"/>
    </row>
    <row r="626" spans="4:5">
      <c r="D626" s="15"/>
      <c r="E626" s="15"/>
    </row>
    <row r="627" spans="4:5">
      <c r="D627" s="15"/>
      <c r="E627" s="15"/>
    </row>
    <row r="628" spans="4:5">
      <c r="D628" s="15"/>
      <c r="E628" s="15"/>
    </row>
    <row r="629" spans="4:5">
      <c r="D629" s="15"/>
      <c r="E629" s="15"/>
    </row>
    <row r="630" spans="4:5">
      <c r="D630" s="15"/>
      <c r="E630" s="15"/>
    </row>
    <row r="631" spans="4:5">
      <c r="D631" s="15"/>
      <c r="E631" s="15"/>
    </row>
    <row r="632" spans="4:5">
      <c r="D632" s="15"/>
      <c r="E632" s="15"/>
    </row>
    <row r="633" spans="4:5">
      <c r="D633" s="15"/>
      <c r="E633" s="15"/>
    </row>
    <row r="634" spans="4:5">
      <c r="D634" s="15"/>
      <c r="E634" s="15"/>
    </row>
    <row r="635" spans="4:5">
      <c r="D635" s="15"/>
      <c r="E635" s="15"/>
    </row>
    <row r="636" spans="4:5">
      <c r="D636" s="15"/>
      <c r="E636" s="15"/>
    </row>
    <row r="637" spans="4:5">
      <c r="D637" s="15"/>
      <c r="E637" s="15"/>
    </row>
    <row r="638" spans="4:5">
      <c r="D638" s="15"/>
      <c r="E638" s="15"/>
    </row>
    <row r="639" spans="4:5">
      <c r="D639" s="15"/>
      <c r="E639" s="15"/>
    </row>
    <row r="640" spans="4:5">
      <c r="D640" s="15"/>
      <c r="E640" s="15"/>
    </row>
    <row r="641" spans="4:5">
      <c r="D641" s="15"/>
      <c r="E641" s="15"/>
    </row>
    <row r="642" spans="4:5">
      <c r="D642" s="15"/>
      <c r="E642" s="15"/>
    </row>
    <row r="643" spans="4:5">
      <c r="D643" s="15"/>
      <c r="E643" s="15"/>
    </row>
    <row r="644" spans="4:5">
      <c r="D644" s="15"/>
      <c r="E644" s="15"/>
    </row>
    <row r="645" spans="4:5">
      <c r="D645" s="15"/>
      <c r="E645" s="15"/>
    </row>
    <row r="646" spans="4:5">
      <c r="D646" s="15"/>
      <c r="E646" s="15"/>
    </row>
    <row r="647" spans="4:5">
      <c r="D647" s="15"/>
      <c r="E647" s="15"/>
    </row>
    <row r="648" spans="4:5">
      <c r="D648" s="15"/>
      <c r="E648" s="15"/>
    </row>
    <row r="649" spans="4:5">
      <c r="D649" s="15"/>
      <c r="E649" s="15"/>
    </row>
    <row r="650" spans="4:5">
      <c r="D650" s="15"/>
      <c r="E650" s="15"/>
    </row>
    <row r="651" spans="4:5">
      <c r="D651" s="15"/>
      <c r="E651" s="15"/>
    </row>
    <row r="652" spans="4:5">
      <c r="D652" s="15"/>
      <c r="E652" s="15"/>
    </row>
    <row r="653" spans="4:5">
      <c r="D653" s="15"/>
      <c r="E653" s="15"/>
    </row>
    <row r="654" spans="4:5">
      <c r="D654" s="15"/>
      <c r="E654" s="15"/>
    </row>
    <row r="655" spans="4:5">
      <c r="D655" s="15"/>
      <c r="E655" s="15"/>
    </row>
    <row r="656" spans="4:5">
      <c r="D656" s="15"/>
      <c r="E656" s="15"/>
    </row>
    <row r="657" spans="4:5">
      <c r="D657" s="15"/>
      <c r="E657" s="15"/>
    </row>
    <row r="658" spans="4:5">
      <c r="D658" s="15"/>
      <c r="E658" s="15"/>
    </row>
    <row r="659" spans="4:5">
      <c r="D659" s="15"/>
      <c r="E659" s="15"/>
    </row>
    <row r="660" spans="4:5">
      <c r="D660" s="15"/>
      <c r="E660" s="15"/>
    </row>
    <row r="661" spans="4:5">
      <c r="D661" s="15"/>
      <c r="E661" s="15"/>
    </row>
    <row r="662" spans="4:5">
      <c r="D662" s="15"/>
      <c r="E662" s="15"/>
    </row>
    <row r="663" spans="4:5">
      <c r="D663" s="15"/>
      <c r="E663" s="15"/>
    </row>
    <row r="664" spans="4:5">
      <c r="D664" s="15"/>
      <c r="E664" s="15"/>
    </row>
    <row r="665" spans="4:5">
      <c r="D665" s="15"/>
      <c r="E665" s="15"/>
    </row>
    <row r="666" spans="4:5">
      <c r="D666" s="15"/>
      <c r="E666" s="15"/>
    </row>
    <row r="667" spans="4:5">
      <c r="D667" s="15"/>
      <c r="E667" s="15"/>
    </row>
    <row r="668" spans="4:5">
      <c r="D668" s="15"/>
      <c r="E668" s="15"/>
    </row>
    <row r="669" spans="4:5">
      <c r="D669" s="15"/>
      <c r="E669" s="15"/>
    </row>
    <row r="670" spans="4:5">
      <c r="D670" s="15"/>
      <c r="E670" s="15"/>
    </row>
    <row r="671" spans="4:5">
      <c r="D671" s="15"/>
      <c r="E671" s="15"/>
    </row>
    <row r="672" spans="4:5">
      <c r="D672" s="15"/>
      <c r="E672" s="15"/>
    </row>
    <row r="673" spans="4:5">
      <c r="D673" s="15"/>
      <c r="E673" s="15"/>
    </row>
    <row r="674" spans="4:5">
      <c r="D674" s="15"/>
      <c r="E674" s="15"/>
    </row>
    <row r="675" spans="4:5">
      <c r="D675" s="15"/>
      <c r="E675" s="15"/>
    </row>
    <row r="676" spans="4:5">
      <c r="D676" s="15"/>
      <c r="E676" s="15"/>
    </row>
    <row r="677" spans="4:5">
      <c r="D677" s="15"/>
      <c r="E677" s="15"/>
    </row>
    <row r="678" spans="4:5">
      <c r="D678" s="15"/>
      <c r="E678" s="15"/>
    </row>
    <row r="679" spans="4:5">
      <c r="D679" s="15"/>
      <c r="E679" s="15"/>
    </row>
    <row r="680" spans="4:5">
      <c r="D680" s="15"/>
      <c r="E680" s="15"/>
    </row>
    <row r="681" spans="4:5">
      <c r="D681" s="15"/>
      <c r="E681" s="15"/>
    </row>
    <row r="682" spans="4:5">
      <c r="D682" s="15"/>
      <c r="E682" s="15"/>
    </row>
    <row r="683" spans="4:5">
      <c r="D683" s="15"/>
      <c r="E683" s="15"/>
    </row>
    <row r="684" spans="4:5">
      <c r="D684" s="15"/>
      <c r="E684" s="15"/>
    </row>
    <row r="685" spans="4:5">
      <c r="D685" s="15"/>
      <c r="E685" s="15"/>
    </row>
    <row r="686" spans="4:5">
      <c r="D686" s="15"/>
      <c r="E686" s="15"/>
    </row>
    <row r="687" spans="4:5">
      <c r="D687" s="15"/>
      <c r="E687" s="15"/>
    </row>
    <row r="688" spans="4:5">
      <c r="D688" s="15"/>
      <c r="E688" s="15"/>
    </row>
    <row r="689" spans="4:5">
      <c r="D689" s="15"/>
      <c r="E689" s="15"/>
    </row>
    <row r="690" spans="4:5">
      <c r="D690" s="15"/>
      <c r="E690" s="15"/>
    </row>
    <row r="691" spans="4:5">
      <c r="D691" s="15"/>
      <c r="E691" s="15"/>
    </row>
    <row r="692" spans="4:5">
      <c r="D692" s="15"/>
      <c r="E692" s="15"/>
    </row>
    <row r="693" spans="4:5">
      <c r="D693" s="15"/>
      <c r="E693" s="15"/>
    </row>
    <row r="694" spans="4:5">
      <c r="D694" s="15"/>
      <c r="E694" s="15"/>
    </row>
    <row r="695" spans="4:5">
      <c r="D695" s="15"/>
      <c r="E695" s="15"/>
    </row>
    <row r="696" spans="4:5">
      <c r="D696" s="15"/>
      <c r="E696" s="15"/>
    </row>
    <row r="697" spans="4:5">
      <c r="D697" s="15"/>
      <c r="E697" s="15"/>
    </row>
    <row r="698" spans="4:5">
      <c r="D698" s="15"/>
      <c r="E698" s="15"/>
    </row>
    <row r="699" spans="4:5">
      <c r="D699" s="15"/>
      <c r="E699" s="15"/>
    </row>
    <row r="700" spans="4:5">
      <c r="D700" s="15"/>
      <c r="E700" s="15"/>
    </row>
    <row r="701" spans="4:5">
      <c r="D701" s="15"/>
      <c r="E701" s="15"/>
    </row>
    <row r="702" spans="4:5">
      <c r="D702" s="15"/>
      <c r="E702" s="15"/>
    </row>
    <row r="703" spans="4:5">
      <c r="D703" s="15"/>
      <c r="E703" s="15"/>
    </row>
    <row r="704" spans="4:5">
      <c r="D704" s="15"/>
      <c r="E704" s="15"/>
    </row>
    <row r="705" spans="4:5">
      <c r="D705" s="15"/>
      <c r="E705" s="15"/>
    </row>
    <row r="706" spans="4:5">
      <c r="D706" s="15"/>
      <c r="E706" s="15"/>
    </row>
    <row r="707" spans="4:5">
      <c r="D707" s="15"/>
      <c r="E707" s="15"/>
    </row>
    <row r="708" spans="4:5">
      <c r="D708" s="15"/>
      <c r="E708" s="15"/>
    </row>
    <row r="709" spans="4:5">
      <c r="D709" s="15"/>
      <c r="E709" s="15"/>
    </row>
    <row r="710" spans="4:5">
      <c r="D710" s="15"/>
      <c r="E710" s="15"/>
    </row>
    <row r="711" spans="4:5">
      <c r="D711" s="15"/>
      <c r="E711" s="15"/>
    </row>
    <row r="712" spans="4:5">
      <c r="D712" s="15"/>
      <c r="E712" s="15"/>
    </row>
    <row r="713" spans="4:5">
      <c r="D713" s="15"/>
      <c r="E713" s="15"/>
    </row>
    <row r="714" spans="4:5">
      <c r="D714" s="15"/>
      <c r="E714" s="15"/>
    </row>
    <row r="715" spans="4:5">
      <c r="D715" s="15"/>
      <c r="E715" s="15"/>
    </row>
    <row r="716" spans="4:5">
      <c r="D716" s="15"/>
      <c r="E716" s="15"/>
    </row>
    <row r="717" spans="4:5">
      <c r="D717" s="15"/>
      <c r="E717" s="15"/>
    </row>
    <row r="718" spans="4:5">
      <c r="D718" s="15"/>
      <c r="E718" s="15"/>
    </row>
    <row r="719" spans="4:5">
      <c r="D719" s="15"/>
      <c r="E719" s="15"/>
    </row>
    <row r="720" spans="4:5">
      <c r="D720" s="15"/>
      <c r="E720" s="15"/>
    </row>
    <row r="721" spans="4:5">
      <c r="D721" s="15"/>
      <c r="E721" s="15"/>
    </row>
    <row r="722" spans="4:5">
      <c r="D722" s="15"/>
      <c r="E722" s="15"/>
    </row>
    <row r="723" spans="4:5">
      <c r="D723" s="15"/>
      <c r="E723" s="15"/>
    </row>
    <row r="724" spans="4:5">
      <c r="D724" s="15"/>
      <c r="E724" s="15"/>
    </row>
    <row r="725" spans="4:5">
      <c r="D725" s="15"/>
      <c r="E725" s="15"/>
    </row>
    <row r="726" spans="4:5">
      <c r="D726" s="15"/>
      <c r="E726" s="15"/>
    </row>
    <row r="727" spans="4:5">
      <c r="D727" s="15"/>
      <c r="E727" s="15"/>
    </row>
    <row r="728" spans="4:5">
      <c r="D728" s="15"/>
      <c r="E728" s="15"/>
    </row>
    <row r="729" spans="4:5">
      <c r="D729" s="15"/>
      <c r="E729" s="15"/>
    </row>
    <row r="730" spans="4:5">
      <c r="D730" s="15"/>
      <c r="E730" s="15"/>
    </row>
    <row r="731" spans="4:5">
      <c r="D731" s="15"/>
      <c r="E731" s="15"/>
    </row>
    <row r="732" spans="4:5">
      <c r="D732" s="15"/>
      <c r="E732" s="15"/>
    </row>
    <row r="733" spans="4:5">
      <c r="D733" s="15"/>
      <c r="E733" s="15"/>
    </row>
    <row r="734" spans="4:5">
      <c r="D734" s="15"/>
      <c r="E734" s="15"/>
    </row>
    <row r="735" spans="4:5">
      <c r="D735" s="15"/>
      <c r="E735" s="15"/>
    </row>
    <row r="736" spans="4:5">
      <c r="D736" s="15"/>
      <c r="E736" s="15"/>
    </row>
    <row r="737" spans="4:5">
      <c r="D737" s="15"/>
      <c r="E737" s="15"/>
    </row>
    <row r="738" spans="4:5">
      <c r="D738" s="15"/>
      <c r="E738" s="15"/>
    </row>
    <row r="739" spans="4:5">
      <c r="D739" s="15"/>
      <c r="E739" s="15"/>
    </row>
    <row r="740" spans="4:5">
      <c r="D740" s="15"/>
      <c r="E740" s="15"/>
    </row>
    <row r="741" spans="4:5">
      <c r="D741" s="15"/>
      <c r="E741" s="15"/>
    </row>
    <row r="742" spans="4:5">
      <c r="D742" s="15"/>
      <c r="E742" s="15"/>
    </row>
    <row r="743" spans="4:5">
      <c r="D743" s="15"/>
      <c r="E743" s="15"/>
    </row>
    <row r="744" spans="4:5">
      <c r="D744" s="15"/>
      <c r="E744" s="15"/>
    </row>
    <row r="745" spans="4:5">
      <c r="D745" s="15"/>
      <c r="E745" s="15"/>
    </row>
    <row r="746" spans="4:5">
      <c r="D746" s="15"/>
      <c r="E746" s="15"/>
    </row>
    <row r="747" spans="4:5">
      <c r="D747" s="15"/>
      <c r="E747" s="15"/>
    </row>
    <row r="748" spans="4:5">
      <c r="D748" s="15"/>
      <c r="E748" s="15"/>
    </row>
    <row r="749" spans="4:5">
      <c r="D749" s="15"/>
      <c r="E749" s="15"/>
    </row>
    <row r="750" spans="4:5">
      <c r="D750" s="15"/>
      <c r="E750" s="15"/>
    </row>
    <row r="751" spans="4:5">
      <c r="D751" s="15"/>
      <c r="E751" s="15"/>
    </row>
    <row r="752" spans="4:5">
      <c r="D752" s="15"/>
      <c r="E752" s="15"/>
    </row>
    <row r="753" spans="4:5">
      <c r="D753" s="15"/>
      <c r="E753" s="15"/>
    </row>
    <row r="754" spans="4:5">
      <c r="D754" s="15"/>
      <c r="E754" s="15"/>
    </row>
    <row r="755" spans="4:5">
      <c r="D755" s="15"/>
      <c r="E755" s="15"/>
    </row>
    <row r="756" spans="4:5">
      <c r="D756" s="15"/>
      <c r="E756" s="15"/>
    </row>
    <row r="757" spans="4:5">
      <c r="D757" s="15"/>
      <c r="E757" s="15"/>
    </row>
    <row r="758" spans="4:5">
      <c r="D758" s="15"/>
      <c r="E758" s="15"/>
    </row>
    <row r="759" spans="4:5">
      <c r="D759" s="15"/>
      <c r="E759" s="15"/>
    </row>
    <row r="760" spans="4:5">
      <c r="D760" s="15"/>
      <c r="E760" s="15"/>
    </row>
    <row r="761" spans="4:5">
      <c r="D761" s="15"/>
      <c r="E761" s="15"/>
    </row>
    <row r="762" spans="4:5">
      <c r="D762" s="15"/>
      <c r="E762" s="15"/>
    </row>
    <row r="763" spans="4:5">
      <c r="D763" s="15"/>
      <c r="E763" s="15"/>
    </row>
    <row r="764" spans="4:5">
      <c r="D764" s="15"/>
      <c r="E764" s="15"/>
    </row>
    <row r="765" spans="4:5">
      <c r="D765" s="15"/>
      <c r="E765" s="15"/>
    </row>
    <row r="766" spans="4:5">
      <c r="D766" s="15"/>
      <c r="E766" s="15"/>
    </row>
    <row r="767" spans="4:5">
      <c r="D767" s="15"/>
      <c r="E767" s="15"/>
    </row>
    <row r="768" spans="4:5">
      <c r="D768" s="15"/>
      <c r="E768" s="15"/>
    </row>
    <row r="769" spans="4:5">
      <c r="D769" s="15"/>
      <c r="E769" s="15"/>
    </row>
    <row r="770" spans="4:5">
      <c r="D770" s="15"/>
      <c r="E770" s="15"/>
    </row>
    <row r="771" spans="4:5">
      <c r="D771" s="15"/>
      <c r="E771" s="15"/>
    </row>
    <row r="772" spans="4:5">
      <c r="D772" s="15"/>
      <c r="E772" s="15"/>
    </row>
    <row r="773" spans="4:5">
      <c r="D773" s="15"/>
      <c r="E773" s="15"/>
    </row>
    <row r="774" spans="4:5">
      <c r="D774" s="15"/>
      <c r="E774" s="15"/>
    </row>
    <row r="775" spans="4:5">
      <c r="D775" s="15"/>
      <c r="E775" s="15"/>
    </row>
    <row r="776" spans="4:5">
      <c r="D776" s="15"/>
      <c r="E776" s="15"/>
    </row>
    <row r="777" spans="4:5">
      <c r="D777" s="15"/>
      <c r="E777" s="15"/>
    </row>
    <row r="778" spans="4:5">
      <c r="D778" s="15"/>
      <c r="E778" s="15"/>
    </row>
    <row r="779" spans="4:5">
      <c r="D779" s="15"/>
      <c r="E779" s="15"/>
    </row>
    <row r="780" spans="4:5">
      <c r="D780" s="15"/>
      <c r="E780" s="15"/>
    </row>
    <row r="781" spans="4:5">
      <c r="D781" s="15"/>
      <c r="E781" s="15"/>
    </row>
    <row r="782" spans="4:5">
      <c r="D782" s="15"/>
      <c r="E782" s="15"/>
    </row>
    <row r="783" spans="4:5">
      <c r="D783" s="15"/>
      <c r="E783" s="15"/>
    </row>
    <row r="784" spans="4:5">
      <c r="D784" s="15"/>
      <c r="E784" s="15"/>
    </row>
    <row r="785" spans="4:5">
      <c r="D785" s="15"/>
      <c r="E785" s="15"/>
    </row>
    <row r="786" spans="4:5">
      <c r="D786" s="15"/>
      <c r="E786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Dudi Zayat</cp:lastModifiedBy>
  <dcterms:modified xsi:type="dcterms:W3CDTF">2017-12-07T11:22:06Z</dcterms:modified>
  <cp:category/>
  <cp:contentStatus/>
</cp:coreProperties>
</file>