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סל'!$B$6:$N$38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1" i="88" l="1"/>
  <c r="C17" i="88"/>
  <c r="J11" i="63"/>
  <c r="J23" i="63"/>
  <c r="J24" i="63"/>
  <c r="C11" i="88" l="1"/>
  <c r="C23" i="88"/>
  <c r="C12" i="88"/>
  <c r="C10" i="88" l="1"/>
  <c r="C42" i="8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K19" i="76" l="1"/>
  <c r="K15" i="76"/>
  <c r="K11" i="76"/>
  <c r="K18" i="76"/>
  <c r="K14" i="76"/>
  <c r="K17" i="76"/>
  <c r="K13" i="76"/>
  <c r="K20" i="76"/>
  <c r="K16" i="76"/>
  <c r="K12" i="76"/>
  <c r="N35" i="63"/>
  <c r="N31" i="63"/>
  <c r="N27" i="63"/>
  <c r="N23" i="63"/>
  <c r="N18" i="63"/>
  <c r="N14" i="63"/>
  <c r="N34" i="63"/>
  <c r="N30" i="63"/>
  <c r="N26" i="63"/>
  <c r="N21" i="63"/>
  <c r="N17" i="63"/>
  <c r="N38" i="63"/>
  <c r="N13" i="63"/>
  <c r="N37" i="63"/>
  <c r="N33" i="63"/>
  <c r="N29" i="63"/>
  <c r="N25" i="63"/>
  <c r="N20" i="63"/>
  <c r="N16" i="63"/>
  <c r="N12" i="63"/>
  <c r="N32" i="63"/>
  <c r="N24" i="63"/>
  <c r="N19" i="63"/>
  <c r="N15" i="63"/>
  <c r="N36" i="63"/>
  <c r="N28" i="63"/>
  <c r="N11" i="63"/>
  <c r="D31" i="88"/>
  <c r="D23" i="88"/>
  <c r="D17" i="88"/>
  <c r="D42" i="88"/>
  <c r="D12" i="88"/>
  <c r="D11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70930]}"/>
    <s v="{[Medida].[Medida].&amp;[2]}"/>
    <s v="{[Keren].[Keren].[All]}"/>
    <s v="{[Cheshbon KM].[Hie Peilut].[Peilut 7].&amp;[Kod_Peilut_L7_62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49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8"/>
      </t>
    </mdx>
  </mdxMetadata>
  <valueMetadata count="4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</valueMetadata>
</metadata>
</file>

<file path=xl/sharedStrings.xml><?xml version="1.0" encoding="utf-8"?>
<sst xmlns="http://schemas.openxmlformats.org/spreadsheetml/2006/main" count="1950" uniqueCount="306">
  <si>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</si>
  <si>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</si>
  <si>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</si>
  <si>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</si>
  <si>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</si>
  <si>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</si>
  <si>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</si>
  <si>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</si>
  <si>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</si>
  <si>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</si>
  <si>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</si>
  <si>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</si>
  <si>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</si>
  <si>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</si>
  <si>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</si>
  <si>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</si>
  <si>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</si>
  <si>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</si>
  <si>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</si>
  <si>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</si>
  <si>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</si>
  <si>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</si>
  <si>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</si>
  <si>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</si>
  <si>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</si>
  <si>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</si>
  <si>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</si>
  <si>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</si>
  <si>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</si>
  <si>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</si>
  <si>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</si>
  <si>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</si>
  <si>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</si>
  <si>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</si>
  <si>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</si>
  <si>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</si>
  <si>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</si>
  <si>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</si>
  <si>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</si>
  <si>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</si>
  <si>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</si>
  <si>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</si>
  <si>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</si>
  <si>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</si>
  <si>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</si>
  <si>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</si>
  <si>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</si>
  <si>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</si>
  <si>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</si>
  <si>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</si>
  <si>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</si>
  <si>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</si>
  <si>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</si>
  <si>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</si>
  <si>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</si>
  <si>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</si>
  <si>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</si>
  <si>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</si>
  <si>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</si>
  <si>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</si>
  <si>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</si>
  <si>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</si>
  <si>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</si>
  <si>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</si>
  <si>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</si>
  <si>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</si>
  <si>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</si>
  <si>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</si>
  <si>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</si>
  <si>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</si>
  <si>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</si>
  <si>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</si>
  <si>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</si>
  <si>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</si>
  <si>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</si>
  <si>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</si>
  <si>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</si>
  <si>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</si>
  <si>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</si>
  <si>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</si>
  <si>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</si>
  <si>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</si>
  <si>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</si>
  <si>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</si>
  <si>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</si>
  <si>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</si>
  <si>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</si>
  <si>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</si>
  <si>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</si>
  <si>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</si>
  <si>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</si>
  <si>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</si>
  <si>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</si>
  <si>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</si>
  <si>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</si>
  <si>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</si>
  <si>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</si>
  <si>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</si>
  <si>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</si>
  <si>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</si>
  <si>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</si>
  <si>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</si>
  <si>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</si>
  <si>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</si>
  <si>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</si>
  <si>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</si>
  <si>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</si>
  <si>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</si>
  <si>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</si>
  <si>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</si>
  <si>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</si>
  <si>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</si>
  <si>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</si>
  <si>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</si>
  <si>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</si>
  <si>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</si>
  <si>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</si>
  <si>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</si>
  <si>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</si>
  <si>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</si>
  <si>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</si>
  <si>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</si>
  <si>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</si>
  <si>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</si>
  <si>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</si>
  <si>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</si>
  <si>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</si>
  <si>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</si>
  <si>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</si>
  <si>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</si>
  <si>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</si>
  <si>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</si>
  <si>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</si>
  <si>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</si>
  <si>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</si>
  <si>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</si>
  <si>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</si>
  <si>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</si>
  <si>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</si>
  <si>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</si>
  <si>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</si>
  <si>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</si>
  <si>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</si>
  <si>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</si>
  <si>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</si>
  <si>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</si>
  <si>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</si>
  <si>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</si>
  <si>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</si>
  <si>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</si>
  <si>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</si>
  <si>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</si>
  <si>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</si>
  <si>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</si>
  <si>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</si>
  <si>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</si>
  <si>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</si>
  <si>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</si>
  <si>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</si>
  <si>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</si>
  <si>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</si>
  <si>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</si>
  <si>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</si>
  <si>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</si>
  <si>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</si>
  <si>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</si>
  <si>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</si>
  <si>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</si>
  <si>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</si>
  <si>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</si>
  <si>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</si>
  <si>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</si>
  <si>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</si>
  <si>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</si>
  <si>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</si>
  <si>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</si>
  <si>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</si>
  <si>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</si>
  <si>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</si>
  <si>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</si>
  <si>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</si>
  <si>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</si>
  <si>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</si>
  <si>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</si>
  <si>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</si>
  <si>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</si>
  <si>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</si>
  <si>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</si>
  <si>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</si>
  <si>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</si>
  <si>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</si>
  <si>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</si>
  <si>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</si>
  <si>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</si>
  <si>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</si>
  <si>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</si>
  <si>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</si>
  <si>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</si>
  <si>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</si>
  <si>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</si>
  <si>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</si>
  <si>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</si>
  <si>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</si>
  <si>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</si>
  <si>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</si>
  <si>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</si>
  <si>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</si>
  <si>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</si>
  <si>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</si>
  <si>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</si>
  <si>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</si>
  <si>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</si>
  <si>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</si>
  <si>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</si>
  <si>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</si>
  <si>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</si>
  <si>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</si>
  <si>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</si>
  <si>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</si>
  <si>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</si>
  <si>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</si>
  <si>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</si>
  <si>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</si>
  <si>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</si>
  <si>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30/09/2017</t>
  </si>
  <si>
    <t>מגדל מקפת קרנות פנסיה וקופות גמל בע"מ</t>
  </si>
  <si>
    <t>מקפת משלימה - מסלול מניות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</si>
  <si>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</si>
  <si>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</si>
  <si>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</si>
  <si>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</si>
  <si>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</si>
  <si>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</si>
  <si>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</si>
  <si>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פסגות סל ת"א 125 סד 1 40A</t>
  </si>
  <si>
    <t>1096593</t>
  </si>
  <si>
    <t>קסם תא צמיחה</t>
  </si>
  <si>
    <t>1103167</t>
  </si>
  <si>
    <t>520041989</t>
  </si>
  <si>
    <t>קסם תא125</t>
  </si>
  <si>
    <t>1117266</t>
  </si>
  <si>
    <t>תכלית תא 125</t>
  </si>
  <si>
    <t>1091818</t>
  </si>
  <si>
    <t>513540310</t>
  </si>
  <si>
    <t>תכלית תא צמיחה</t>
  </si>
  <si>
    <t>1108679</t>
  </si>
  <si>
    <t>הראל סל תא צמיחה</t>
  </si>
  <si>
    <t>1116417</t>
  </si>
  <si>
    <t>DAIWA NIKKEI 225</t>
  </si>
  <si>
    <t>JP3027640006</t>
  </si>
  <si>
    <t>DB X TRACKERS MSCI EUROPE HEDGE</t>
  </si>
  <si>
    <t>US2330518539</t>
  </si>
  <si>
    <t>NYSE</t>
  </si>
  <si>
    <t>HORIZONS S&amp;P/TSX 60 INDEX</t>
  </si>
  <si>
    <t>CA44049A1241</t>
  </si>
  <si>
    <t>ISHARES CORE S&amp;P 500 ETF</t>
  </si>
  <si>
    <t>US4642872000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</si>
  <si>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</si>
  <si>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</si>
  <si>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</si>
  <si>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</si>
  <si>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</si>
  <si>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</si>
  <si>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</si>
  <si>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</si>
  <si>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</si>
  <si>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</si>
  <si>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</si>
  <si>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</si>
  <si>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</si>
  <si>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</si>
  <si>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</si>
  <si>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</si>
  <si>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</si>
  <si>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</si>
  <si>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</si>
  <si>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</si>
  <si>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₪ / מט"ח</t>
  </si>
  <si>
    <t>+ILS/-USD 3.5012 23-10-17 (26) --168</t>
  </si>
  <si>
    <t>10000454</t>
  </si>
  <si>
    <t>ל.ר.</t>
  </si>
  <si>
    <t>+ILS/-USD 3.5015 23-10-17 (26) --165</t>
  </si>
  <si>
    <t>10000458</t>
  </si>
  <si>
    <t>+ILS/-USD 3.5072 23-10-17 (26) --153</t>
  </si>
  <si>
    <t>10000462</t>
  </si>
  <si>
    <t>+ILS/-USD 3.526 23-10-17 (26) -33</t>
  </si>
  <si>
    <t>10000478</t>
  </si>
  <si>
    <t>+ILS/-USD 3.5587 23-10-17 (26) --128</t>
  </si>
  <si>
    <t>10000467</t>
  </si>
  <si>
    <t>+ILS/-USD 3.608 23-10-17 (26) --110</t>
  </si>
  <si>
    <t>10000470</t>
  </si>
  <si>
    <t>+USD/-ILS 3.5003 23-10-17 (26) --162</t>
  </si>
  <si>
    <t>10000455</t>
  </si>
  <si>
    <t/>
  </si>
  <si>
    <t>פרנק שווצרי</t>
  </si>
  <si>
    <t>דולר ניו-זילנד</t>
  </si>
  <si>
    <t>כתר נורבגי</t>
  </si>
  <si>
    <t>יו בנק</t>
  </si>
  <si>
    <t>30026000</t>
  </si>
  <si>
    <t>30226000</t>
  </si>
  <si>
    <t>30326000</t>
  </si>
  <si>
    <t>31726000</t>
  </si>
  <si>
    <t>32026000</t>
  </si>
  <si>
    <t>31126000</t>
  </si>
  <si>
    <t>AA+.IL</t>
  </si>
  <si>
    <t>מעלות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</si>
</sst>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00"/>
    <numFmt numFmtId="168" formatCode="#,##0.00%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0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6" fillId="0" borderId="29" xfId="13" applyFont="1" applyBorder="1" applyAlignment="1">
      <alignment horizontal="right"/>
    </xf>
    <xf numFmtId="10" fontId="6" fillId="0" borderId="29" xfId="14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164" fontId="6" fillId="0" borderId="29" xfId="13" applyFont="1" applyFill="1" applyBorder="1" applyAlignment="1">
      <alignment horizontal="right"/>
    </xf>
    <xf numFmtId="10" fontId="6" fillId="0" borderId="29" xfId="14" applyNumberFormat="1" applyFont="1" applyFill="1" applyBorder="1" applyAlignment="1">
      <alignment horizontal="center"/>
    </xf>
    <xf numFmtId="2" fontId="6" fillId="0" borderId="29" xfId="7" applyNumberFormat="1" applyFont="1" applyFill="1" applyBorder="1" applyAlignment="1">
      <alignment horizontal="right"/>
    </xf>
    <xf numFmtId="167" fontId="6" fillId="0" borderId="29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8" fontId="28" fillId="0" borderId="0" xfId="0" applyNumberFormat="1" applyFont="1" applyFill="1" applyBorder="1" applyAlignment="1">
      <alignment horizontal="right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pane ySplit="9" topLeftCell="A10" activePane="bottomLeft" state="frozen"/>
      <selection pane="bottomLeft" activeCell="C20" sqref="C2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7" t="s">
        <v>158</v>
      </c>
      <c r="C1" s="78" t="s" vm="1">
        <v>224</v>
      </c>
    </row>
    <row r="2" spans="1:32">
      <c r="B2" s="57" t="s">
        <v>157</v>
      </c>
      <c r="C2" s="78" t="s">
        <v>225</v>
      </c>
    </row>
    <row r="3" spans="1:32">
      <c r="B3" s="57" t="s">
        <v>159</v>
      </c>
      <c r="C3" s="78" t="s">
        <v>226</v>
      </c>
    </row>
    <row r="4" spans="1:32">
      <c r="B4" s="57" t="s">
        <v>160</v>
      </c>
      <c r="C4" s="78">
        <v>2146</v>
      </c>
    </row>
    <row r="6" spans="1:32" ht="26.25" customHeight="1">
      <c r="B6" s="143" t="s">
        <v>174</v>
      </c>
      <c r="C6" s="144"/>
      <c r="D6" s="145"/>
    </row>
    <row r="7" spans="1:32" s="10" customFormat="1">
      <c r="B7" s="22"/>
      <c r="C7" s="23" t="s">
        <v>88</v>
      </c>
      <c r="D7" s="24" t="s">
        <v>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7" t="s">
        <v>88</v>
      </c>
    </row>
    <row r="8" spans="1:32" s="10" customFormat="1">
      <c r="B8" s="22"/>
      <c r="C8" s="25" t="s">
        <v>213</v>
      </c>
      <c r="D8" s="26" t="s">
        <v>20</v>
      </c>
      <c r="AF8" s="37" t="s">
        <v>89</v>
      </c>
    </row>
    <row r="9" spans="1:32" s="11" customFormat="1" ht="18" customHeight="1">
      <c r="B9" s="36"/>
      <c r="C9" s="19" t="s">
        <v>1</v>
      </c>
      <c r="D9" s="27" t="s">
        <v>2</v>
      </c>
      <c r="AF9" s="37" t="s">
        <v>98</v>
      </c>
    </row>
    <row r="10" spans="1:32" s="11" customFormat="1" ht="18" customHeight="1">
      <c r="B10" s="68" t="s">
        <v>173</v>
      </c>
      <c r="C10" s="110">
        <f>+C11+C12+C23</f>
        <v>6089.0497299999979</v>
      </c>
      <c r="D10" s="111">
        <f>+C10/$C$42</f>
        <v>1</v>
      </c>
      <c r="AF10" s="67"/>
    </row>
    <row r="11" spans="1:32">
      <c r="A11" s="45" t="s">
        <v>121</v>
      </c>
      <c r="B11" s="28" t="s">
        <v>175</v>
      </c>
      <c r="C11" s="110">
        <f>+מזומנים!J10</f>
        <v>207.48576000000003</v>
      </c>
      <c r="D11" s="111">
        <f t="shared" ref="D11:D12" si="0">+C11/$C$42</f>
        <v>3.4075228352585668E-2</v>
      </c>
    </row>
    <row r="12" spans="1:32">
      <c r="B12" s="28" t="s">
        <v>176</v>
      </c>
      <c r="C12" s="110">
        <f>SUM(C13:C22)</f>
        <v>5892.1691299999984</v>
      </c>
      <c r="D12" s="111">
        <f t="shared" si="0"/>
        <v>0.96766644899778154</v>
      </c>
    </row>
    <row r="13" spans="1:32">
      <c r="A13" s="55" t="s">
        <v>121</v>
      </c>
      <c r="B13" s="29" t="s">
        <v>45</v>
      </c>
      <c r="C13" s="110" t="s" vm="2">
        <v>293</v>
      </c>
      <c r="D13" s="111" t="s" vm="3">
        <v>293</v>
      </c>
    </row>
    <row r="14" spans="1:32">
      <c r="A14" s="55" t="s">
        <v>121</v>
      </c>
      <c r="B14" s="29" t="s">
        <v>46</v>
      </c>
      <c r="C14" s="110" t="s" vm="4">
        <v>293</v>
      </c>
      <c r="D14" s="111" t="s" vm="5">
        <v>293</v>
      </c>
    </row>
    <row r="15" spans="1:32">
      <c r="A15" s="55" t="s">
        <v>121</v>
      </c>
      <c r="B15" s="29" t="s">
        <v>47</v>
      </c>
      <c r="C15" s="110" t="s" vm="6">
        <v>293</v>
      </c>
      <c r="D15" s="111" t="s" vm="7">
        <v>293</v>
      </c>
    </row>
    <row r="16" spans="1:32">
      <c r="A16" s="55" t="s">
        <v>121</v>
      </c>
      <c r="B16" s="29" t="s">
        <v>48</v>
      </c>
      <c r="C16" s="110" t="s" vm="8">
        <v>293</v>
      </c>
      <c r="D16" s="111" t="s" vm="9">
        <v>293</v>
      </c>
    </row>
    <row r="17" spans="1:4">
      <c r="A17" s="55" t="s">
        <v>121</v>
      </c>
      <c r="B17" s="29" t="s">
        <v>49</v>
      </c>
      <c r="C17" s="110">
        <f>+'תעודות סל'!K11</f>
        <v>5892.1691299999984</v>
      </c>
      <c r="D17" s="111">
        <f>+C17/$C$42</f>
        <v>0.96766644899778154</v>
      </c>
    </row>
    <row r="18" spans="1:4">
      <c r="A18" s="55" t="s">
        <v>121</v>
      </c>
      <c r="B18" s="29" t="s">
        <v>50</v>
      </c>
      <c r="C18" s="110" t="s" vm="10">
        <v>293</v>
      </c>
      <c r="D18" s="111" t="s" vm="11">
        <v>293</v>
      </c>
    </row>
    <row r="19" spans="1:4">
      <c r="A19" s="55" t="s">
        <v>121</v>
      </c>
      <c r="B19" s="29" t="s">
        <v>51</v>
      </c>
      <c r="C19" s="110" t="s" vm="12">
        <v>293</v>
      </c>
      <c r="D19" s="111" t="s" vm="13">
        <v>293</v>
      </c>
    </row>
    <row r="20" spans="1:4">
      <c r="A20" s="55" t="s">
        <v>121</v>
      </c>
      <c r="B20" s="29" t="s">
        <v>52</v>
      </c>
      <c r="C20" s="110" t="s" vm="14">
        <v>293</v>
      </c>
      <c r="D20" s="111" t="s" vm="15">
        <v>293</v>
      </c>
    </row>
    <row r="21" spans="1:4">
      <c r="A21" s="55" t="s">
        <v>121</v>
      </c>
      <c r="B21" s="29" t="s">
        <v>53</v>
      </c>
      <c r="C21" s="110" t="s" vm="16">
        <v>293</v>
      </c>
      <c r="D21" s="111" t="s" vm="17">
        <v>293</v>
      </c>
    </row>
    <row r="22" spans="1:4">
      <c r="A22" s="55" t="s">
        <v>121</v>
      </c>
      <c r="B22" s="29" t="s">
        <v>54</v>
      </c>
      <c r="C22" s="110" t="s" vm="18">
        <v>293</v>
      </c>
      <c r="D22" s="111" t="s" vm="19">
        <v>293</v>
      </c>
    </row>
    <row r="23" spans="1:4">
      <c r="B23" s="28" t="s">
        <v>177</v>
      </c>
      <c r="C23" s="110">
        <f>SUM(C24:C32)</f>
        <v>-10.605159999999998</v>
      </c>
      <c r="D23" s="111">
        <f>+C23/$C$42</f>
        <v>-1.7416773503671158E-3</v>
      </c>
    </row>
    <row r="24" spans="1:4">
      <c r="A24" s="55" t="s">
        <v>121</v>
      </c>
      <c r="B24" s="29" t="s">
        <v>55</v>
      </c>
      <c r="C24" s="110" t="s" vm="20">
        <v>293</v>
      </c>
      <c r="D24" s="111" t="s" vm="21">
        <v>293</v>
      </c>
    </row>
    <row r="25" spans="1:4">
      <c r="A25" s="55" t="s">
        <v>121</v>
      </c>
      <c r="B25" s="29" t="s">
        <v>56</v>
      </c>
      <c r="C25" s="110" t="s" vm="22">
        <v>293</v>
      </c>
      <c r="D25" s="111" t="s" vm="23">
        <v>293</v>
      </c>
    </row>
    <row r="26" spans="1:4">
      <c r="A26" s="55" t="s">
        <v>121</v>
      </c>
      <c r="B26" s="29" t="s">
        <v>47</v>
      </c>
      <c r="C26" s="110" t="s" vm="24">
        <v>293</v>
      </c>
      <c r="D26" s="111" t="s" vm="25">
        <v>293</v>
      </c>
    </row>
    <row r="27" spans="1:4">
      <c r="A27" s="55" t="s">
        <v>121</v>
      </c>
      <c r="B27" s="29" t="s">
        <v>57</v>
      </c>
      <c r="C27" s="110" t="s" vm="26">
        <v>293</v>
      </c>
      <c r="D27" s="111" t="s" vm="27">
        <v>293</v>
      </c>
    </row>
    <row r="28" spans="1:4">
      <c r="A28" s="55" t="s">
        <v>121</v>
      </c>
      <c r="B28" s="29" t="s">
        <v>58</v>
      </c>
      <c r="C28" s="110" t="s" vm="28">
        <v>293</v>
      </c>
      <c r="D28" s="111" t="s" vm="29">
        <v>293</v>
      </c>
    </row>
    <row r="29" spans="1:4">
      <c r="A29" s="55" t="s">
        <v>121</v>
      </c>
      <c r="B29" s="29" t="s">
        <v>59</v>
      </c>
      <c r="C29" s="110" t="s" vm="30">
        <v>293</v>
      </c>
      <c r="D29" s="111" t="s" vm="31">
        <v>293</v>
      </c>
    </row>
    <row r="30" spans="1:4">
      <c r="A30" s="55" t="s">
        <v>121</v>
      </c>
      <c r="B30" s="29" t="s">
        <v>200</v>
      </c>
      <c r="C30" s="110" t="s" vm="32">
        <v>293</v>
      </c>
      <c r="D30" s="111" t="s" vm="33">
        <v>293</v>
      </c>
    </row>
    <row r="31" spans="1:4">
      <c r="A31" s="55" t="s">
        <v>121</v>
      </c>
      <c r="B31" s="29" t="s">
        <v>82</v>
      </c>
      <c r="C31" s="110">
        <f>+'לא סחיר - חוזים עתידיים'!I11</f>
        <v>-10.605159999999998</v>
      </c>
      <c r="D31" s="111">
        <f>+C31/$C$42</f>
        <v>-1.7416773503671158E-3</v>
      </c>
    </row>
    <row r="32" spans="1:4">
      <c r="A32" s="55" t="s">
        <v>121</v>
      </c>
      <c r="B32" s="29" t="s">
        <v>60</v>
      </c>
      <c r="C32" s="110" t="s" vm="34">
        <v>293</v>
      </c>
      <c r="D32" s="111" t="s" vm="35">
        <v>293</v>
      </c>
    </row>
    <row r="33" spans="1:4">
      <c r="A33" s="55" t="s">
        <v>121</v>
      </c>
      <c r="B33" s="28" t="s">
        <v>178</v>
      </c>
      <c r="C33" s="110" t="s" vm="36">
        <v>293</v>
      </c>
      <c r="D33" s="111" t="s" vm="37">
        <v>293</v>
      </c>
    </row>
    <row r="34" spans="1:4">
      <c r="A34" s="55" t="s">
        <v>121</v>
      </c>
      <c r="B34" s="28" t="s">
        <v>179</v>
      </c>
      <c r="C34" s="110" t="s" vm="38">
        <v>293</v>
      </c>
      <c r="D34" s="111" t="s" vm="39">
        <v>293</v>
      </c>
    </row>
    <row r="35" spans="1:4">
      <c r="A35" s="55" t="s">
        <v>121</v>
      </c>
      <c r="B35" s="28" t="s">
        <v>180</v>
      </c>
      <c r="C35" s="110" t="s" vm="40">
        <v>293</v>
      </c>
      <c r="D35" s="111" t="s" vm="41">
        <v>293</v>
      </c>
    </row>
    <row r="36" spans="1:4">
      <c r="A36" s="55" t="s">
        <v>121</v>
      </c>
      <c r="B36" s="56" t="s">
        <v>181</v>
      </c>
      <c r="C36" s="110" t="s" vm="42">
        <v>293</v>
      </c>
      <c r="D36" s="111" t="s" vm="43">
        <v>293</v>
      </c>
    </row>
    <row r="37" spans="1:4">
      <c r="A37" s="55" t="s">
        <v>121</v>
      </c>
      <c r="B37" s="28" t="s">
        <v>182</v>
      </c>
      <c r="C37" s="110"/>
      <c r="D37" s="111"/>
    </row>
    <row r="38" spans="1:4">
      <c r="A38" s="55"/>
      <c r="B38" s="69" t="s">
        <v>184</v>
      </c>
      <c r="C38" s="110"/>
      <c r="D38" s="111"/>
    </row>
    <row r="39" spans="1:4">
      <c r="A39" s="55" t="s">
        <v>121</v>
      </c>
      <c r="B39" s="70" t="s">
        <v>185</v>
      </c>
      <c r="C39" s="110" t="s" vm="44">
        <v>293</v>
      </c>
      <c r="D39" s="111" t="s" vm="45">
        <v>293</v>
      </c>
    </row>
    <row r="40" spans="1:4">
      <c r="A40" s="55" t="s">
        <v>121</v>
      </c>
      <c r="B40" s="70" t="s">
        <v>211</v>
      </c>
      <c r="C40" s="110" t="s" vm="46">
        <v>293</v>
      </c>
      <c r="D40" s="111" t="s" vm="47">
        <v>293</v>
      </c>
    </row>
    <row r="41" spans="1:4">
      <c r="A41" s="55" t="s">
        <v>121</v>
      </c>
      <c r="B41" s="70" t="s">
        <v>186</v>
      </c>
      <c r="C41" s="110" t="s" vm="48">
        <v>293</v>
      </c>
      <c r="D41" s="111" t="s" vm="49">
        <v>293</v>
      </c>
    </row>
    <row r="42" spans="1:4">
      <c r="B42" s="70" t="s">
        <v>61</v>
      </c>
      <c r="C42" s="110">
        <f>+C10</f>
        <v>6089.0497299999979</v>
      </c>
      <c r="D42" s="111">
        <f>+C42/$C$42</f>
        <v>1</v>
      </c>
    </row>
    <row r="43" spans="1:4">
      <c r="A43" s="55" t="s">
        <v>121</v>
      </c>
      <c r="B43" s="70" t="s">
        <v>183</v>
      </c>
      <c r="C43" s="102"/>
      <c r="D43" s="103"/>
    </row>
    <row r="44" spans="1:4">
      <c r="B44" s="6" t="s">
        <v>87</v>
      </c>
    </row>
    <row r="45" spans="1:4">
      <c r="C45" s="76" t="s">
        <v>165</v>
      </c>
      <c r="D45" s="35" t="s">
        <v>81</v>
      </c>
    </row>
    <row r="46" spans="1:4">
      <c r="C46" s="77" t="s">
        <v>1</v>
      </c>
      <c r="D46" s="24" t="s">
        <v>2</v>
      </c>
    </row>
    <row r="47" spans="1:4">
      <c r="C47" s="112" t="s">
        <v>146</v>
      </c>
      <c r="D47" s="113">
        <v>2.7612000000000001</v>
      </c>
    </row>
    <row r="48" spans="1:4">
      <c r="C48" s="112" t="s">
        <v>155</v>
      </c>
      <c r="D48" s="113">
        <v>1.1092</v>
      </c>
    </row>
    <row r="49" spans="2:4">
      <c r="C49" s="112" t="s">
        <v>151</v>
      </c>
      <c r="D49" s="113">
        <v>2.8287</v>
      </c>
    </row>
    <row r="50" spans="2:4">
      <c r="B50" s="12"/>
      <c r="C50" s="112" t="s">
        <v>294</v>
      </c>
      <c r="D50" s="113">
        <v>3.6273</v>
      </c>
    </row>
    <row r="51" spans="2:4">
      <c r="C51" s="112" t="s">
        <v>144</v>
      </c>
      <c r="D51" s="113">
        <v>4.1569000000000003</v>
      </c>
    </row>
    <row r="52" spans="2:4">
      <c r="C52" s="112" t="s">
        <v>145</v>
      </c>
      <c r="D52" s="113">
        <v>4.7356999999999996</v>
      </c>
    </row>
    <row r="53" spans="2:4">
      <c r="C53" s="112" t="s">
        <v>147</v>
      </c>
      <c r="D53" s="113">
        <v>0.45179999999999998</v>
      </c>
    </row>
    <row r="54" spans="2:4">
      <c r="C54" s="112" t="s">
        <v>152</v>
      </c>
      <c r="D54" s="113">
        <v>3.1328999999999998</v>
      </c>
    </row>
    <row r="55" spans="2:4">
      <c r="C55" s="112" t="s">
        <v>153</v>
      </c>
      <c r="D55" s="113">
        <v>0.1943</v>
      </c>
    </row>
    <row r="56" spans="2:4">
      <c r="C56" s="112" t="s">
        <v>150</v>
      </c>
      <c r="D56" s="113">
        <v>0.55869999999999997</v>
      </c>
    </row>
    <row r="57" spans="2:4">
      <c r="C57" s="112" t="s">
        <v>295</v>
      </c>
      <c r="D57" s="113">
        <v>2.5518000000000001</v>
      </c>
    </row>
    <row r="58" spans="2:4">
      <c r="C58" s="112" t="s">
        <v>149</v>
      </c>
      <c r="D58" s="113">
        <v>0.43369999999999997</v>
      </c>
    </row>
    <row r="59" spans="2:4">
      <c r="C59" s="112" t="s">
        <v>142</v>
      </c>
      <c r="D59" s="113">
        <v>3.5289999999999999</v>
      </c>
    </row>
    <row r="60" spans="2:4">
      <c r="C60" s="112" t="s">
        <v>156</v>
      </c>
      <c r="D60" s="113">
        <v>0.26</v>
      </c>
    </row>
    <row r="61" spans="2:4">
      <c r="C61" s="112" t="s">
        <v>296</v>
      </c>
      <c r="D61" s="113">
        <v>0.44369999999999998</v>
      </c>
    </row>
    <row r="62" spans="2:4">
      <c r="C62" s="112" t="s">
        <v>143</v>
      </c>
      <c r="D62" s="113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8" t="s" vm="1">
        <v>224</v>
      </c>
    </row>
    <row r="2" spans="2:60">
      <c r="B2" s="57" t="s">
        <v>157</v>
      </c>
      <c r="C2" s="78" t="s">
        <v>225</v>
      </c>
    </row>
    <row r="3" spans="2:60">
      <c r="B3" s="57" t="s">
        <v>159</v>
      </c>
      <c r="C3" s="78" t="s">
        <v>226</v>
      </c>
    </row>
    <row r="4" spans="2:60">
      <c r="B4" s="57" t="s">
        <v>160</v>
      </c>
      <c r="C4" s="78">
        <v>2146</v>
      </c>
    </row>
    <row r="6" spans="2:60" ht="26.25" customHeight="1">
      <c r="B6" s="157" t="s">
        <v>188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60" ht="26.25" customHeight="1">
      <c r="B7" s="157" t="s">
        <v>70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  <c r="BH7" s="3"/>
    </row>
    <row r="8" spans="2:60" s="3" customFormat="1" ht="78.75">
      <c r="B8" s="22" t="s">
        <v>95</v>
      </c>
      <c r="C8" s="30" t="s">
        <v>30</v>
      </c>
      <c r="D8" s="30" t="s">
        <v>99</v>
      </c>
      <c r="E8" s="30" t="s">
        <v>41</v>
      </c>
      <c r="F8" s="30" t="s">
        <v>79</v>
      </c>
      <c r="G8" s="30" t="s">
        <v>210</v>
      </c>
      <c r="H8" s="30" t="s">
        <v>209</v>
      </c>
      <c r="I8" s="30" t="s">
        <v>40</v>
      </c>
      <c r="J8" s="30" t="s">
        <v>39</v>
      </c>
      <c r="K8" s="30" t="s">
        <v>161</v>
      </c>
      <c r="L8" s="30" t="s">
        <v>163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219</v>
      </c>
      <c r="H9" s="16"/>
      <c r="I9" s="16" t="s">
        <v>213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158</v>
      </c>
      <c r="C1" s="78" t="s" vm="1">
        <v>224</v>
      </c>
    </row>
    <row r="2" spans="2:61">
      <c r="B2" s="57" t="s">
        <v>157</v>
      </c>
      <c r="C2" s="78" t="s">
        <v>225</v>
      </c>
    </row>
    <row r="3" spans="2:61">
      <c r="B3" s="57" t="s">
        <v>159</v>
      </c>
      <c r="C3" s="78" t="s">
        <v>226</v>
      </c>
    </row>
    <row r="4" spans="2:61">
      <c r="B4" s="57" t="s">
        <v>160</v>
      </c>
      <c r="C4" s="78">
        <v>2146</v>
      </c>
    </row>
    <row r="6" spans="2:61" ht="26.25" customHeight="1">
      <c r="B6" s="157" t="s">
        <v>188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61" ht="26.25" customHeight="1">
      <c r="B7" s="157" t="s">
        <v>71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  <c r="BI7" s="3"/>
    </row>
    <row r="8" spans="2:61" s="3" customFormat="1" ht="78.75">
      <c r="B8" s="22" t="s">
        <v>95</v>
      </c>
      <c r="C8" s="30" t="s">
        <v>30</v>
      </c>
      <c r="D8" s="30" t="s">
        <v>99</v>
      </c>
      <c r="E8" s="30" t="s">
        <v>41</v>
      </c>
      <c r="F8" s="30" t="s">
        <v>79</v>
      </c>
      <c r="G8" s="30" t="s">
        <v>210</v>
      </c>
      <c r="H8" s="30" t="s">
        <v>209</v>
      </c>
      <c r="I8" s="30" t="s">
        <v>40</v>
      </c>
      <c r="J8" s="30" t="s">
        <v>39</v>
      </c>
      <c r="K8" s="30" t="s">
        <v>161</v>
      </c>
      <c r="L8" s="31" t="s">
        <v>163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219</v>
      </c>
      <c r="H9" s="16"/>
      <c r="I9" s="16" t="s">
        <v>213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158</v>
      </c>
      <c r="C1" s="78" t="s" vm="1">
        <v>224</v>
      </c>
    </row>
    <row r="2" spans="1:60">
      <c r="B2" s="57" t="s">
        <v>157</v>
      </c>
      <c r="C2" s="78" t="s">
        <v>225</v>
      </c>
    </row>
    <row r="3" spans="1:60">
      <c r="B3" s="57" t="s">
        <v>159</v>
      </c>
      <c r="C3" s="78" t="s">
        <v>226</v>
      </c>
    </row>
    <row r="4" spans="1:60">
      <c r="B4" s="57" t="s">
        <v>160</v>
      </c>
      <c r="C4" s="78">
        <v>2146</v>
      </c>
    </row>
    <row r="6" spans="1:60" ht="26.25" customHeight="1">
      <c r="B6" s="157" t="s">
        <v>188</v>
      </c>
      <c r="C6" s="158"/>
      <c r="D6" s="158"/>
      <c r="E6" s="158"/>
      <c r="F6" s="158"/>
      <c r="G6" s="158"/>
      <c r="H6" s="158"/>
      <c r="I6" s="158"/>
      <c r="J6" s="158"/>
      <c r="K6" s="159"/>
      <c r="BD6" s="1" t="s">
        <v>100</v>
      </c>
      <c r="BF6" s="1" t="s">
        <v>166</v>
      </c>
      <c r="BH6" s="3" t="s">
        <v>143</v>
      </c>
    </row>
    <row r="7" spans="1:60" ht="26.25" customHeight="1">
      <c r="B7" s="157" t="s">
        <v>72</v>
      </c>
      <c r="C7" s="158"/>
      <c r="D7" s="158"/>
      <c r="E7" s="158"/>
      <c r="F7" s="158"/>
      <c r="G7" s="158"/>
      <c r="H7" s="158"/>
      <c r="I7" s="158"/>
      <c r="J7" s="158"/>
      <c r="K7" s="159"/>
      <c r="BD7" s="3" t="s">
        <v>102</v>
      </c>
      <c r="BF7" s="1" t="s">
        <v>122</v>
      </c>
      <c r="BH7" s="3" t="s">
        <v>142</v>
      </c>
    </row>
    <row r="8" spans="1:60" s="3" customFormat="1" ht="78.75">
      <c r="A8" s="2"/>
      <c r="B8" s="22" t="s">
        <v>95</v>
      </c>
      <c r="C8" s="30" t="s">
        <v>30</v>
      </c>
      <c r="D8" s="30" t="s">
        <v>99</v>
      </c>
      <c r="E8" s="30" t="s">
        <v>41</v>
      </c>
      <c r="F8" s="30" t="s">
        <v>79</v>
      </c>
      <c r="G8" s="30" t="s">
        <v>210</v>
      </c>
      <c r="H8" s="30" t="s">
        <v>209</v>
      </c>
      <c r="I8" s="30" t="s">
        <v>40</v>
      </c>
      <c r="J8" s="30" t="s">
        <v>161</v>
      </c>
      <c r="K8" s="30" t="s">
        <v>163</v>
      </c>
      <c r="BC8" s="1" t="s">
        <v>115</v>
      </c>
      <c r="BD8" s="1" t="s">
        <v>116</v>
      </c>
      <c r="BE8" s="1" t="s">
        <v>123</v>
      </c>
      <c r="BG8" s="4" t="s">
        <v>144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219</v>
      </c>
      <c r="H9" s="16"/>
      <c r="I9" s="16" t="s">
        <v>213</v>
      </c>
      <c r="J9" s="32" t="s">
        <v>20</v>
      </c>
      <c r="K9" s="58" t="s">
        <v>20</v>
      </c>
      <c r="BC9" s="1" t="s">
        <v>112</v>
      </c>
      <c r="BE9" s="1" t="s">
        <v>124</v>
      </c>
      <c r="BG9" s="4" t="s">
        <v>145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108</v>
      </c>
      <c r="BD10" s="3"/>
      <c r="BE10" s="1" t="s">
        <v>167</v>
      </c>
      <c r="BG10" s="1" t="s">
        <v>151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107</v>
      </c>
      <c r="BD11" s="3"/>
      <c r="BE11" s="1" t="s">
        <v>125</v>
      </c>
      <c r="BG11" s="1" t="s">
        <v>146</v>
      </c>
    </row>
    <row r="12" spans="1:60" ht="20.25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105</v>
      </c>
      <c r="BD12" s="4"/>
      <c r="BE12" s="1" t="s">
        <v>126</v>
      </c>
      <c r="BG12" s="1" t="s">
        <v>147</v>
      </c>
    </row>
    <row r="13" spans="1:60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109</v>
      </c>
      <c r="BE13" s="1" t="s">
        <v>127</v>
      </c>
      <c r="BG13" s="1" t="s">
        <v>148</v>
      </c>
    </row>
    <row r="14" spans="1:60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106</v>
      </c>
      <c r="BE14" s="1" t="s">
        <v>128</v>
      </c>
      <c r="BG14" s="1" t="s">
        <v>150</v>
      </c>
    </row>
    <row r="15" spans="1:60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117</v>
      </c>
      <c r="BE15" s="1" t="s">
        <v>168</v>
      </c>
      <c r="BG15" s="1" t="s">
        <v>152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103</v>
      </c>
      <c r="BD16" s="1" t="s">
        <v>118</v>
      </c>
      <c r="BE16" s="1" t="s">
        <v>129</v>
      </c>
      <c r="BG16" s="1" t="s">
        <v>153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113</v>
      </c>
      <c r="BE17" s="1" t="s">
        <v>130</v>
      </c>
      <c r="BG17" s="1" t="s">
        <v>154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101</v>
      </c>
      <c r="BF18" s="1" t="s">
        <v>131</v>
      </c>
      <c r="BH18" s="1" t="s">
        <v>23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114</v>
      </c>
      <c r="BF19" s="1" t="s">
        <v>132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119</v>
      </c>
      <c r="BF20" s="1" t="s">
        <v>133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104</v>
      </c>
      <c r="BE21" s="1" t="s">
        <v>120</v>
      </c>
      <c r="BF21" s="1" t="s">
        <v>134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110</v>
      </c>
      <c r="BF22" s="1" t="s">
        <v>135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23</v>
      </c>
      <c r="BE23" s="1" t="s">
        <v>111</v>
      </c>
      <c r="BF23" s="1" t="s">
        <v>169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172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136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137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171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138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139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170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23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158</v>
      </c>
      <c r="C1" s="78" t="s" vm="1">
        <v>224</v>
      </c>
    </row>
    <row r="2" spans="2:81">
      <c r="B2" s="57" t="s">
        <v>157</v>
      </c>
      <c r="C2" s="78" t="s">
        <v>225</v>
      </c>
    </row>
    <row r="3" spans="2:81">
      <c r="B3" s="57" t="s">
        <v>159</v>
      </c>
      <c r="C3" s="78" t="s">
        <v>226</v>
      </c>
      <c r="E3" s="2"/>
    </row>
    <row r="4" spans="2:81">
      <c r="B4" s="57" t="s">
        <v>160</v>
      </c>
      <c r="C4" s="78">
        <v>2146</v>
      </c>
    </row>
    <row r="6" spans="2:81" ht="26.25" customHeight="1">
      <c r="B6" s="157" t="s">
        <v>188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7" spans="2:81" ht="26.25" customHeight="1">
      <c r="B7" s="157" t="s">
        <v>73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81" s="3" customFormat="1" ht="47.25">
      <c r="B8" s="22" t="s">
        <v>95</v>
      </c>
      <c r="C8" s="30" t="s">
        <v>30</v>
      </c>
      <c r="D8" s="13" t="s">
        <v>32</v>
      </c>
      <c r="E8" s="30" t="s">
        <v>15</v>
      </c>
      <c r="F8" s="30" t="s">
        <v>42</v>
      </c>
      <c r="G8" s="30" t="s">
        <v>80</v>
      </c>
      <c r="H8" s="30" t="s">
        <v>18</v>
      </c>
      <c r="I8" s="30" t="s">
        <v>79</v>
      </c>
      <c r="J8" s="30" t="s">
        <v>17</v>
      </c>
      <c r="K8" s="30" t="s">
        <v>19</v>
      </c>
      <c r="L8" s="30" t="s">
        <v>210</v>
      </c>
      <c r="M8" s="30" t="s">
        <v>209</v>
      </c>
      <c r="N8" s="30" t="s">
        <v>40</v>
      </c>
      <c r="O8" s="30" t="s">
        <v>39</v>
      </c>
      <c r="P8" s="30" t="s">
        <v>161</v>
      </c>
      <c r="Q8" s="31" t="s">
        <v>163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219</v>
      </c>
      <c r="M9" s="32"/>
      <c r="N9" s="32" t="s">
        <v>213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158</v>
      </c>
      <c r="C1" s="78" t="s" vm="1">
        <v>224</v>
      </c>
    </row>
    <row r="2" spans="2:72">
      <c r="B2" s="57" t="s">
        <v>157</v>
      </c>
      <c r="C2" s="78" t="s">
        <v>225</v>
      </c>
    </row>
    <row r="3" spans="2:72">
      <c r="B3" s="57" t="s">
        <v>159</v>
      </c>
      <c r="C3" s="78" t="s">
        <v>226</v>
      </c>
    </row>
    <row r="4" spans="2:72">
      <c r="B4" s="57" t="s">
        <v>160</v>
      </c>
      <c r="C4" s="78">
        <v>2146</v>
      </c>
    </row>
    <row r="6" spans="2:72" ht="26.25" customHeight="1">
      <c r="B6" s="157" t="s">
        <v>189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72" ht="26.25" customHeight="1">
      <c r="B7" s="157" t="s">
        <v>64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9"/>
    </row>
    <row r="8" spans="2:72" s="3" customFormat="1" ht="78.75">
      <c r="B8" s="22" t="s">
        <v>95</v>
      </c>
      <c r="C8" s="30" t="s">
        <v>30</v>
      </c>
      <c r="D8" s="30" t="s">
        <v>15</v>
      </c>
      <c r="E8" s="30" t="s">
        <v>42</v>
      </c>
      <c r="F8" s="30" t="s">
        <v>80</v>
      </c>
      <c r="G8" s="30" t="s">
        <v>18</v>
      </c>
      <c r="H8" s="30" t="s">
        <v>79</v>
      </c>
      <c r="I8" s="30" t="s">
        <v>17</v>
      </c>
      <c r="J8" s="30" t="s">
        <v>19</v>
      </c>
      <c r="K8" s="30" t="s">
        <v>210</v>
      </c>
      <c r="L8" s="30" t="s">
        <v>209</v>
      </c>
      <c r="M8" s="30" t="s">
        <v>88</v>
      </c>
      <c r="N8" s="30" t="s">
        <v>39</v>
      </c>
      <c r="O8" s="30" t="s">
        <v>161</v>
      </c>
      <c r="P8" s="31" t="s">
        <v>163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219</v>
      </c>
      <c r="L9" s="32"/>
      <c r="M9" s="32" t="s">
        <v>213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91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80" t="s">
        <v>208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80" t="s">
        <v>218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158</v>
      </c>
      <c r="C1" s="78" t="s" vm="1">
        <v>224</v>
      </c>
    </row>
    <row r="2" spans="2:65">
      <c r="B2" s="57" t="s">
        <v>157</v>
      </c>
      <c r="C2" s="78" t="s">
        <v>225</v>
      </c>
    </row>
    <row r="3" spans="2:65">
      <c r="B3" s="57" t="s">
        <v>159</v>
      </c>
      <c r="C3" s="78" t="s">
        <v>226</v>
      </c>
    </row>
    <row r="4" spans="2:65">
      <c r="B4" s="57" t="s">
        <v>160</v>
      </c>
      <c r="C4" s="78">
        <v>2146</v>
      </c>
    </row>
    <row r="6" spans="2:65" ht="26.25" customHeight="1">
      <c r="B6" s="157" t="s">
        <v>189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9"/>
    </row>
    <row r="7" spans="2:65" ht="26.25" customHeight="1">
      <c r="B7" s="157" t="s">
        <v>65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9"/>
    </row>
    <row r="8" spans="2:65" s="3" customFormat="1" ht="78.75">
      <c r="B8" s="22" t="s">
        <v>95</v>
      </c>
      <c r="C8" s="30" t="s">
        <v>30</v>
      </c>
      <c r="D8" s="30" t="s">
        <v>97</v>
      </c>
      <c r="E8" s="30" t="s">
        <v>96</v>
      </c>
      <c r="F8" s="30" t="s">
        <v>41</v>
      </c>
      <c r="G8" s="30" t="s">
        <v>15</v>
      </c>
      <c r="H8" s="30" t="s">
        <v>42</v>
      </c>
      <c r="I8" s="30" t="s">
        <v>80</v>
      </c>
      <c r="J8" s="30" t="s">
        <v>18</v>
      </c>
      <c r="K8" s="30" t="s">
        <v>79</v>
      </c>
      <c r="L8" s="30" t="s">
        <v>17</v>
      </c>
      <c r="M8" s="72" t="s">
        <v>19</v>
      </c>
      <c r="N8" s="30" t="s">
        <v>210</v>
      </c>
      <c r="O8" s="30" t="s">
        <v>209</v>
      </c>
      <c r="P8" s="30" t="s">
        <v>88</v>
      </c>
      <c r="Q8" s="30" t="s">
        <v>39</v>
      </c>
      <c r="R8" s="30" t="s">
        <v>161</v>
      </c>
      <c r="S8" s="31" t="s">
        <v>163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219</v>
      </c>
      <c r="O9" s="32"/>
      <c r="P9" s="32" t="s">
        <v>213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92</v>
      </c>
      <c r="R10" s="20" t="s">
        <v>93</v>
      </c>
      <c r="S10" s="20" t="s">
        <v>164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R26" sqref="R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158</v>
      </c>
      <c r="C1" s="78" t="s" vm="1">
        <v>224</v>
      </c>
    </row>
    <row r="2" spans="2:81">
      <c r="B2" s="57" t="s">
        <v>157</v>
      </c>
      <c r="C2" s="78" t="s">
        <v>225</v>
      </c>
    </row>
    <row r="3" spans="2:81">
      <c r="B3" s="57" t="s">
        <v>159</v>
      </c>
      <c r="C3" s="78" t="s">
        <v>226</v>
      </c>
    </row>
    <row r="4" spans="2:81">
      <c r="B4" s="57" t="s">
        <v>160</v>
      </c>
      <c r="C4" s="78">
        <v>2146</v>
      </c>
    </row>
    <row r="6" spans="2:81" ht="26.25" customHeight="1">
      <c r="B6" s="157" t="s">
        <v>189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9"/>
    </row>
    <row r="7" spans="2:81" ht="26.25" customHeight="1">
      <c r="B7" s="157" t="s">
        <v>66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9"/>
    </row>
    <row r="8" spans="2:81" s="3" customFormat="1" ht="78.75">
      <c r="B8" s="22" t="s">
        <v>95</v>
      </c>
      <c r="C8" s="30" t="s">
        <v>30</v>
      </c>
      <c r="D8" s="30" t="s">
        <v>97</v>
      </c>
      <c r="E8" s="30" t="s">
        <v>96</v>
      </c>
      <c r="F8" s="30" t="s">
        <v>41</v>
      </c>
      <c r="G8" s="30" t="s">
        <v>15</v>
      </c>
      <c r="H8" s="30" t="s">
        <v>42</v>
      </c>
      <c r="I8" s="30" t="s">
        <v>80</v>
      </c>
      <c r="J8" s="30" t="s">
        <v>18</v>
      </c>
      <c r="K8" s="30" t="s">
        <v>79</v>
      </c>
      <c r="L8" s="30" t="s">
        <v>17</v>
      </c>
      <c r="M8" s="72" t="s">
        <v>19</v>
      </c>
      <c r="N8" s="72" t="s">
        <v>210</v>
      </c>
      <c r="O8" s="30" t="s">
        <v>209</v>
      </c>
      <c r="P8" s="30" t="s">
        <v>88</v>
      </c>
      <c r="Q8" s="30" t="s">
        <v>39</v>
      </c>
      <c r="R8" s="30" t="s">
        <v>161</v>
      </c>
      <c r="S8" s="31" t="s">
        <v>163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219</v>
      </c>
      <c r="O9" s="32"/>
      <c r="P9" s="32" t="s">
        <v>213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92</v>
      </c>
      <c r="R10" s="20" t="s">
        <v>93</v>
      </c>
      <c r="S10" s="20" t="s">
        <v>164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158</v>
      </c>
      <c r="C1" s="78" t="s" vm="1">
        <v>224</v>
      </c>
    </row>
    <row r="2" spans="2:98">
      <c r="B2" s="57" t="s">
        <v>157</v>
      </c>
      <c r="C2" s="78" t="s">
        <v>225</v>
      </c>
    </row>
    <row r="3" spans="2:98">
      <c r="B3" s="57" t="s">
        <v>159</v>
      </c>
      <c r="C3" s="78" t="s">
        <v>226</v>
      </c>
    </row>
    <row r="4" spans="2:98">
      <c r="B4" s="57" t="s">
        <v>160</v>
      </c>
      <c r="C4" s="78">
        <v>2146</v>
      </c>
    </row>
    <row r="6" spans="2:98" ht="26.25" customHeight="1">
      <c r="B6" s="157" t="s">
        <v>189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2:98" ht="26.25" customHeight="1">
      <c r="B7" s="157" t="s">
        <v>67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9"/>
    </row>
    <row r="8" spans="2:98" s="3" customFormat="1" ht="78.75">
      <c r="B8" s="22" t="s">
        <v>95</v>
      </c>
      <c r="C8" s="30" t="s">
        <v>30</v>
      </c>
      <c r="D8" s="30" t="s">
        <v>97</v>
      </c>
      <c r="E8" s="30" t="s">
        <v>96</v>
      </c>
      <c r="F8" s="30" t="s">
        <v>41</v>
      </c>
      <c r="G8" s="30" t="s">
        <v>79</v>
      </c>
      <c r="H8" s="30" t="s">
        <v>210</v>
      </c>
      <c r="I8" s="30" t="s">
        <v>209</v>
      </c>
      <c r="J8" s="30" t="s">
        <v>88</v>
      </c>
      <c r="K8" s="30" t="s">
        <v>39</v>
      </c>
      <c r="L8" s="30" t="s">
        <v>161</v>
      </c>
      <c r="M8" s="31" t="s">
        <v>163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219</v>
      </c>
      <c r="I9" s="32"/>
      <c r="J9" s="32" t="s">
        <v>213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158</v>
      </c>
      <c r="C1" s="78" t="s" vm="1">
        <v>224</v>
      </c>
    </row>
    <row r="2" spans="2:55">
      <c r="B2" s="57" t="s">
        <v>157</v>
      </c>
      <c r="C2" s="78" t="s">
        <v>225</v>
      </c>
    </row>
    <row r="3" spans="2:55">
      <c r="B3" s="57" t="s">
        <v>159</v>
      </c>
      <c r="C3" s="78" t="s">
        <v>226</v>
      </c>
    </row>
    <row r="4" spans="2:55">
      <c r="B4" s="57" t="s">
        <v>160</v>
      </c>
      <c r="C4" s="78">
        <v>2146</v>
      </c>
    </row>
    <row r="6" spans="2:55" ht="26.25" customHeight="1">
      <c r="B6" s="157" t="s">
        <v>189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55" ht="26.25" customHeight="1">
      <c r="B7" s="157" t="s">
        <v>74</v>
      </c>
      <c r="C7" s="158"/>
      <c r="D7" s="158"/>
      <c r="E7" s="158"/>
      <c r="F7" s="158"/>
      <c r="G7" s="158"/>
      <c r="H7" s="158"/>
      <c r="I7" s="158"/>
      <c r="J7" s="158"/>
      <c r="K7" s="159"/>
    </row>
    <row r="8" spans="2:55" s="3" customFormat="1" ht="78.75">
      <c r="B8" s="22" t="s">
        <v>95</v>
      </c>
      <c r="C8" s="30" t="s">
        <v>30</v>
      </c>
      <c r="D8" s="30" t="s">
        <v>79</v>
      </c>
      <c r="E8" s="30" t="s">
        <v>80</v>
      </c>
      <c r="F8" s="30" t="s">
        <v>210</v>
      </c>
      <c r="G8" s="30" t="s">
        <v>209</v>
      </c>
      <c r="H8" s="30" t="s">
        <v>88</v>
      </c>
      <c r="I8" s="30" t="s">
        <v>39</v>
      </c>
      <c r="J8" s="30" t="s">
        <v>161</v>
      </c>
      <c r="K8" s="31" t="s">
        <v>163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219</v>
      </c>
      <c r="G9" s="32"/>
      <c r="H9" s="32" t="s">
        <v>213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91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80" t="s">
        <v>208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80" t="s">
        <v>218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158</v>
      </c>
      <c r="C1" s="78" t="s" vm="1">
        <v>224</v>
      </c>
    </row>
    <row r="2" spans="2:59">
      <c r="B2" s="57" t="s">
        <v>157</v>
      </c>
      <c r="C2" s="78" t="s">
        <v>225</v>
      </c>
    </row>
    <row r="3" spans="2:59">
      <c r="B3" s="57" t="s">
        <v>159</v>
      </c>
      <c r="C3" s="78" t="s">
        <v>226</v>
      </c>
    </row>
    <row r="4" spans="2:59">
      <c r="B4" s="57" t="s">
        <v>160</v>
      </c>
      <c r="C4" s="78">
        <v>2146</v>
      </c>
    </row>
    <row r="6" spans="2:59" ht="26.25" customHeight="1">
      <c r="B6" s="157" t="s">
        <v>189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59" ht="26.25" customHeight="1">
      <c r="B7" s="157" t="s">
        <v>75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2:59" s="3" customFormat="1" ht="78.75">
      <c r="B8" s="22" t="s">
        <v>95</v>
      </c>
      <c r="C8" s="30" t="s">
        <v>30</v>
      </c>
      <c r="D8" s="30" t="s">
        <v>41</v>
      </c>
      <c r="E8" s="30" t="s">
        <v>79</v>
      </c>
      <c r="F8" s="30" t="s">
        <v>80</v>
      </c>
      <c r="G8" s="30" t="s">
        <v>210</v>
      </c>
      <c r="H8" s="30" t="s">
        <v>209</v>
      </c>
      <c r="I8" s="30" t="s">
        <v>88</v>
      </c>
      <c r="J8" s="30" t="s">
        <v>39</v>
      </c>
      <c r="K8" s="30" t="s">
        <v>161</v>
      </c>
      <c r="L8" s="31" t="s">
        <v>163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219</v>
      </c>
      <c r="H9" s="16"/>
      <c r="I9" s="16" t="s">
        <v>213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0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0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0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62</v>
      </c>
      <c r="C6" s="13" t="s">
        <v>30</v>
      </c>
      <c r="E6" s="13" t="s">
        <v>96</v>
      </c>
      <c r="I6" s="13" t="s">
        <v>15</v>
      </c>
      <c r="J6" s="13" t="s">
        <v>42</v>
      </c>
      <c r="M6" s="13" t="s">
        <v>79</v>
      </c>
      <c r="Q6" s="13" t="s">
        <v>17</v>
      </c>
      <c r="R6" s="13" t="s">
        <v>19</v>
      </c>
      <c r="U6" s="13" t="s">
        <v>40</v>
      </c>
      <c r="W6" s="14" t="s">
        <v>38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64</v>
      </c>
      <c r="C8" s="30" t="s">
        <v>30</v>
      </c>
      <c r="D8" s="30" t="s">
        <v>99</v>
      </c>
      <c r="I8" s="30" t="s">
        <v>15</v>
      </c>
      <c r="J8" s="30" t="s">
        <v>42</v>
      </c>
      <c r="K8" s="30" t="s">
        <v>80</v>
      </c>
      <c r="L8" s="30" t="s">
        <v>18</v>
      </c>
      <c r="M8" s="30" t="s">
        <v>79</v>
      </c>
      <c r="Q8" s="30" t="s">
        <v>17</v>
      </c>
      <c r="R8" s="30" t="s">
        <v>19</v>
      </c>
      <c r="S8" s="30" t="s">
        <v>0</v>
      </c>
      <c r="T8" s="30" t="s">
        <v>83</v>
      </c>
      <c r="U8" s="30" t="s">
        <v>40</v>
      </c>
      <c r="V8" s="30" t="s">
        <v>39</v>
      </c>
      <c r="W8" s="31" t="s">
        <v>90</v>
      </c>
    </row>
    <row r="9" spans="2:25" ht="31.5">
      <c r="B9" s="49" t="str">
        <f>'תעודות חוב מסחריות '!B7:T7</f>
        <v>2. תעודות חוב מסחריות</v>
      </c>
      <c r="C9" s="13" t="s">
        <v>30</v>
      </c>
      <c r="D9" s="13" t="s">
        <v>99</v>
      </c>
      <c r="E9" s="42" t="s">
        <v>96</v>
      </c>
      <c r="G9" s="13" t="s">
        <v>41</v>
      </c>
      <c r="I9" s="13" t="s">
        <v>15</v>
      </c>
      <c r="J9" s="13" t="s">
        <v>42</v>
      </c>
      <c r="K9" s="13" t="s">
        <v>80</v>
      </c>
      <c r="L9" s="13" t="s">
        <v>18</v>
      </c>
      <c r="M9" s="13" t="s">
        <v>79</v>
      </c>
      <c r="Q9" s="13" t="s">
        <v>17</v>
      </c>
      <c r="R9" s="13" t="s">
        <v>19</v>
      </c>
      <c r="S9" s="13" t="s">
        <v>0</v>
      </c>
      <c r="T9" s="13" t="s">
        <v>83</v>
      </c>
      <c r="U9" s="13" t="s">
        <v>40</v>
      </c>
      <c r="V9" s="13" t="s">
        <v>39</v>
      </c>
      <c r="W9" s="39" t="s">
        <v>90</v>
      </c>
    </row>
    <row r="10" spans="2:25" ht="31.5">
      <c r="B10" s="49" t="str">
        <f>'אג"ח קונצרני'!B7:U7</f>
        <v>3. אג"ח קונצרני</v>
      </c>
      <c r="C10" s="30" t="s">
        <v>30</v>
      </c>
      <c r="D10" s="13" t="s">
        <v>99</v>
      </c>
      <c r="E10" s="42" t="s">
        <v>96</v>
      </c>
      <c r="G10" s="30" t="s">
        <v>41</v>
      </c>
      <c r="I10" s="30" t="s">
        <v>15</v>
      </c>
      <c r="J10" s="30" t="s">
        <v>42</v>
      </c>
      <c r="K10" s="30" t="s">
        <v>80</v>
      </c>
      <c r="L10" s="30" t="s">
        <v>18</v>
      </c>
      <c r="M10" s="30" t="s">
        <v>79</v>
      </c>
      <c r="Q10" s="30" t="s">
        <v>17</v>
      </c>
      <c r="R10" s="30" t="s">
        <v>19</v>
      </c>
      <c r="S10" s="30" t="s">
        <v>0</v>
      </c>
      <c r="T10" s="30" t="s">
        <v>83</v>
      </c>
      <c r="U10" s="30" t="s">
        <v>40</v>
      </c>
      <c r="V10" s="13" t="s">
        <v>39</v>
      </c>
      <c r="W10" s="31" t="s">
        <v>90</v>
      </c>
    </row>
    <row r="11" spans="2:25" ht="31.5">
      <c r="B11" s="49" t="str">
        <f>מניות!B7</f>
        <v>4. מניות</v>
      </c>
      <c r="C11" s="30" t="s">
        <v>30</v>
      </c>
      <c r="D11" s="13" t="s">
        <v>99</v>
      </c>
      <c r="E11" s="42" t="s">
        <v>96</v>
      </c>
      <c r="H11" s="30" t="s">
        <v>79</v>
      </c>
      <c r="S11" s="30" t="s">
        <v>0</v>
      </c>
      <c r="T11" s="13" t="s">
        <v>83</v>
      </c>
      <c r="U11" s="13" t="s">
        <v>40</v>
      </c>
      <c r="V11" s="13" t="s">
        <v>39</v>
      </c>
      <c r="W11" s="14" t="s">
        <v>90</v>
      </c>
    </row>
    <row r="12" spans="2:25" ht="31.5">
      <c r="B12" s="49" t="str">
        <f>'תעודות סל'!B7:N7</f>
        <v>5. תעודות סל</v>
      </c>
      <c r="C12" s="30" t="s">
        <v>30</v>
      </c>
      <c r="D12" s="13" t="s">
        <v>99</v>
      </c>
      <c r="E12" s="42" t="s">
        <v>96</v>
      </c>
      <c r="H12" s="30" t="s">
        <v>79</v>
      </c>
      <c r="S12" s="30" t="s">
        <v>0</v>
      </c>
      <c r="T12" s="30" t="s">
        <v>83</v>
      </c>
      <c r="U12" s="30" t="s">
        <v>40</v>
      </c>
      <c r="V12" s="30" t="s">
        <v>39</v>
      </c>
      <c r="W12" s="31" t="s">
        <v>90</v>
      </c>
    </row>
    <row r="13" spans="2:25" ht="31.5">
      <c r="B13" s="49" t="str">
        <f>'קרנות נאמנות'!B7:O7</f>
        <v>6. קרנות נאמנות</v>
      </c>
      <c r="C13" s="30" t="s">
        <v>30</v>
      </c>
      <c r="D13" s="30" t="s">
        <v>99</v>
      </c>
      <c r="G13" s="30" t="s">
        <v>41</v>
      </c>
      <c r="H13" s="30" t="s">
        <v>79</v>
      </c>
      <c r="S13" s="30" t="s">
        <v>0</v>
      </c>
      <c r="T13" s="30" t="s">
        <v>83</v>
      </c>
      <c r="U13" s="30" t="s">
        <v>40</v>
      </c>
      <c r="V13" s="30" t="s">
        <v>39</v>
      </c>
      <c r="W13" s="31" t="s">
        <v>90</v>
      </c>
    </row>
    <row r="14" spans="2:25" ht="31.5">
      <c r="B14" s="49" t="str">
        <f>'כתבי אופציה'!B7:L7</f>
        <v>7. כתבי אופציה</v>
      </c>
      <c r="C14" s="30" t="s">
        <v>30</v>
      </c>
      <c r="D14" s="30" t="s">
        <v>99</v>
      </c>
      <c r="G14" s="30" t="s">
        <v>41</v>
      </c>
      <c r="H14" s="30" t="s">
        <v>79</v>
      </c>
      <c r="S14" s="30" t="s">
        <v>0</v>
      </c>
      <c r="T14" s="30" t="s">
        <v>83</v>
      </c>
      <c r="U14" s="30" t="s">
        <v>40</v>
      </c>
      <c r="V14" s="30" t="s">
        <v>39</v>
      </c>
      <c r="W14" s="31" t="s">
        <v>90</v>
      </c>
    </row>
    <row r="15" spans="2:25" ht="31.5">
      <c r="B15" s="49" t="str">
        <f>אופציות!B7</f>
        <v>8. אופציות</v>
      </c>
      <c r="C15" s="30" t="s">
        <v>30</v>
      </c>
      <c r="D15" s="30" t="s">
        <v>99</v>
      </c>
      <c r="G15" s="30" t="s">
        <v>41</v>
      </c>
      <c r="H15" s="30" t="s">
        <v>79</v>
      </c>
      <c r="S15" s="30" t="s">
        <v>0</v>
      </c>
      <c r="T15" s="30" t="s">
        <v>83</v>
      </c>
      <c r="U15" s="30" t="s">
        <v>40</v>
      </c>
      <c r="V15" s="30" t="s">
        <v>39</v>
      </c>
      <c r="W15" s="31" t="s">
        <v>90</v>
      </c>
    </row>
    <row r="16" spans="2:25" ht="31.5">
      <c r="B16" s="49" t="str">
        <f>'חוזים עתידיים'!B7:I7</f>
        <v>9. חוזים עתידיים</v>
      </c>
      <c r="C16" s="30" t="s">
        <v>30</v>
      </c>
      <c r="D16" s="30" t="s">
        <v>99</v>
      </c>
      <c r="G16" s="30" t="s">
        <v>41</v>
      </c>
      <c r="H16" s="30" t="s">
        <v>79</v>
      </c>
      <c r="S16" s="30" t="s">
        <v>0</v>
      </c>
      <c r="T16" s="31" t="s">
        <v>83</v>
      </c>
    </row>
    <row r="17" spans="2:25" ht="31.5">
      <c r="B17" s="49" t="str">
        <f>'מוצרים מובנים'!B7:Q7</f>
        <v>10. מוצרים מובנים</v>
      </c>
      <c r="C17" s="30" t="s">
        <v>30</v>
      </c>
      <c r="F17" s="13" t="s">
        <v>32</v>
      </c>
      <c r="I17" s="30" t="s">
        <v>15</v>
      </c>
      <c r="J17" s="30" t="s">
        <v>42</v>
      </c>
      <c r="K17" s="30" t="s">
        <v>80</v>
      </c>
      <c r="L17" s="30" t="s">
        <v>18</v>
      </c>
      <c r="M17" s="30" t="s">
        <v>79</v>
      </c>
      <c r="Q17" s="30" t="s">
        <v>17</v>
      </c>
      <c r="R17" s="30" t="s">
        <v>19</v>
      </c>
      <c r="S17" s="30" t="s">
        <v>0</v>
      </c>
      <c r="T17" s="30" t="s">
        <v>83</v>
      </c>
      <c r="U17" s="30" t="s">
        <v>40</v>
      </c>
      <c r="V17" s="30" t="s">
        <v>39</v>
      </c>
      <c r="W17" s="31" t="s">
        <v>90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30</v>
      </c>
      <c r="I19" s="30" t="s">
        <v>15</v>
      </c>
      <c r="J19" s="30" t="s">
        <v>42</v>
      </c>
      <c r="K19" s="30" t="s">
        <v>80</v>
      </c>
      <c r="L19" s="30" t="s">
        <v>18</v>
      </c>
      <c r="M19" s="30" t="s">
        <v>79</v>
      </c>
      <c r="Q19" s="30" t="s">
        <v>17</v>
      </c>
      <c r="R19" s="30" t="s">
        <v>19</v>
      </c>
      <c r="S19" s="30" t="s">
        <v>0</v>
      </c>
      <c r="T19" s="30" t="s">
        <v>83</v>
      </c>
      <c r="U19" s="30" t="s">
        <v>88</v>
      </c>
      <c r="V19" s="30" t="s">
        <v>39</v>
      </c>
      <c r="W19" s="31" t="s">
        <v>90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30</v>
      </c>
      <c r="D20" s="42" t="s">
        <v>97</v>
      </c>
      <c r="E20" s="42" t="s">
        <v>96</v>
      </c>
      <c r="G20" s="30" t="s">
        <v>41</v>
      </c>
      <c r="I20" s="30" t="s">
        <v>15</v>
      </c>
      <c r="J20" s="30" t="s">
        <v>42</v>
      </c>
      <c r="K20" s="30" t="s">
        <v>80</v>
      </c>
      <c r="L20" s="30" t="s">
        <v>18</v>
      </c>
      <c r="M20" s="30" t="s">
        <v>79</v>
      </c>
      <c r="Q20" s="30" t="s">
        <v>17</v>
      </c>
      <c r="R20" s="30" t="s">
        <v>19</v>
      </c>
      <c r="S20" s="30" t="s">
        <v>0</v>
      </c>
      <c r="T20" s="30" t="s">
        <v>83</v>
      </c>
      <c r="U20" s="30" t="s">
        <v>88</v>
      </c>
      <c r="V20" s="30" t="s">
        <v>39</v>
      </c>
      <c r="W20" s="31" t="s">
        <v>90</v>
      </c>
    </row>
    <row r="21" spans="2:25" ht="31.5">
      <c r="B21" s="49" t="str">
        <f>'לא סחיר - אג"ח קונצרני'!B7:S7</f>
        <v>3. אג"ח קונצרני</v>
      </c>
      <c r="C21" s="30" t="s">
        <v>30</v>
      </c>
      <c r="D21" s="42" t="s">
        <v>97</v>
      </c>
      <c r="E21" s="42" t="s">
        <v>96</v>
      </c>
      <c r="G21" s="30" t="s">
        <v>41</v>
      </c>
      <c r="I21" s="30" t="s">
        <v>15</v>
      </c>
      <c r="J21" s="30" t="s">
        <v>42</v>
      </c>
      <c r="K21" s="30" t="s">
        <v>80</v>
      </c>
      <c r="L21" s="30" t="s">
        <v>18</v>
      </c>
      <c r="M21" s="30" t="s">
        <v>79</v>
      </c>
      <c r="Q21" s="30" t="s">
        <v>17</v>
      </c>
      <c r="R21" s="30" t="s">
        <v>19</v>
      </c>
      <c r="S21" s="30" t="s">
        <v>0</v>
      </c>
      <c r="T21" s="30" t="s">
        <v>83</v>
      </c>
      <c r="U21" s="30" t="s">
        <v>88</v>
      </c>
      <c r="V21" s="30" t="s">
        <v>39</v>
      </c>
      <c r="W21" s="31" t="s">
        <v>90</v>
      </c>
    </row>
    <row r="22" spans="2:25" ht="31.5">
      <c r="B22" s="49" t="str">
        <f>'לא סחיר - מניות'!B7:M7</f>
        <v>4. מניות</v>
      </c>
      <c r="C22" s="30" t="s">
        <v>30</v>
      </c>
      <c r="D22" s="42" t="s">
        <v>97</v>
      </c>
      <c r="E22" s="42" t="s">
        <v>96</v>
      </c>
      <c r="G22" s="30" t="s">
        <v>41</v>
      </c>
      <c r="H22" s="30" t="s">
        <v>79</v>
      </c>
      <c r="S22" s="30" t="s">
        <v>0</v>
      </c>
      <c r="T22" s="30" t="s">
        <v>83</v>
      </c>
      <c r="U22" s="30" t="s">
        <v>88</v>
      </c>
      <c r="V22" s="30" t="s">
        <v>39</v>
      </c>
      <c r="W22" s="31" t="s">
        <v>90</v>
      </c>
    </row>
    <row r="23" spans="2:25" ht="31.5">
      <c r="B23" s="49" t="str">
        <f>'לא סחיר - קרנות השקעה'!B7:K7</f>
        <v>5. קרנות השקעה</v>
      </c>
      <c r="C23" s="30" t="s">
        <v>30</v>
      </c>
      <c r="G23" s="30" t="s">
        <v>41</v>
      </c>
      <c r="H23" s="30" t="s">
        <v>79</v>
      </c>
      <c r="K23" s="30" t="s">
        <v>80</v>
      </c>
      <c r="S23" s="30" t="s">
        <v>0</v>
      </c>
      <c r="T23" s="30" t="s">
        <v>83</v>
      </c>
      <c r="U23" s="30" t="s">
        <v>88</v>
      </c>
      <c r="V23" s="30" t="s">
        <v>39</v>
      </c>
      <c r="W23" s="31" t="s">
        <v>90</v>
      </c>
    </row>
    <row r="24" spans="2:25" ht="31.5">
      <c r="B24" s="49" t="str">
        <f>'לא סחיר - כתבי אופציה'!B7:L7</f>
        <v>6. כתבי אופציה</v>
      </c>
      <c r="C24" s="30" t="s">
        <v>30</v>
      </c>
      <c r="G24" s="30" t="s">
        <v>41</v>
      </c>
      <c r="H24" s="30" t="s">
        <v>79</v>
      </c>
      <c r="K24" s="30" t="s">
        <v>80</v>
      </c>
      <c r="S24" s="30" t="s">
        <v>0</v>
      </c>
      <c r="T24" s="30" t="s">
        <v>83</v>
      </c>
      <c r="U24" s="30" t="s">
        <v>88</v>
      </c>
      <c r="V24" s="30" t="s">
        <v>39</v>
      </c>
      <c r="W24" s="31" t="s">
        <v>90</v>
      </c>
    </row>
    <row r="25" spans="2:25" ht="31.5">
      <c r="B25" s="49" t="str">
        <f>'לא סחיר - אופציות'!B7:L7</f>
        <v>7. אופציות</v>
      </c>
      <c r="C25" s="30" t="s">
        <v>30</v>
      </c>
      <c r="G25" s="30" t="s">
        <v>41</v>
      </c>
      <c r="H25" s="30" t="s">
        <v>79</v>
      </c>
      <c r="K25" s="30" t="s">
        <v>80</v>
      </c>
      <c r="S25" s="30" t="s">
        <v>0</v>
      </c>
      <c r="T25" s="30" t="s">
        <v>83</v>
      </c>
      <c r="U25" s="30" t="s">
        <v>88</v>
      </c>
      <c r="V25" s="30" t="s">
        <v>39</v>
      </c>
      <c r="W25" s="31" t="s">
        <v>90</v>
      </c>
    </row>
    <row r="26" spans="2:25" ht="31.5">
      <c r="B26" s="49" t="str">
        <f>'לא סחיר - חוזים עתידיים'!B7:K7</f>
        <v>8. חוזים עתידיים</v>
      </c>
      <c r="C26" s="30" t="s">
        <v>30</v>
      </c>
      <c r="G26" s="30" t="s">
        <v>41</v>
      </c>
      <c r="H26" s="30" t="s">
        <v>79</v>
      </c>
      <c r="K26" s="30" t="s">
        <v>80</v>
      </c>
      <c r="S26" s="30" t="s">
        <v>0</v>
      </c>
      <c r="T26" s="30" t="s">
        <v>83</v>
      </c>
      <c r="U26" s="30" t="s">
        <v>88</v>
      </c>
      <c r="V26" s="31" t="s">
        <v>90</v>
      </c>
    </row>
    <row r="27" spans="2:25" ht="31.5">
      <c r="B27" s="49" t="str">
        <f>'לא סחיר - מוצרים מובנים'!B7:Q7</f>
        <v>9. מוצרים מובנים</v>
      </c>
      <c r="C27" s="30" t="s">
        <v>30</v>
      </c>
      <c r="F27" s="30" t="s">
        <v>32</v>
      </c>
      <c r="I27" s="30" t="s">
        <v>15</v>
      </c>
      <c r="J27" s="30" t="s">
        <v>42</v>
      </c>
      <c r="K27" s="30" t="s">
        <v>80</v>
      </c>
      <c r="L27" s="30" t="s">
        <v>18</v>
      </c>
      <c r="M27" s="30" t="s">
        <v>79</v>
      </c>
      <c r="Q27" s="30" t="s">
        <v>17</v>
      </c>
      <c r="R27" s="30" t="s">
        <v>19</v>
      </c>
      <c r="S27" s="30" t="s">
        <v>0</v>
      </c>
      <c r="T27" s="30" t="s">
        <v>83</v>
      </c>
      <c r="U27" s="30" t="s">
        <v>88</v>
      </c>
      <c r="V27" s="30" t="s">
        <v>39</v>
      </c>
      <c r="W27" s="31" t="s">
        <v>90</v>
      </c>
    </row>
    <row r="28" spans="2:25" ht="31.5">
      <c r="B28" s="53" t="str">
        <f>הלוואות!B6</f>
        <v>1.ד. הלוואות:</v>
      </c>
      <c r="C28" s="30" t="s">
        <v>30</v>
      </c>
      <c r="I28" s="30" t="s">
        <v>15</v>
      </c>
      <c r="J28" s="30" t="s">
        <v>42</v>
      </c>
      <c r="L28" s="30" t="s">
        <v>18</v>
      </c>
      <c r="M28" s="30" t="s">
        <v>79</v>
      </c>
      <c r="Q28" s="13" t="s">
        <v>26</v>
      </c>
      <c r="R28" s="30" t="s">
        <v>19</v>
      </c>
      <c r="S28" s="30" t="s">
        <v>0</v>
      </c>
      <c r="T28" s="30" t="s">
        <v>83</v>
      </c>
      <c r="U28" s="30" t="s">
        <v>88</v>
      </c>
      <c r="V28" s="31" t="s">
        <v>90</v>
      </c>
    </row>
    <row r="29" spans="2:25" ht="47.25">
      <c r="B29" s="53" t="str">
        <f>'פקדונות מעל 3 חודשים'!B6:O6</f>
        <v>1.ה. פקדונות מעל 3 חודשים:</v>
      </c>
      <c r="C29" s="30" t="s">
        <v>30</v>
      </c>
      <c r="E29" s="30" t="s">
        <v>96</v>
      </c>
      <c r="I29" s="30" t="s">
        <v>15</v>
      </c>
      <c r="J29" s="30" t="s">
        <v>42</v>
      </c>
      <c r="L29" s="30" t="s">
        <v>18</v>
      </c>
      <c r="M29" s="30" t="s">
        <v>79</v>
      </c>
      <c r="O29" s="50" t="s">
        <v>33</v>
      </c>
      <c r="P29" s="51"/>
      <c r="R29" s="30" t="s">
        <v>19</v>
      </c>
      <c r="S29" s="30" t="s">
        <v>0</v>
      </c>
      <c r="T29" s="30" t="s">
        <v>83</v>
      </c>
      <c r="U29" s="30" t="s">
        <v>88</v>
      </c>
      <c r="V29" s="31" t="s">
        <v>90</v>
      </c>
    </row>
    <row r="30" spans="2:25" ht="63">
      <c r="B30" s="53" t="str">
        <f>'זכויות מקרקעין'!B6</f>
        <v>1. ו. זכויות במקרקעין:</v>
      </c>
      <c r="C30" s="13" t="s">
        <v>35</v>
      </c>
      <c r="N30" s="50" t="s">
        <v>63</v>
      </c>
      <c r="P30" s="51" t="s">
        <v>36</v>
      </c>
      <c r="U30" s="30" t="s">
        <v>88</v>
      </c>
      <c r="V30" s="14" t="s">
        <v>38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37</v>
      </c>
      <c r="R31" s="13" t="s">
        <v>34</v>
      </c>
      <c r="U31" s="30" t="s">
        <v>88</v>
      </c>
      <c r="V31" s="14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85</v>
      </c>
      <c r="Y32" s="14" t="s">
        <v>84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158</v>
      </c>
      <c r="C1" s="78" t="s" vm="1">
        <v>224</v>
      </c>
    </row>
    <row r="2" spans="2:54">
      <c r="B2" s="57" t="s">
        <v>157</v>
      </c>
      <c r="C2" s="78" t="s">
        <v>225</v>
      </c>
    </row>
    <row r="3" spans="2:54">
      <c r="B3" s="57" t="s">
        <v>159</v>
      </c>
      <c r="C3" s="78" t="s">
        <v>226</v>
      </c>
    </row>
    <row r="4" spans="2:54">
      <c r="B4" s="57" t="s">
        <v>160</v>
      </c>
      <c r="C4" s="78">
        <v>2146</v>
      </c>
    </row>
    <row r="6" spans="2:54" ht="26.25" customHeight="1">
      <c r="B6" s="157" t="s">
        <v>189</v>
      </c>
      <c r="C6" s="158"/>
      <c r="D6" s="158"/>
      <c r="E6" s="158"/>
      <c r="F6" s="158"/>
      <c r="G6" s="158"/>
      <c r="H6" s="158"/>
      <c r="I6" s="158"/>
      <c r="J6" s="158"/>
      <c r="K6" s="158"/>
      <c r="L6" s="159"/>
    </row>
    <row r="7" spans="2:54" ht="26.25" customHeight="1">
      <c r="B7" s="157" t="s">
        <v>76</v>
      </c>
      <c r="C7" s="158"/>
      <c r="D7" s="158"/>
      <c r="E7" s="158"/>
      <c r="F7" s="158"/>
      <c r="G7" s="158"/>
      <c r="H7" s="158"/>
      <c r="I7" s="158"/>
      <c r="J7" s="158"/>
      <c r="K7" s="158"/>
      <c r="L7" s="159"/>
    </row>
    <row r="8" spans="2:54" s="3" customFormat="1" ht="78.75">
      <c r="B8" s="22" t="s">
        <v>95</v>
      </c>
      <c r="C8" s="30" t="s">
        <v>30</v>
      </c>
      <c r="D8" s="30" t="s">
        <v>41</v>
      </c>
      <c r="E8" s="30" t="s">
        <v>79</v>
      </c>
      <c r="F8" s="30" t="s">
        <v>80</v>
      </c>
      <c r="G8" s="30" t="s">
        <v>210</v>
      </c>
      <c r="H8" s="30" t="s">
        <v>209</v>
      </c>
      <c r="I8" s="30" t="s">
        <v>88</v>
      </c>
      <c r="J8" s="30" t="s">
        <v>39</v>
      </c>
      <c r="K8" s="30" t="s">
        <v>161</v>
      </c>
      <c r="L8" s="31" t="s">
        <v>163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219</v>
      </c>
      <c r="H9" s="16"/>
      <c r="I9" s="16" t="s">
        <v>213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158</v>
      </c>
      <c r="C1" s="78" t="s" vm="1">
        <v>224</v>
      </c>
    </row>
    <row r="2" spans="2:51">
      <c r="B2" s="57" t="s">
        <v>157</v>
      </c>
      <c r="C2" s="78" t="s">
        <v>225</v>
      </c>
    </row>
    <row r="3" spans="2:51">
      <c r="B3" s="57" t="s">
        <v>159</v>
      </c>
      <c r="C3" s="78" t="s">
        <v>226</v>
      </c>
    </row>
    <row r="4" spans="2:51">
      <c r="B4" s="57" t="s">
        <v>160</v>
      </c>
      <c r="C4" s="78">
        <v>2146</v>
      </c>
    </row>
    <row r="6" spans="2:51" ht="26.25" customHeight="1">
      <c r="B6" s="157" t="s">
        <v>189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51" ht="26.25" customHeight="1">
      <c r="B7" s="157" t="s">
        <v>77</v>
      </c>
      <c r="C7" s="158"/>
      <c r="D7" s="158"/>
      <c r="E7" s="158"/>
      <c r="F7" s="158"/>
      <c r="G7" s="158"/>
      <c r="H7" s="158"/>
      <c r="I7" s="158"/>
      <c r="J7" s="158"/>
      <c r="K7" s="159"/>
    </row>
    <row r="8" spans="2:51" s="3" customFormat="1" ht="63">
      <c r="B8" s="22" t="s">
        <v>95</v>
      </c>
      <c r="C8" s="30" t="s">
        <v>30</v>
      </c>
      <c r="D8" s="30" t="s">
        <v>41</v>
      </c>
      <c r="E8" s="30" t="s">
        <v>79</v>
      </c>
      <c r="F8" s="30" t="s">
        <v>80</v>
      </c>
      <c r="G8" s="30" t="s">
        <v>210</v>
      </c>
      <c r="H8" s="30" t="s">
        <v>209</v>
      </c>
      <c r="I8" s="30" t="s">
        <v>88</v>
      </c>
      <c r="J8" s="30" t="s">
        <v>161</v>
      </c>
      <c r="K8" s="31" t="s">
        <v>163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219</v>
      </c>
      <c r="H9" s="16"/>
      <c r="I9" s="16" t="s">
        <v>213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04" t="s">
        <v>31</v>
      </c>
      <c r="C11" s="105"/>
      <c r="D11" s="105"/>
      <c r="E11" s="105"/>
      <c r="F11" s="105"/>
      <c r="G11" s="106"/>
      <c r="H11" s="108"/>
      <c r="I11" s="106">
        <v>-10.605159999999998</v>
      </c>
      <c r="J11" s="109">
        <v>1</v>
      </c>
      <c r="K11" s="109">
        <f>+I11/'סכום נכסי הקרן'!$C$42</f>
        <v>-1.7416773503671158E-3</v>
      </c>
      <c r="AW11" s="81"/>
    </row>
    <row r="12" spans="2:51" s="81" customFormat="1" ht="19.5" customHeight="1">
      <c r="B12" s="107" t="s">
        <v>25</v>
      </c>
      <c r="C12" s="105"/>
      <c r="D12" s="105"/>
      <c r="E12" s="105"/>
      <c r="F12" s="105"/>
      <c r="G12" s="106"/>
      <c r="H12" s="108"/>
      <c r="I12" s="106">
        <v>-10.605159999999998</v>
      </c>
      <c r="J12" s="109">
        <v>1</v>
      </c>
      <c r="K12" s="109">
        <f>+I12/'סכום נכסי הקרן'!$C$42</f>
        <v>-1.7416773503671158E-3</v>
      </c>
    </row>
    <row r="13" spans="2:51">
      <c r="B13" s="86" t="s">
        <v>277</v>
      </c>
      <c r="C13" s="85"/>
      <c r="D13" s="85"/>
      <c r="E13" s="85"/>
      <c r="F13" s="85"/>
      <c r="G13" s="93"/>
      <c r="H13" s="94"/>
      <c r="I13" s="93">
        <v>-10.605159999999998</v>
      </c>
      <c r="J13" s="95">
        <v>1</v>
      </c>
      <c r="K13" s="95">
        <f>+I13/'סכום נכסי הקרן'!$C$42</f>
        <v>-1.7416773503671158E-3</v>
      </c>
    </row>
    <row r="14" spans="2:51">
      <c r="B14" s="87" t="s">
        <v>278</v>
      </c>
      <c r="C14" s="88" t="s">
        <v>279</v>
      </c>
      <c r="D14" s="96" t="s">
        <v>280</v>
      </c>
      <c r="E14" s="96" t="s">
        <v>142</v>
      </c>
      <c r="F14" s="101">
        <v>42913</v>
      </c>
      <c r="G14" s="97">
        <v>1622105.96</v>
      </c>
      <c r="H14" s="98">
        <v>-0.72160000000000002</v>
      </c>
      <c r="I14" s="97">
        <v>-11.704499999999999</v>
      </c>
      <c r="J14" s="99">
        <v>1.1036608594306925</v>
      </c>
      <c r="K14" s="99">
        <f>+I14/'סכום נכסי הקרן'!$C$42</f>
        <v>-1.9222211213571422E-3</v>
      </c>
    </row>
    <row r="15" spans="2:51">
      <c r="B15" s="87" t="s">
        <v>281</v>
      </c>
      <c r="C15" s="88" t="s">
        <v>282</v>
      </c>
      <c r="D15" s="96" t="s">
        <v>280</v>
      </c>
      <c r="E15" s="96" t="s">
        <v>142</v>
      </c>
      <c r="F15" s="101">
        <v>42914</v>
      </c>
      <c r="G15" s="97">
        <v>192582.5</v>
      </c>
      <c r="H15" s="98">
        <v>-0.71289999999999998</v>
      </c>
      <c r="I15" s="97">
        <v>-1.3729800000000001</v>
      </c>
      <c r="J15" s="99">
        <v>0.12946339329156753</v>
      </c>
      <c r="K15" s="99">
        <f>+I15/'סכום נכסי הקרן'!$C$42</f>
        <v>-2.2548345979759318E-4</v>
      </c>
    </row>
    <row r="16" spans="2:51" s="7" customFormat="1">
      <c r="B16" s="87" t="s">
        <v>283</v>
      </c>
      <c r="C16" s="88" t="s">
        <v>284</v>
      </c>
      <c r="D16" s="96" t="s">
        <v>280</v>
      </c>
      <c r="E16" s="96" t="s">
        <v>142</v>
      </c>
      <c r="F16" s="101">
        <v>42921</v>
      </c>
      <c r="G16" s="97">
        <v>35072</v>
      </c>
      <c r="H16" s="98">
        <v>-0.54930000000000001</v>
      </c>
      <c r="I16" s="97">
        <v>-0.19263999999999998</v>
      </c>
      <c r="J16" s="99">
        <v>1.8164742446129999E-2</v>
      </c>
      <c r="K16" s="99">
        <f>+I16/'סכום נכסי הקרן'!$C$42</f>
        <v>-3.1637120493676779E-5</v>
      </c>
      <c r="AW16" s="1"/>
      <c r="AY16" s="1"/>
    </row>
    <row r="17" spans="2:51" s="7" customFormat="1">
      <c r="B17" s="87" t="s">
        <v>285</v>
      </c>
      <c r="C17" s="88" t="s">
        <v>286</v>
      </c>
      <c r="D17" s="96" t="s">
        <v>280</v>
      </c>
      <c r="E17" s="96" t="s">
        <v>142</v>
      </c>
      <c r="F17" s="101">
        <v>43006</v>
      </c>
      <c r="G17" s="97">
        <v>35260</v>
      </c>
      <c r="H17" s="98">
        <v>-1.32E-2</v>
      </c>
      <c r="I17" s="97">
        <v>-4.6500000000000005E-3</v>
      </c>
      <c r="J17" s="99">
        <v>4.3846580343908075E-4</v>
      </c>
      <c r="K17" s="99">
        <f>+I17/'סכום נכסי הקרן'!$C$42</f>
        <v>-7.6366595876036672E-7</v>
      </c>
      <c r="AW17" s="1"/>
      <c r="AY17" s="1"/>
    </row>
    <row r="18" spans="2:51" s="7" customFormat="1">
      <c r="B18" s="87" t="s">
        <v>287</v>
      </c>
      <c r="C18" s="88" t="s">
        <v>288</v>
      </c>
      <c r="D18" s="96" t="s">
        <v>280</v>
      </c>
      <c r="E18" s="96" t="s">
        <v>142</v>
      </c>
      <c r="F18" s="101">
        <v>42942</v>
      </c>
      <c r="G18" s="97">
        <v>53380.5</v>
      </c>
      <c r="H18" s="98">
        <v>0.90580000000000005</v>
      </c>
      <c r="I18" s="97">
        <v>0.48349999999999999</v>
      </c>
      <c r="J18" s="99">
        <v>-4.5591014185547417E-2</v>
      </c>
      <c r="K18" s="99">
        <f>+I18/'סכום נכסי הקרן'!$C$42</f>
        <v>7.9404836787233825E-5</v>
      </c>
      <c r="AW18" s="1"/>
      <c r="AY18" s="1"/>
    </row>
    <row r="19" spans="2:51">
      <c r="B19" s="87" t="s">
        <v>289</v>
      </c>
      <c r="C19" s="88" t="s">
        <v>290</v>
      </c>
      <c r="D19" s="96" t="s">
        <v>280</v>
      </c>
      <c r="E19" s="96" t="s">
        <v>142</v>
      </c>
      <c r="F19" s="101">
        <v>42954</v>
      </c>
      <c r="G19" s="97">
        <v>79376</v>
      </c>
      <c r="H19" s="98">
        <v>2.2597</v>
      </c>
      <c r="I19" s="97">
        <v>1.79366</v>
      </c>
      <c r="J19" s="99">
        <v>-0.16913087591323472</v>
      </c>
      <c r="K19" s="99">
        <f>+I19/'סכום נכסי הקרן'!$C$42</f>
        <v>2.9457141582583208E-4</v>
      </c>
    </row>
    <row r="20" spans="2:51">
      <c r="B20" s="87" t="s">
        <v>291</v>
      </c>
      <c r="C20" s="88" t="s">
        <v>292</v>
      </c>
      <c r="D20" s="96" t="s">
        <v>280</v>
      </c>
      <c r="E20" s="96" t="s">
        <v>142</v>
      </c>
      <c r="F20" s="101">
        <v>42913</v>
      </c>
      <c r="G20" s="97">
        <v>52935</v>
      </c>
      <c r="H20" s="98">
        <v>0.74139999999999995</v>
      </c>
      <c r="I20" s="97">
        <v>0.39244999999999997</v>
      </c>
      <c r="J20" s="99">
        <v>-3.7005570873046713E-2</v>
      </c>
      <c r="K20" s="99">
        <f>+I20/'סכום נכסי הקרן'!$C$42</f>
        <v>6.4451764626990505E-5</v>
      </c>
    </row>
    <row r="21" spans="2:51">
      <c r="B21" s="89"/>
      <c r="C21" s="88"/>
      <c r="D21" s="88"/>
      <c r="E21" s="88"/>
      <c r="F21" s="88"/>
      <c r="G21" s="97"/>
      <c r="H21" s="98"/>
      <c r="I21" s="88"/>
      <c r="J21" s="99"/>
      <c r="K21" s="88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80" t="s">
        <v>223</v>
      </c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80" t="s">
        <v>91</v>
      </c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80" t="s">
        <v>208</v>
      </c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80" t="s">
        <v>218</v>
      </c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B120" s="79"/>
      <c r="C120" s="79"/>
      <c r="D120" s="79"/>
      <c r="E120" s="79"/>
      <c r="F120" s="79"/>
      <c r="G120" s="79"/>
      <c r="H120" s="79"/>
      <c r="I120" s="79"/>
      <c r="J120" s="79"/>
      <c r="K120" s="79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158</v>
      </c>
      <c r="C1" s="78" t="s" vm="1">
        <v>224</v>
      </c>
    </row>
    <row r="2" spans="2:78">
      <c r="B2" s="57" t="s">
        <v>157</v>
      </c>
      <c r="C2" s="78" t="s">
        <v>225</v>
      </c>
    </row>
    <row r="3" spans="2:78">
      <c r="B3" s="57" t="s">
        <v>159</v>
      </c>
      <c r="C3" s="78" t="s">
        <v>226</v>
      </c>
    </row>
    <row r="4" spans="2:78">
      <c r="B4" s="57" t="s">
        <v>160</v>
      </c>
      <c r="C4" s="78">
        <v>2146</v>
      </c>
    </row>
    <row r="6" spans="2:78" ht="26.25" customHeight="1">
      <c r="B6" s="157" t="s">
        <v>189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7" spans="2:78" ht="26.25" customHeight="1">
      <c r="B7" s="157" t="s">
        <v>78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78" s="3" customFormat="1" ht="47.25">
      <c r="B8" s="22" t="s">
        <v>95</v>
      </c>
      <c r="C8" s="30" t="s">
        <v>30</v>
      </c>
      <c r="D8" s="30" t="s">
        <v>32</v>
      </c>
      <c r="E8" s="30" t="s">
        <v>15</v>
      </c>
      <c r="F8" s="30" t="s">
        <v>42</v>
      </c>
      <c r="G8" s="30" t="s">
        <v>80</v>
      </c>
      <c r="H8" s="30" t="s">
        <v>18</v>
      </c>
      <c r="I8" s="30" t="s">
        <v>79</v>
      </c>
      <c r="J8" s="30" t="s">
        <v>17</v>
      </c>
      <c r="K8" s="30" t="s">
        <v>19</v>
      </c>
      <c r="L8" s="30" t="s">
        <v>210</v>
      </c>
      <c r="M8" s="30" t="s">
        <v>209</v>
      </c>
      <c r="N8" s="30" t="s">
        <v>88</v>
      </c>
      <c r="O8" s="30" t="s">
        <v>39</v>
      </c>
      <c r="P8" s="30" t="s">
        <v>161</v>
      </c>
      <c r="Q8" s="31" t="s">
        <v>163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219</v>
      </c>
      <c r="M9" s="16"/>
      <c r="N9" s="16" t="s">
        <v>213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92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Q26" sqref="Q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158</v>
      </c>
      <c r="C1" s="78" t="s" vm="1">
        <v>224</v>
      </c>
    </row>
    <row r="2" spans="2:61">
      <c r="B2" s="57" t="s">
        <v>157</v>
      </c>
      <c r="C2" s="78" t="s">
        <v>225</v>
      </c>
    </row>
    <row r="3" spans="2:61">
      <c r="B3" s="57" t="s">
        <v>159</v>
      </c>
      <c r="C3" s="78" t="s">
        <v>226</v>
      </c>
    </row>
    <row r="4" spans="2:61">
      <c r="B4" s="57" t="s">
        <v>160</v>
      </c>
      <c r="C4" s="78">
        <v>2146</v>
      </c>
    </row>
    <row r="6" spans="2:61" ht="26.25" customHeight="1">
      <c r="B6" s="157" t="s">
        <v>190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9"/>
    </row>
    <row r="7" spans="2:61" s="3" customFormat="1" ht="78.75">
      <c r="B7" s="22" t="s">
        <v>95</v>
      </c>
      <c r="C7" s="30" t="s">
        <v>202</v>
      </c>
      <c r="D7" s="30" t="s">
        <v>30</v>
      </c>
      <c r="E7" s="30" t="s">
        <v>96</v>
      </c>
      <c r="F7" s="30" t="s">
        <v>15</v>
      </c>
      <c r="G7" s="30" t="s">
        <v>80</v>
      </c>
      <c r="H7" s="30" t="s">
        <v>42</v>
      </c>
      <c r="I7" s="30" t="s">
        <v>18</v>
      </c>
      <c r="J7" s="30" t="s">
        <v>79</v>
      </c>
      <c r="K7" s="13" t="s">
        <v>26</v>
      </c>
      <c r="L7" s="72" t="s">
        <v>19</v>
      </c>
      <c r="M7" s="30" t="s">
        <v>210</v>
      </c>
      <c r="N7" s="30" t="s">
        <v>209</v>
      </c>
      <c r="O7" s="30" t="s">
        <v>88</v>
      </c>
      <c r="P7" s="30" t="s">
        <v>161</v>
      </c>
      <c r="Q7" s="31" t="s">
        <v>163</v>
      </c>
      <c r="R7" s="1"/>
      <c r="S7" s="1"/>
      <c r="T7" s="1"/>
      <c r="U7" s="1"/>
      <c r="V7" s="1"/>
      <c r="W7" s="1"/>
      <c r="BH7" s="3" t="s">
        <v>305</v>
      </c>
      <c r="BI7" s="3" t="s">
        <v>143</v>
      </c>
    </row>
    <row r="8" spans="2:61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219</v>
      </c>
      <c r="N8" s="16"/>
      <c r="O8" s="16" t="s">
        <v>213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140</v>
      </c>
      <c r="BI8" s="3" t="s">
        <v>142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92</v>
      </c>
      <c r="R9" s="1"/>
      <c r="S9" s="1"/>
      <c r="T9" s="1"/>
      <c r="U9" s="1"/>
      <c r="V9" s="1"/>
      <c r="W9" s="1"/>
      <c r="BH9" s="4" t="s">
        <v>141</v>
      </c>
      <c r="BI9" s="4" t="s">
        <v>144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23</v>
      </c>
      <c r="BI10" s="4" t="s">
        <v>145</v>
      </c>
    </row>
    <row r="11" spans="2:61" ht="21.75" customHeight="1">
      <c r="B11" s="80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151</v>
      </c>
    </row>
    <row r="12" spans="2:61">
      <c r="B12" s="80" t="s">
        <v>91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146</v>
      </c>
    </row>
    <row r="13" spans="2:61">
      <c r="B13" s="80" t="s">
        <v>208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147</v>
      </c>
    </row>
    <row r="14" spans="2:61">
      <c r="B14" s="80" t="s">
        <v>218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148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150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149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152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153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154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155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156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23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158</v>
      </c>
      <c r="C1" s="78" t="s" vm="1">
        <v>224</v>
      </c>
    </row>
    <row r="2" spans="2:64">
      <c r="B2" s="57" t="s">
        <v>157</v>
      </c>
      <c r="C2" s="78" t="s">
        <v>225</v>
      </c>
    </row>
    <row r="3" spans="2:64">
      <c r="B3" s="57" t="s">
        <v>159</v>
      </c>
      <c r="C3" s="78" t="s">
        <v>226</v>
      </c>
    </row>
    <row r="4" spans="2:64">
      <c r="B4" s="57" t="s">
        <v>160</v>
      </c>
      <c r="C4" s="78">
        <v>2146</v>
      </c>
    </row>
    <row r="6" spans="2:64" ht="26.25" customHeight="1">
      <c r="B6" s="157" t="s">
        <v>191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</row>
    <row r="7" spans="2:64" s="3" customFormat="1" ht="78.75">
      <c r="B7" s="60" t="s">
        <v>95</v>
      </c>
      <c r="C7" s="61" t="s">
        <v>30</v>
      </c>
      <c r="D7" s="61" t="s">
        <v>96</v>
      </c>
      <c r="E7" s="61" t="s">
        <v>15</v>
      </c>
      <c r="F7" s="61" t="s">
        <v>42</v>
      </c>
      <c r="G7" s="61" t="s">
        <v>18</v>
      </c>
      <c r="H7" s="61" t="s">
        <v>79</v>
      </c>
      <c r="I7" s="61" t="s">
        <v>33</v>
      </c>
      <c r="J7" s="61" t="s">
        <v>19</v>
      </c>
      <c r="K7" s="61" t="s">
        <v>210</v>
      </c>
      <c r="L7" s="61" t="s">
        <v>209</v>
      </c>
      <c r="M7" s="61" t="s">
        <v>88</v>
      </c>
      <c r="N7" s="61" t="s">
        <v>161</v>
      </c>
      <c r="O7" s="63" t="s">
        <v>163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219</v>
      </c>
      <c r="L8" s="32"/>
      <c r="M8" s="32" t="s">
        <v>213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80" t="s">
        <v>91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80" t="s">
        <v>208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80" t="s">
        <v>218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158</v>
      </c>
      <c r="C1" s="78" t="s" vm="1">
        <v>224</v>
      </c>
    </row>
    <row r="2" spans="2:56">
      <c r="B2" s="57" t="s">
        <v>157</v>
      </c>
      <c r="C2" s="78" t="s">
        <v>225</v>
      </c>
    </row>
    <row r="3" spans="2:56">
      <c r="B3" s="57" t="s">
        <v>159</v>
      </c>
      <c r="C3" s="78" t="s">
        <v>226</v>
      </c>
    </row>
    <row r="4" spans="2:56">
      <c r="B4" s="57" t="s">
        <v>160</v>
      </c>
      <c r="C4" s="78">
        <v>2146</v>
      </c>
    </row>
    <row r="6" spans="2:56" ht="26.25" customHeight="1">
      <c r="B6" s="157" t="s">
        <v>192</v>
      </c>
      <c r="C6" s="158"/>
      <c r="D6" s="158"/>
      <c r="E6" s="158"/>
      <c r="F6" s="158"/>
      <c r="G6" s="158"/>
      <c r="H6" s="158"/>
      <c r="I6" s="158"/>
      <c r="J6" s="159"/>
    </row>
    <row r="7" spans="2:56" s="3" customFormat="1" ht="78.75">
      <c r="B7" s="60" t="s">
        <v>95</v>
      </c>
      <c r="C7" s="62" t="s">
        <v>35</v>
      </c>
      <c r="D7" s="62" t="s">
        <v>63</v>
      </c>
      <c r="E7" s="62" t="s">
        <v>36</v>
      </c>
      <c r="F7" s="62" t="s">
        <v>79</v>
      </c>
      <c r="G7" s="62" t="s">
        <v>203</v>
      </c>
      <c r="H7" s="62" t="s">
        <v>161</v>
      </c>
      <c r="I7" s="64" t="s">
        <v>162</v>
      </c>
      <c r="J7" s="64" t="s">
        <v>222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214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0"/>
      <c r="C11" s="79"/>
      <c r="D11" s="79"/>
      <c r="E11" s="79"/>
      <c r="F11" s="79"/>
      <c r="G11" s="79"/>
      <c r="H11" s="79"/>
      <c r="I11" s="79"/>
      <c r="J11" s="79"/>
    </row>
    <row r="12" spans="2:56">
      <c r="B12" s="100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8" t="s" vm="1">
        <v>224</v>
      </c>
    </row>
    <row r="2" spans="2:60">
      <c r="B2" s="57" t="s">
        <v>157</v>
      </c>
      <c r="C2" s="78" t="s">
        <v>225</v>
      </c>
    </row>
    <row r="3" spans="2:60">
      <c r="B3" s="57" t="s">
        <v>159</v>
      </c>
      <c r="C3" s="78" t="s">
        <v>226</v>
      </c>
    </row>
    <row r="4" spans="2:60">
      <c r="B4" s="57" t="s">
        <v>160</v>
      </c>
      <c r="C4" s="78">
        <v>2146</v>
      </c>
    </row>
    <row r="6" spans="2:60" ht="26.25" customHeight="1">
      <c r="B6" s="157" t="s">
        <v>193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60" s="3" customFormat="1" ht="66">
      <c r="B7" s="60" t="s">
        <v>95</v>
      </c>
      <c r="C7" s="60" t="s">
        <v>96</v>
      </c>
      <c r="D7" s="60" t="s">
        <v>15</v>
      </c>
      <c r="E7" s="60" t="s">
        <v>16</v>
      </c>
      <c r="F7" s="60" t="s">
        <v>37</v>
      </c>
      <c r="G7" s="60" t="s">
        <v>79</v>
      </c>
      <c r="H7" s="60" t="s">
        <v>34</v>
      </c>
      <c r="I7" s="60" t="s">
        <v>88</v>
      </c>
      <c r="J7" s="60" t="s">
        <v>161</v>
      </c>
      <c r="K7" s="60" t="s">
        <v>162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213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0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158</v>
      </c>
      <c r="C1" s="78" t="s" vm="1">
        <v>224</v>
      </c>
    </row>
    <row r="2" spans="2:60">
      <c r="B2" s="57" t="s">
        <v>157</v>
      </c>
      <c r="C2" s="78" t="s">
        <v>225</v>
      </c>
    </row>
    <row r="3" spans="2:60">
      <c r="B3" s="57" t="s">
        <v>159</v>
      </c>
      <c r="C3" s="78" t="s">
        <v>226</v>
      </c>
    </row>
    <row r="4" spans="2:60">
      <c r="B4" s="57" t="s">
        <v>160</v>
      </c>
      <c r="C4" s="78">
        <v>2146</v>
      </c>
    </row>
    <row r="6" spans="2:60" ht="26.25" customHeight="1">
      <c r="B6" s="157" t="s">
        <v>194</v>
      </c>
      <c r="C6" s="158"/>
      <c r="D6" s="158"/>
      <c r="E6" s="158"/>
      <c r="F6" s="158"/>
      <c r="G6" s="158"/>
      <c r="H6" s="158"/>
      <c r="I6" s="158"/>
      <c r="J6" s="158"/>
      <c r="K6" s="159"/>
    </row>
    <row r="7" spans="2:60" s="3" customFormat="1" ht="78.75">
      <c r="B7" s="60" t="s">
        <v>95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79</v>
      </c>
      <c r="H7" s="62" t="s">
        <v>34</v>
      </c>
      <c r="I7" s="62" t="s">
        <v>88</v>
      </c>
      <c r="J7" s="62" t="s">
        <v>161</v>
      </c>
      <c r="K7" s="64" t="s">
        <v>162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213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0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B31" sqref="B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158</v>
      </c>
      <c r="C1" s="78" t="s" vm="1">
        <v>224</v>
      </c>
    </row>
    <row r="2" spans="2:47">
      <c r="B2" s="57" t="s">
        <v>157</v>
      </c>
      <c r="C2" s="78" t="s">
        <v>225</v>
      </c>
    </row>
    <row r="3" spans="2:47">
      <c r="B3" s="57" t="s">
        <v>159</v>
      </c>
      <c r="C3" s="78" t="s">
        <v>226</v>
      </c>
    </row>
    <row r="4" spans="2:47">
      <c r="B4" s="57" t="s">
        <v>160</v>
      </c>
      <c r="C4" s="78">
        <v>2146</v>
      </c>
    </row>
    <row r="6" spans="2:47" ht="26.25" customHeight="1">
      <c r="B6" s="157" t="s">
        <v>195</v>
      </c>
      <c r="C6" s="158"/>
      <c r="D6" s="159"/>
    </row>
    <row r="7" spans="2:47" s="3" customFormat="1" ht="33">
      <c r="B7" s="60" t="s">
        <v>95</v>
      </c>
      <c r="C7" s="65" t="s">
        <v>85</v>
      </c>
      <c r="D7" s="66" t="s">
        <v>84</v>
      </c>
    </row>
    <row r="8" spans="2:47" s="3" customFormat="1">
      <c r="B8" s="15"/>
      <c r="C8" s="32" t="s">
        <v>213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0"/>
      <c r="C11" s="79"/>
      <c r="D11" s="79"/>
    </row>
    <row r="12" spans="2:47">
      <c r="B12" s="100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8" t="s" vm="1">
        <v>224</v>
      </c>
    </row>
    <row r="2" spans="2:18">
      <c r="B2" s="57" t="s">
        <v>157</v>
      </c>
      <c r="C2" s="78" t="s">
        <v>225</v>
      </c>
    </row>
    <row r="3" spans="2:18">
      <c r="B3" s="57" t="s">
        <v>159</v>
      </c>
      <c r="C3" s="78" t="s">
        <v>226</v>
      </c>
    </row>
    <row r="4" spans="2:18">
      <c r="B4" s="57" t="s">
        <v>160</v>
      </c>
      <c r="C4" s="78">
        <v>2146</v>
      </c>
    </row>
    <row r="6" spans="2:18" ht="26.25" customHeight="1">
      <c r="B6" s="157" t="s">
        <v>198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18" s="3" customFormat="1" ht="78.75">
      <c r="B7" s="22" t="s">
        <v>95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80</v>
      </c>
      <c r="H7" s="30" t="s">
        <v>18</v>
      </c>
      <c r="I7" s="30" t="s">
        <v>79</v>
      </c>
      <c r="J7" s="30" t="s">
        <v>17</v>
      </c>
      <c r="K7" s="30" t="s">
        <v>196</v>
      </c>
      <c r="L7" s="30" t="s">
        <v>215</v>
      </c>
      <c r="M7" s="30" t="s">
        <v>197</v>
      </c>
      <c r="N7" s="30" t="s">
        <v>39</v>
      </c>
      <c r="O7" s="30" t="s">
        <v>161</v>
      </c>
      <c r="P7" s="31" t="s">
        <v>163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219</v>
      </c>
      <c r="M8" s="32" t="s">
        <v>213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I23" sqref="I2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126" t="s">
        <v>158</v>
      </c>
      <c r="C1" s="127" t="s" vm="1">
        <v>224</v>
      </c>
      <c r="D1" s="117"/>
      <c r="E1" s="117"/>
      <c r="F1" s="117"/>
      <c r="G1" s="117"/>
      <c r="H1" s="117"/>
      <c r="I1" s="117"/>
      <c r="J1" s="117"/>
      <c r="K1" s="117"/>
      <c r="L1" s="117"/>
    </row>
    <row r="2" spans="2:14">
      <c r="B2" s="126" t="s">
        <v>157</v>
      </c>
      <c r="C2" s="127" t="s">
        <v>225</v>
      </c>
      <c r="D2" s="117"/>
      <c r="E2" s="117"/>
      <c r="F2" s="117"/>
      <c r="G2" s="117"/>
      <c r="H2" s="117"/>
      <c r="I2" s="117"/>
      <c r="J2" s="117"/>
      <c r="K2" s="117"/>
      <c r="L2" s="117"/>
    </row>
    <row r="3" spans="2:14">
      <c r="B3" s="126" t="s">
        <v>159</v>
      </c>
      <c r="C3" s="127" t="s">
        <v>226</v>
      </c>
      <c r="D3" s="117"/>
      <c r="E3" s="117"/>
      <c r="F3" s="117"/>
      <c r="G3" s="117"/>
      <c r="H3" s="117"/>
      <c r="I3" s="117"/>
      <c r="J3" s="117"/>
      <c r="K3" s="117"/>
      <c r="L3" s="117"/>
    </row>
    <row r="4" spans="2:14">
      <c r="B4" s="126" t="s">
        <v>160</v>
      </c>
      <c r="C4" s="127">
        <v>2146</v>
      </c>
      <c r="D4" s="117"/>
      <c r="E4" s="117"/>
      <c r="F4" s="117"/>
      <c r="G4" s="117"/>
      <c r="H4" s="117"/>
      <c r="I4" s="117"/>
      <c r="J4" s="117"/>
      <c r="K4" s="117"/>
      <c r="L4" s="117"/>
    </row>
    <row r="6" spans="2:14" ht="26.25" customHeight="1">
      <c r="B6" s="146" t="s">
        <v>187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</row>
    <row r="7" spans="2:14" s="3" customFormat="1" ht="63">
      <c r="B7" s="120" t="s">
        <v>94</v>
      </c>
      <c r="C7" s="121" t="s">
        <v>30</v>
      </c>
      <c r="D7" s="121" t="s">
        <v>96</v>
      </c>
      <c r="E7" s="121" t="s">
        <v>15</v>
      </c>
      <c r="F7" s="121" t="s">
        <v>42</v>
      </c>
      <c r="G7" s="121" t="s">
        <v>79</v>
      </c>
      <c r="H7" s="121" t="s">
        <v>17</v>
      </c>
      <c r="I7" s="121" t="s">
        <v>19</v>
      </c>
      <c r="J7" s="121" t="s">
        <v>40</v>
      </c>
      <c r="K7" s="121" t="s">
        <v>161</v>
      </c>
      <c r="L7" s="121" t="s">
        <v>162</v>
      </c>
      <c r="M7" s="1"/>
    </row>
    <row r="8" spans="2:14" s="3" customFormat="1" ht="28.5" customHeight="1">
      <c r="B8" s="122"/>
      <c r="C8" s="123"/>
      <c r="D8" s="123"/>
      <c r="E8" s="123"/>
      <c r="F8" s="123"/>
      <c r="G8" s="123"/>
      <c r="H8" s="123" t="s">
        <v>20</v>
      </c>
      <c r="I8" s="123" t="s">
        <v>20</v>
      </c>
      <c r="J8" s="123" t="s">
        <v>213</v>
      </c>
      <c r="K8" s="123" t="s">
        <v>20</v>
      </c>
      <c r="L8" s="123" t="s">
        <v>20</v>
      </c>
    </row>
    <row r="9" spans="2:14" s="4" customFormat="1" ht="18" customHeight="1">
      <c r="B9" s="124"/>
      <c r="C9" s="125" t="s">
        <v>1</v>
      </c>
      <c r="D9" s="125" t="s">
        <v>2</v>
      </c>
      <c r="E9" s="125" t="s">
        <v>3</v>
      </c>
      <c r="F9" s="125" t="s">
        <v>4</v>
      </c>
      <c r="G9" s="125" t="s">
        <v>5</v>
      </c>
      <c r="H9" s="125" t="s">
        <v>6</v>
      </c>
      <c r="I9" s="125" t="s">
        <v>7</v>
      </c>
      <c r="J9" s="125" t="s">
        <v>8</v>
      </c>
      <c r="K9" s="125" t="s">
        <v>9</v>
      </c>
      <c r="L9" s="125" t="s">
        <v>10</v>
      </c>
    </row>
    <row r="10" spans="2:14" s="4" customFormat="1" ht="18" customHeight="1">
      <c r="B10" s="128" t="s">
        <v>29</v>
      </c>
      <c r="C10" s="133"/>
      <c r="D10" s="133"/>
      <c r="E10" s="133"/>
      <c r="F10" s="133"/>
      <c r="G10" s="133"/>
      <c r="H10" s="133"/>
      <c r="I10" s="133"/>
      <c r="J10" s="138">
        <v>207.48576000000003</v>
      </c>
      <c r="K10" s="139">
        <v>1</v>
      </c>
      <c r="L10" s="139">
        <v>3.4075228352585668E-2</v>
      </c>
      <c r="M10" s="114"/>
      <c r="N10" s="114"/>
    </row>
    <row r="11" spans="2:14" s="81" customFormat="1">
      <c r="B11" s="141" t="s">
        <v>207</v>
      </c>
      <c r="C11" s="133"/>
      <c r="D11" s="133"/>
      <c r="E11" s="133"/>
      <c r="F11" s="133"/>
      <c r="G11" s="133"/>
      <c r="H11" s="133"/>
      <c r="I11" s="133"/>
      <c r="J11" s="138">
        <v>207.48576000000003</v>
      </c>
      <c r="K11" s="139">
        <v>1</v>
      </c>
      <c r="L11" s="139">
        <v>3.4075228352585668E-2</v>
      </c>
      <c r="M11" s="115"/>
      <c r="N11" s="115"/>
    </row>
    <row r="12" spans="2:14">
      <c r="B12" s="131" t="s">
        <v>27</v>
      </c>
      <c r="C12" s="130"/>
      <c r="D12" s="130"/>
      <c r="E12" s="130"/>
      <c r="F12" s="130"/>
      <c r="G12" s="130"/>
      <c r="H12" s="130"/>
      <c r="I12" s="130"/>
      <c r="J12" s="135">
        <v>165.39464000000001</v>
      </c>
      <c r="K12" s="136">
        <v>0.79713730715785025</v>
      </c>
      <c r="L12" s="136">
        <v>2.7162635769768965E-2</v>
      </c>
      <c r="M12" s="116"/>
      <c r="N12" s="116"/>
    </row>
    <row r="13" spans="2:14">
      <c r="B13" s="132" t="s">
        <v>297</v>
      </c>
      <c r="C13" s="133" t="s">
        <v>298</v>
      </c>
      <c r="D13" s="133">
        <v>26</v>
      </c>
      <c r="E13" s="133" t="s">
        <v>304</v>
      </c>
      <c r="F13" s="133" t="s">
        <v>305</v>
      </c>
      <c r="G13" s="137" t="s">
        <v>143</v>
      </c>
      <c r="H13" s="142">
        <v>0</v>
      </c>
      <c r="I13" s="133"/>
      <c r="J13" s="138">
        <v>165.39464000000001</v>
      </c>
      <c r="K13" s="139">
        <v>0.79713730715785025</v>
      </c>
      <c r="L13" s="139">
        <v>2.7162635769768965E-2</v>
      </c>
      <c r="M13" s="116"/>
      <c r="N13" s="116"/>
    </row>
    <row r="14" spans="2:14">
      <c r="B14" s="134"/>
      <c r="C14" s="133"/>
      <c r="D14" s="133"/>
      <c r="E14" s="133"/>
      <c r="F14" s="133"/>
      <c r="G14" s="133"/>
      <c r="H14" s="133"/>
      <c r="I14" s="133"/>
      <c r="J14" s="133"/>
      <c r="K14" s="139"/>
      <c r="L14" s="133"/>
      <c r="M14" s="116"/>
      <c r="N14" s="116"/>
    </row>
    <row r="15" spans="2:14">
      <c r="B15" s="131" t="s">
        <v>28</v>
      </c>
      <c r="C15" s="130"/>
      <c r="D15" s="130"/>
      <c r="E15" s="130"/>
      <c r="F15" s="130"/>
      <c r="G15" s="130"/>
      <c r="H15" s="130"/>
      <c r="I15" s="130"/>
      <c r="J15" s="135">
        <v>42.091120000000004</v>
      </c>
      <c r="K15" s="136">
        <v>0.20286269284214975</v>
      </c>
      <c r="L15" s="136">
        <v>6.9125925828166981E-3</v>
      </c>
      <c r="M15" s="116"/>
      <c r="N15" s="116"/>
    </row>
    <row r="16" spans="2:14">
      <c r="B16" s="132" t="s">
        <v>297</v>
      </c>
      <c r="C16" s="133" t="s">
        <v>299</v>
      </c>
      <c r="D16" s="133">
        <v>26</v>
      </c>
      <c r="E16" s="133" t="s">
        <v>304</v>
      </c>
      <c r="F16" s="133" t="s">
        <v>305</v>
      </c>
      <c r="G16" s="137" t="s">
        <v>145</v>
      </c>
      <c r="H16" s="142">
        <v>0</v>
      </c>
      <c r="I16" s="133"/>
      <c r="J16" s="138">
        <v>4.7259999999999996E-2</v>
      </c>
      <c r="K16" s="139">
        <v>2.2777466752417125E-4</v>
      </c>
      <c r="L16" s="139">
        <v>7.7614738088204141E-6</v>
      </c>
      <c r="M16" s="116"/>
      <c r="N16" s="116"/>
    </row>
    <row r="17" spans="2:14">
      <c r="B17" s="132" t="s">
        <v>297</v>
      </c>
      <c r="C17" s="133" t="s">
        <v>300</v>
      </c>
      <c r="D17" s="133">
        <v>26</v>
      </c>
      <c r="E17" s="133" t="s">
        <v>304</v>
      </c>
      <c r="F17" s="133" t="s">
        <v>305</v>
      </c>
      <c r="G17" s="137" t="s">
        <v>142</v>
      </c>
      <c r="H17" s="142">
        <v>0</v>
      </c>
      <c r="I17" s="133"/>
      <c r="J17" s="138">
        <v>29.02</v>
      </c>
      <c r="K17" s="139">
        <v>0.13986502013439378</v>
      </c>
      <c r="L17" s="139">
        <v>4.76593249961846E-3</v>
      </c>
      <c r="M17" s="116"/>
      <c r="N17" s="116"/>
    </row>
    <row r="18" spans="2:14">
      <c r="B18" s="132" t="s">
        <v>297</v>
      </c>
      <c r="C18" s="133" t="s">
        <v>301</v>
      </c>
      <c r="D18" s="133">
        <v>26</v>
      </c>
      <c r="E18" s="133" t="s">
        <v>304</v>
      </c>
      <c r="F18" s="133" t="s">
        <v>305</v>
      </c>
      <c r="G18" s="137" t="s">
        <v>152</v>
      </c>
      <c r="H18" s="142">
        <v>0</v>
      </c>
      <c r="I18" s="133"/>
      <c r="J18" s="138">
        <v>0.09</v>
      </c>
      <c r="K18" s="139">
        <v>4.3376470751534942E-4</v>
      </c>
      <c r="L18" s="139">
        <v>1.4780631459878063E-5</v>
      </c>
      <c r="M18" s="116"/>
      <c r="N18" s="116"/>
    </row>
    <row r="19" spans="2:14">
      <c r="B19" s="132" t="s">
        <v>297</v>
      </c>
      <c r="C19" s="133" t="s">
        <v>302</v>
      </c>
      <c r="D19" s="133">
        <v>26</v>
      </c>
      <c r="E19" s="133" t="s">
        <v>304</v>
      </c>
      <c r="F19" s="133" t="s">
        <v>305</v>
      </c>
      <c r="G19" s="137" t="s">
        <v>144</v>
      </c>
      <c r="H19" s="142">
        <v>0</v>
      </c>
      <c r="I19" s="133"/>
      <c r="J19" s="138">
        <v>11.943479999999999</v>
      </c>
      <c r="K19" s="139">
        <v>5.7562890099060279E-2</v>
      </c>
      <c r="L19" s="139">
        <v>1.9614686247602718E-3</v>
      </c>
      <c r="M19" s="116"/>
      <c r="N19" s="116"/>
    </row>
    <row r="20" spans="2:14">
      <c r="B20" s="132" t="s">
        <v>297</v>
      </c>
      <c r="C20" s="133" t="s">
        <v>303</v>
      </c>
      <c r="D20" s="133">
        <v>26</v>
      </c>
      <c r="E20" s="133" t="s">
        <v>304</v>
      </c>
      <c r="F20" s="133" t="s">
        <v>305</v>
      </c>
      <c r="G20" s="137" t="s">
        <v>151</v>
      </c>
      <c r="H20" s="142">
        <v>0</v>
      </c>
      <c r="I20" s="133"/>
      <c r="J20" s="138">
        <v>0.99038000000000004</v>
      </c>
      <c r="K20" s="139">
        <v>4.7732432336561308E-3</v>
      </c>
      <c r="L20" s="139">
        <v>1.6264935316926709E-4</v>
      </c>
      <c r="M20" s="116"/>
      <c r="N20" s="116"/>
    </row>
    <row r="21" spans="2:14">
      <c r="B21" s="134"/>
      <c r="C21" s="133"/>
      <c r="D21" s="133"/>
      <c r="E21" s="133"/>
      <c r="F21" s="133"/>
      <c r="G21" s="133"/>
      <c r="H21" s="133"/>
      <c r="I21" s="133"/>
      <c r="J21" s="133"/>
      <c r="K21" s="139"/>
      <c r="L21" s="133"/>
      <c r="M21" s="116"/>
      <c r="N21" s="116"/>
    </row>
    <row r="22" spans="2:14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16"/>
      <c r="N22" s="116"/>
    </row>
    <row r="23" spans="2:14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16"/>
      <c r="N23" s="116"/>
    </row>
    <row r="24" spans="2:14">
      <c r="B24" s="129" t="s">
        <v>223</v>
      </c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16"/>
      <c r="N24" s="116"/>
    </row>
    <row r="25" spans="2:14">
      <c r="B25" s="140"/>
      <c r="C25" s="128"/>
      <c r="D25" s="128"/>
      <c r="E25" s="128"/>
      <c r="F25" s="128"/>
      <c r="G25" s="128"/>
      <c r="H25" s="128"/>
      <c r="I25" s="128"/>
      <c r="J25" s="128"/>
      <c r="K25" s="128"/>
      <c r="L25" s="128"/>
    </row>
    <row r="26" spans="2:14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</row>
    <row r="27" spans="2:14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</row>
    <row r="28" spans="2:14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2:14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</row>
    <row r="30" spans="2:14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2:14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</row>
    <row r="32" spans="2:14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</row>
    <row r="33" spans="2:12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</row>
    <row r="34" spans="2:12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</row>
    <row r="35" spans="2:12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</row>
    <row r="36" spans="2:12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</row>
    <row r="37" spans="2:12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</row>
    <row r="38" spans="2:12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</row>
    <row r="39" spans="2:12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</row>
    <row r="40" spans="2:12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</row>
    <row r="41" spans="2:12"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</row>
    <row r="42" spans="2:12"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</row>
    <row r="43" spans="2:12"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</row>
    <row r="44" spans="2:12"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  <row r="45" spans="2:12"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</row>
    <row r="46" spans="2:12"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</row>
    <row r="47" spans="2:12"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</row>
    <row r="48" spans="2:12"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</row>
    <row r="49" spans="2:12"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</row>
    <row r="50" spans="2:12"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</row>
    <row r="51" spans="2:12"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</row>
    <row r="52" spans="2:12"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</row>
    <row r="53" spans="2:12"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</row>
    <row r="54" spans="2:12"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</row>
    <row r="55" spans="2:12"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</row>
    <row r="56" spans="2:12"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</row>
    <row r="57" spans="2:12"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</row>
    <row r="58" spans="2:12"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</row>
    <row r="59" spans="2:12"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</row>
    <row r="60" spans="2:12"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</row>
    <row r="61" spans="2:12"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</row>
    <row r="62" spans="2:12"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</row>
    <row r="63" spans="2:12"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</row>
    <row r="64" spans="2:12"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</row>
    <row r="65" spans="2:12"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</row>
    <row r="66" spans="2:12"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</row>
    <row r="67" spans="2:12"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</row>
    <row r="68" spans="2:12"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</row>
    <row r="69" spans="2:12"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</row>
    <row r="70" spans="2:12"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</row>
    <row r="71" spans="2:12"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</row>
    <row r="72" spans="2:12"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</row>
    <row r="73" spans="2:12"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</row>
    <row r="74" spans="2:12"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</row>
    <row r="75" spans="2:12"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2:12"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2:12"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</row>
    <row r="78" spans="2:12"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</row>
    <row r="79" spans="2:12"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</row>
    <row r="80" spans="2:12"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</row>
    <row r="81" spans="2:12"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</row>
    <row r="82" spans="2:12"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</row>
    <row r="83" spans="2:12"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</row>
    <row r="84" spans="2:12"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</row>
    <row r="85" spans="2:12"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</row>
    <row r="86" spans="2:12"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</row>
    <row r="87" spans="2:12"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</row>
    <row r="88" spans="2:12"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</row>
    <row r="89" spans="2:12"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</row>
    <row r="90" spans="2:12"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</row>
    <row r="91" spans="2:12"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</row>
    <row r="92" spans="2:12"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</row>
    <row r="93" spans="2:12"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</row>
    <row r="94" spans="2:12"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</row>
    <row r="95" spans="2:12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</row>
    <row r="96" spans="2:12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</row>
    <row r="97" spans="2:12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</row>
    <row r="98" spans="2:12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</row>
    <row r="99" spans="2:12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</row>
    <row r="100" spans="2:12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</row>
    <row r="101" spans="2:12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</row>
    <row r="102" spans="2:12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</row>
    <row r="103" spans="2:12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</row>
    <row r="104" spans="2:12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</row>
    <row r="105" spans="2:12"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</row>
    <row r="106" spans="2:12"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</row>
    <row r="107" spans="2:12"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</row>
    <row r="108" spans="2:12"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</row>
    <row r="109" spans="2:12"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</row>
    <row r="110" spans="2:12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</row>
    <row r="111" spans="2:12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</row>
    <row r="112" spans="2:12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</row>
    <row r="113" spans="2:12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</row>
    <row r="114" spans="2:12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</row>
    <row r="115" spans="2:12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</row>
    <row r="116" spans="2:12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</row>
    <row r="117" spans="2:12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</row>
    <row r="118" spans="2:12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</row>
    <row r="119" spans="2:12"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</row>
    <row r="120" spans="2:12"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</row>
    <row r="121" spans="2:12">
      <c r="B121" s="117"/>
      <c r="C121" s="117"/>
      <c r="D121" s="118"/>
      <c r="E121" s="117"/>
      <c r="F121" s="117"/>
      <c r="G121" s="117"/>
      <c r="H121" s="117"/>
      <c r="I121" s="117"/>
      <c r="J121" s="117"/>
      <c r="K121" s="117"/>
      <c r="L121" s="117"/>
    </row>
    <row r="122" spans="2:12">
      <c r="B122" s="117"/>
      <c r="C122" s="117"/>
      <c r="D122" s="118"/>
      <c r="E122" s="117"/>
      <c r="F122" s="117"/>
      <c r="G122" s="117"/>
      <c r="H122" s="117"/>
      <c r="I122" s="117"/>
      <c r="J122" s="117"/>
      <c r="K122" s="117"/>
      <c r="L122" s="117"/>
    </row>
    <row r="123" spans="2:12">
      <c r="B123" s="117"/>
      <c r="C123" s="117"/>
      <c r="D123" s="118"/>
      <c r="E123" s="117"/>
      <c r="F123" s="117"/>
      <c r="G123" s="117"/>
      <c r="H123" s="117"/>
      <c r="I123" s="117"/>
      <c r="J123" s="117"/>
      <c r="K123" s="117"/>
      <c r="L123" s="117"/>
    </row>
    <row r="124" spans="2:12">
      <c r="B124" s="117"/>
      <c r="C124" s="117"/>
      <c r="D124" s="118"/>
      <c r="E124" s="117"/>
      <c r="F124" s="117"/>
      <c r="G124" s="117"/>
      <c r="H124" s="117"/>
      <c r="I124" s="117"/>
      <c r="J124" s="117"/>
      <c r="K124" s="117"/>
      <c r="L124" s="117"/>
    </row>
    <row r="125" spans="2:12">
      <c r="B125" s="117"/>
      <c r="C125" s="117"/>
      <c r="D125" s="118"/>
      <c r="E125" s="117"/>
      <c r="F125" s="117"/>
      <c r="G125" s="117"/>
      <c r="H125" s="117"/>
      <c r="I125" s="117"/>
      <c r="J125" s="117"/>
      <c r="K125" s="117"/>
      <c r="L125" s="117"/>
    </row>
    <row r="126" spans="2:12">
      <c r="B126" s="117"/>
      <c r="C126" s="117"/>
      <c r="D126" s="118"/>
      <c r="E126" s="117"/>
      <c r="F126" s="117"/>
      <c r="G126" s="117"/>
      <c r="H126" s="117"/>
      <c r="I126" s="117"/>
      <c r="J126" s="117"/>
      <c r="K126" s="117"/>
      <c r="L126" s="117"/>
    </row>
    <row r="127" spans="2:12">
      <c r="B127" s="117"/>
      <c r="C127" s="117"/>
      <c r="D127" s="118"/>
      <c r="E127" s="117"/>
      <c r="F127" s="117"/>
      <c r="G127" s="117"/>
      <c r="H127" s="117"/>
      <c r="I127" s="117"/>
      <c r="J127" s="117"/>
      <c r="K127" s="117"/>
      <c r="L127" s="117"/>
    </row>
    <row r="128" spans="2:12">
      <c r="B128" s="117"/>
      <c r="C128" s="117"/>
      <c r="D128" s="118"/>
      <c r="E128" s="117"/>
      <c r="F128" s="117"/>
      <c r="G128" s="117"/>
      <c r="H128" s="117"/>
      <c r="I128" s="117"/>
      <c r="J128" s="117"/>
      <c r="K128" s="117"/>
      <c r="L128" s="117"/>
    </row>
    <row r="129" spans="4:4">
      <c r="D129" s="118"/>
    </row>
    <row r="130" spans="4:4">
      <c r="D130" s="118"/>
    </row>
    <row r="131" spans="4:4">
      <c r="D131" s="118"/>
    </row>
    <row r="132" spans="4:4">
      <c r="D132" s="118"/>
    </row>
    <row r="133" spans="4:4">
      <c r="D133" s="118"/>
    </row>
    <row r="134" spans="4:4">
      <c r="D134" s="118"/>
    </row>
    <row r="135" spans="4:4">
      <c r="D135" s="118"/>
    </row>
    <row r="136" spans="4:4">
      <c r="D136" s="118"/>
    </row>
    <row r="137" spans="4:4">
      <c r="D137" s="118"/>
    </row>
    <row r="138" spans="4:4">
      <c r="D138" s="118"/>
    </row>
    <row r="139" spans="4:4">
      <c r="D139" s="118"/>
    </row>
    <row r="140" spans="4:4">
      <c r="D140" s="118"/>
    </row>
    <row r="141" spans="4:4">
      <c r="D141" s="118"/>
    </row>
    <row r="142" spans="4:4">
      <c r="D142" s="118"/>
    </row>
    <row r="143" spans="4:4">
      <c r="D143" s="118"/>
    </row>
    <row r="144" spans="4:4">
      <c r="D144" s="118"/>
    </row>
    <row r="145" spans="4:4">
      <c r="D145" s="118"/>
    </row>
    <row r="146" spans="4:4">
      <c r="D146" s="118"/>
    </row>
    <row r="147" spans="4:4">
      <c r="D147" s="118"/>
    </row>
    <row r="148" spans="4:4">
      <c r="D148" s="118"/>
    </row>
    <row r="149" spans="4:4">
      <c r="D149" s="118"/>
    </row>
    <row r="150" spans="4:4">
      <c r="D150" s="118"/>
    </row>
    <row r="151" spans="4:4">
      <c r="D151" s="118"/>
    </row>
    <row r="152" spans="4:4">
      <c r="D152" s="118"/>
    </row>
    <row r="153" spans="4:4">
      <c r="D153" s="118"/>
    </row>
    <row r="154" spans="4:4">
      <c r="D154" s="118"/>
    </row>
    <row r="155" spans="4:4">
      <c r="D155" s="118"/>
    </row>
    <row r="156" spans="4:4">
      <c r="D156" s="118"/>
    </row>
    <row r="157" spans="4:4">
      <c r="D157" s="118"/>
    </row>
    <row r="158" spans="4:4">
      <c r="D158" s="118"/>
    </row>
    <row r="159" spans="4:4">
      <c r="D159" s="118"/>
    </row>
    <row r="160" spans="4:4">
      <c r="D160" s="118"/>
    </row>
    <row r="161" spans="4:4">
      <c r="D161" s="118"/>
    </row>
    <row r="162" spans="4:4">
      <c r="D162" s="118"/>
    </row>
    <row r="163" spans="4:4">
      <c r="D163" s="118"/>
    </row>
    <row r="164" spans="4:4">
      <c r="D164" s="118"/>
    </row>
    <row r="165" spans="4:4">
      <c r="D165" s="118"/>
    </row>
    <row r="166" spans="4:4">
      <c r="D166" s="118"/>
    </row>
    <row r="167" spans="4:4">
      <c r="D167" s="118"/>
    </row>
    <row r="168" spans="4:4">
      <c r="D168" s="118"/>
    </row>
    <row r="169" spans="4:4">
      <c r="D169" s="118"/>
    </row>
    <row r="170" spans="4:4">
      <c r="D170" s="118"/>
    </row>
    <row r="171" spans="4:4">
      <c r="D171" s="118"/>
    </row>
    <row r="172" spans="4:4">
      <c r="D172" s="118"/>
    </row>
    <row r="173" spans="4:4">
      <c r="D173" s="118"/>
    </row>
    <row r="174" spans="4:4">
      <c r="D174" s="118"/>
    </row>
    <row r="175" spans="4:4">
      <c r="D175" s="118"/>
    </row>
    <row r="176" spans="4:4">
      <c r="D176" s="118"/>
    </row>
    <row r="177" spans="4:4">
      <c r="D177" s="118"/>
    </row>
    <row r="178" spans="4:4">
      <c r="D178" s="118"/>
    </row>
    <row r="179" spans="4:4">
      <c r="D179" s="118"/>
    </row>
    <row r="180" spans="4:4">
      <c r="D180" s="118"/>
    </row>
    <row r="181" spans="4:4">
      <c r="D181" s="118"/>
    </row>
    <row r="182" spans="4:4">
      <c r="D182" s="118"/>
    </row>
    <row r="183" spans="4:4">
      <c r="D183" s="118"/>
    </row>
    <row r="184" spans="4:4">
      <c r="D184" s="118"/>
    </row>
    <row r="185" spans="4:4">
      <c r="D185" s="118"/>
    </row>
    <row r="186" spans="4:4">
      <c r="D186" s="118"/>
    </row>
    <row r="187" spans="4:4">
      <c r="D187" s="118"/>
    </row>
    <row r="188" spans="4:4">
      <c r="D188" s="118"/>
    </row>
    <row r="189" spans="4:4">
      <c r="D189" s="118"/>
    </row>
    <row r="190" spans="4:4">
      <c r="D190" s="118"/>
    </row>
    <row r="191" spans="4:4">
      <c r="D191" s="118"/>
    </row>
    <row r="192" spans="4:4">
      <c r="D192" s="118"/>
    </row>
    <row r="193" spans="4:4">
      <c r="D193" s="118"/>
    </row>
    <row r="194" spans="4:4">
      <c r="D194" s="118"/>
    </row>
    <row r="195" spans="4:4">
      <c r="D195" s="118"/>
    </row>
    <row r="196" spans="4:4">
      <c r="D196" s="118"/>
    </row>
    <row r="197" spans="4:4">
      <c r="D197" s="118"/>
    </row>
    <row r="198" spans="4:4">
      <c r="D198" s="118"/>
    </row>
    <row r="199" spans="4:4">
      <c r="D199" s="118"/>
    </row>
    <row r="200" spans="4:4">
      <c r="D200" s="118"/>
    </row>
    <row r="201" spans="4:4">
      <c r="D201" s="118"/>
    </row>
    <row r="202" spans="4:4">
      <c r="D202" s="118"/>
    </row>
    <row r="203" spans="4:4">
      <c r="D203" s="118"/>
    </row>
    <row r="204" spans="4:4">
      <c r="D204" s="118"/>
    </row>
    <row r="205" spans="4:4">
      <c r="D205" s="118"/>
    </row>
    <row r="206" spans="4:4">
      <c r="D206" s="118"/>
    </row>
    <row r="207" spans="4:4">
      <c r="D207" s="118"/>
    </row>
    <row r="208" spans="4:4">
      <c r="D208" s="118"/>
    </row>
    <row r="209" spans="4:4">
      <c r="D209" s="118"/>
    </row>
    <row r="210" spans="4:4">
      <c r="D210" s="118"/>
    </row>
    <row r="211" spans="4:4">
      <c r="D211" s="118"/>
    </row>
    <row r="212" spans="4:4">
      <c r="D212" s="118"/>
    </row>
    <row r="213" spans="4:4">
      <c r="D213" s="118"/>
    </row>
    <row r="214" spans="4:4">
      <c r="D214" s="118"/>
    </row>
    <row r="215" spans="4:4">
      <c r="D215" s="118"/>
    </row>
    <row r="216" spans="4:4">
      <c r="D216" s="118"/>
    </row>
    <row r="217" spans="4:4">
      <c r="D217" s="118"/>
    </row>
    <row r="218" spans="4:4">
      <c r="D218" s="118"/>
    </row>
    <row r="219" spans="4:4">
      <c r="D219" s="118"/>
    </row>
    <row r="220" spans="4:4">
      <c r="D220" s="118"/>
    </row>
    <row r="221" spans="4:4">
      <c r="D221" s="118"/>
    </row>
    <row r="222" spans="4:4">
      <c r="D222" s="118"/>
    </row>
    <row r="223" spans="4:4">
      <c r="D223" s="118"/>
    </row>
    <row r="224" spans="4:4">
      <c r="D224" s="118"/>
    </row>
    <row r="225" spans="4:4">
      <c r="D225" s="118"/>
    </row>
    <row r="226" spans="4:4">
      <c r="D226" s="118"/>
    </row>
    <row r="227" spans="4:4">
      <c r="D227" s="118"/>
    </row>
    <row r="228" spans="4:4">
      <c r="D228" s="118"/>
    </row>
    <row r="229" spans="4:4">
      <c r="D229" s="118"/>
    </row>
    <row r="230" spans="4:4">
      <c r="D230" s="118"/>
    </row>
    <row r="231" spans="4:4">
      <c r="D231" s="118"/>
    </row>
    <row r="232" spans="4:4">
      <c r="D232" s="118"/>
    </row>
    <row r="233" spans="4:4">
      <c r="D233" s="118"/>
    </row>
    <row r="234" spans="4:4">
      <c r="D234" s="118"/>
    </row>
    <row r="235" spans="4:4">
      <c r="D235" s="118"/>
    </row>
    <row r="236" spans="4:4">
      <c r="D236" s="118"/>
    </row>
    <row r="237" spans="4:4">
      <c r="D237" s="118"/>
    </row>
    <row r="238" spans="4:4">
      <c r="D238" s="118"/>
    </row>
    <row r="239" spans="4:4">
      <c r="D239" s="118"/>
    </row>
    <row r="240" spans="4:4">
      <c r="D240" s="118"/>
    </row>
    <row r="241" spans="4:4">
      <c r="D241" s="118"/>
    </row>
    <row r="242" spans="4:4">
      <c r="D242" s="118"/>
    </row>
    <row r="243" spans="4:4">
      <c r="D243" s="118"/>
    </row>
    <row r="244" spans="4:4">
      <c r="D244" s="118"/>
    </row>
    <row r="245" spans="4:4">
      <c r="D245" s="118"/>
    </row>
    <row r="246" spans="4:4">
      <c r="D246" s="118"/>
    </row>
    <row r="247" spans="4:4">
      <c r="D247" s="118"/>
    </row>
    <row r="248" spans="4:4">
      <c r="D248" s="118"/>
    </row>
    <row r="249" spans="4:4">
      <c r="D249" s="118"/>
    </row>
    <row r="250" spans="4:4">
      <c r="D250" s="118"/>
    </row>
    <row r="251" spans="4:4">
      <c r="D251" s="118"/>
    </row>
    <row r="252" spans="4:4">
      <c r="D252" s="118"/>
    </row>
    <row r="253" spans="4:4">
      <c r="D253" s="118"/>
    </row>
    <row r="254" spans="4:4">
      <c r="D254" s="118"/>
    </row>
    <row r="255" spans="4:4">
      <c r="D255" s="118"/>
    </row>
    <row r="256" spans="4:4">
      <c r="D256" s="118"/>
    </row>
    <row r="257" spans="4:4">
      <c r="D257" s="118"/>
    </row>
    <row r="258" spans="4:4">
      <c r="D258" s="118"/>
    </row>
    <row r="259" spans="4:4">
      <c r="D259" s="118"/>
    </row>
    <row r="260" spans="4:4">
      <c r="D260" s="118"/>
    </row>
    <row r="261" spans="4:4">
      <c r="D261" s="118"/>
    </row>
    <row r="262" spans="4:4">
      <c r="D262" s="118"/>
    </row>
    <row r="263" spans="4:4">
      <c r="D263" s="118"/>
    </row>
    <row r="264" spans="4:4">
      <c r="D264" s="118"/>
    </row>
    <row r="265" spans="4:4">
      <c r="D265" s="118"/>
    </row>
    <row r="266" spans="4:4">
      <c r="D266" s="118"/>
    </row>
    <row r="267" spans="4:4">
      <c r="D267" s="118"/>
    </row>
    <row r="268" spans="4:4">
      <c r="D268" s="118"/>
    </row>
    <row r="269" spans="4:4">
      <c r="D269" s="118"/>
    </row>
    <row r="270" spans="4:4">
      <c r="D270" s="118"/>
    </row>
    <row r="271" spans="4:4">
      <c r="D271" s="118"/>
    </row>
    <row r="272" spans="4:4">
      <c r="D272" s="118"/>
    </row>
    <row r="273" spans="4:4">
      <c r="D273" s="118"/>
    </row>
    <row r="274" spans="4:4">
      <c r="D274" s="118"/>
    </row>
    <row r="275" spans="4:4">
      <c r="D275" s="118"/>
    </row>
    <row r="276" spans="4:4">
      <c r="D276" s="118"/>
    </row>
    <row r="277" spans="4:4">
      <c r="D277" s="118"/>
    </row>
    <row r="278" spans="4:4">
      <c r="D278" s="118"/>
    </row>
    <row r="279" spans="4:4">
      <c r="D279" s="118"/>
    </row>
    <row r="280" spans="4:4">
      <c r="D280" s="118"/>
    </row>
    <row r="281" spans="4:4">
      <c r="D281" s="118"/>
    </row>
    <row r="282" spans="4:4">
      <c r="D282" s="118"/>
    </row>
    <row r="283" spans="4:4">
      <c r="D283" s="118"/>
    </row>
    <row r="284" spans="4:4">
      <c r="D284" s="118"/>
    </row>
    <row r="285" spans="4:4">
      <c r="D285" s="118"/>
    </row>
    <row r="286" spans="4:4">
      <c r="D286" s="118"/>
    </row>
    <row r="287" spans="4:4">
      <c r="D287" s="118"/>
    </row>
    <row r="288" spans="4:4">
      <c r="D288" s="118"/>
    </row>
    <row r="289" spans="4:4">
      <c r="D289" s="118"/>
    </row>
    <row r="290" spans="4:4">
      <c r="D290" s="118"/>
    </row>
    <row r="291" spans="4:4">
      <c r="D291" s="118"/>
    </row>
    <row r="292" spans="4:4">
      <c r="D292" s="118"/>
    </row>
    <row r="293" spans="4:4">
      <c r="D293" s="118"/>
    </row>
    <row r="294" spans="4:4">
      <c r="D294" s="118"/>
    </row>
    <row r="295" spans="4:4">
      <c r="D295" s="118"/>
    </row>
    <row r="296" spans="4:4">
      <c r="D296" s="118"/>
    </row>
    <row r="297" spans="4:4">
      <c r="D297" s="118"/>
    </row>
    <row r="298" spans="4:4">
      <c r="D298" s="118"/>
    </row>
    <row r="299" spans="4:4">
      <c r="D299" s="118"/>
    </row>
    <row r="300" spans="4:4">
      <c r="D300" s="118"/>
    </row>
    <row r="301" spans="4:4">
      <c r="D301" s="118"/>
    </row>
    <row r="302" spans="4:4">
      <c r="D302" s="118"/>
    </row>
    <row r="303" spans="4:4">
      <c r="D303" s="118"/>
    </row>
    <row r="304" spans="4:4">
      <c r="D304" s="118"/>
    </row>
    <row r="305" spans="4:4">
      <c r="D305" s="118"/>
    </row>
    <row r="306" spans="4:4">
      <c r="D306" s="118"/>
    </row>
    <row r="307" spans="4:4">
      <c r="D307" s="118"/>
    </row>
    <row r="308" spans="4:4">
      <c r="D308" s="118"/>
    </row>
    <row r="309" spans="4:4">
      <c r="D309" s="118"/>
    </row>
    <row r="310" spans="4:4">
      <c r="D310" s="118"/>
    </row>
    <row r="311" spans="4:4">
      <c r="D311" s="118"/>
    </row>
    <row r="312" spans="4:4">
      <c r="D312" s="118"/>
    </row>
    <row r="313" spans="4:4">
      <c r="D313" s="118"/>
    </row>
    <row r="314" spans="4:4">
      <c r="D314" s="118"/>
    </row>
    <row r="315" spans="4:4">
      <c r="D315" s="118"/>
    </row>
    <row r="316" spans="4:4">
      <c r="D316" s="118"/>
    </row>
    <row r="317" spans="4:4">
      <c r="D317" s="118"/>
    </row>
    <row r="318" spans="4:4">
      <c r="D318" s="118"/>
    </row>
    <row r="319" spans="4:4">
      <c r="D319" s="118"/>
    </row>
    <row r="320" spans="4:4">
      <c r="D320" s="118"/>
    </row>
    <row r="321" spans="4:4">
      <c r="D321" s="118"/>
    </row>
    <row r="322" spans="4:4">
      <c r="D322" s="118"/>
    </row>
    <row r="323" spans="4:4">
      <c r="D323" s="118"/>
    </row>
    <row r="324" spans="4:4">
      <c r="D324" s="118"/>
    </row>
    <row r="325" spans="4:4">
      <c r="D325" s="118"/>
    </row>
    <row r="326" spans="4:4">
      <c r="D326" s="118"/>
    </row>
    <row r="327" spans="4:4">
      <c r="D327" s="118"/>
    </row>
    <row r="328" spans="4:4">
      <c r="D328" s="118"/>
    </row>
    <row r="329" spans="4:4">
      <c r="D329" s="118"/>
    </row>
    <row r="330" spans="4:4">
      <c r="D330" s="118"/>
    </row>
    <row r="331" spans="4:4">
      <c r="D331" s="118"/>
    </row>
    <row r="332" spans="4:4">
      <c r="D332" s="118"/>
    </row>
    <row r="333" spans="4:4">
      <c r="D333" s="118"/>
    </row>
    <row r="334" spans="4:4">
      <c r="D334" s="118"/>
    </row>
    <row r="335" spans="4:4">
      <c r="D335" s="118"/>
    </row>
    <row r="336" spans="4:4">
      <c r="D336" s="118"/>
    </row>
    <row r="337" spans="4:4">
      <c r="D337" s="118"/>
    </row>
    <row r="338" spans="4:4">
      <c r="D338" s="118"/>
    </row>
    <row r="339" spans="4:4">
      <c r="D339" s="118"/>
    </row>
    <row r="340" spans="4:4">
      <c r="D340" s="118"/>
    </row>
    <row r="341" spans="4:4">
      <c r="D341" s="118"/>
    </row>
    <row r="342" spans="4:4">
      <c r="D342" s="118"/>
    </row>
    <row r="343" spans="4:4">
      <c r="D343" s="118"/>
    </row>
    <row r="344" spans="4:4">
      <c r="D344" s="118"/>
    </row>
    <row r="345" spans="4:4">
      <c r="D345" s="118"/>
    </row>
    <row r="346" spans="4:4">
      <c r="D346" s="118"/>
    </row>
    <row r="347" spans="4:4">
      <c r="D347" s="118"/>
    </row>
    <row r="348" spans="4:4">
      <c r="D348" s="118"/>
    </row>
    <row r="349" spans="4:4">
      <c r="D349" s="118"/>
    </row>
    <row r="350" spans="4:4">
      <c r="D350" s="118"/>
    </row>
    <row r="351" spans="4:4">
      <c r="D351" s="118"/>
    </row>
    <row r="352" spans="4:4">
      <c r="D352" s="118"/>
    </row>
    <row r="353" spans="4:4">
      <c r="D353" s="118"/>
    </row>
    <row r="354" spans="4:4">
      <c r="D354" s="118"/>
    </row>
    <row r="355" spans="4:4">
      <c r="D355" s="118"/>
    </row>
    <row r="356" spans="4:4">
      <c r="D356" s="118"/>
    </row>
    <row r="357" spans="4:4">
      <c r="D357" s="118"/>
    </row>
    <row r="358" spans="4:4">
      <c r="D358" s="118"/>
    </row>
    <row r="359" spans="4:4">
      <c r="D359" s="118"/>
    </row>
    <row r="360" spans="4:4">
      <c r="D360" s="118"/>
    </row>
    <row r="361" spans="4:4">
      <c r="D361" s="118"/>
    </row>
    <row r="362" spans="4:4">
      <c r="D362" s="118"/>
    </row>
    <row r="363" spans="4:4">
      <c r="D363" s="118"/>
    </row>
    <row r="364" spans="4:4">
      <c r="D364" s="118"/>
    </row>
    <row r="365" spans="4:4">
      <c r="D365" s="118"/>
    </row>
    <row r="366" spans="4:4">
      <c r="D366" s="118"/>
    </row>
    <row r="367" spans="4:4">
      <c r="D367" s="118"/>
    </row>
    <row r="368" spans="4:4">
      <c r="D368" s="118"/>
    </row>
    <row r="369" spans="4:4">
      <c r="D369" s="118"/>
    </row>
    <row r="370" spans="4:4">
      <c r="D370" s="118"/>
    </row>
    <row r="371" spans="4:4">
      <c r="D371" s="118"/>
    </row>
    <row r="372" spans="4:4">
      <c r="D372" s="118"/>
    </row>
    <row r="373" spans="4:4">
      <c r="D373" s="118"/>
    </row>
    <row r="374" spans="4:4">
      <c r="D374" s="118"/>
    </row>
    <row r="375" spans="4:4">
      <c r="D375" s="118"/>
    </row>
    <row r="376" spans="4:4">
      <c r="D376" s="118"/>
    </row>
    <row r="377" spans="4:4">
      <c r="D377" s="118"/>
    </row>
    <row r="378" spans="4:4">
      <c r="D378" s="118"/>
    </row>
    <row r="379" spans="4:4">
      <c r="D379" s="118"/>
    </row>
    <row r="380" spans="4:4">
      <c r="D380" s="118"/>
    </row>
    <row r="381" spans="4:4">
      <c r="D381" s="118"/>
    </row>
    <row r="382" spans="4:4">
      <c r="D382" s="118"/>
    </row>
    <row r="383" spans="4:4">
      <c r="D383" s="118"/>
    </row>
    <row r="384" spans="4:4">
      <c r="D384" s="118"/>
    </row>
    <row r="385" spans="4:4">
      <c r="D385" s="118"/>
    </row>
    <row r="386" spans="4:4">
      <c r="D386" s="118"/>
    </row>
    <row r="387" spans="4:4">
      <c r="D387" s="118"/>
    </row>
    <row r="388" spans="4:4">
      <c r="D388" s="118"/>
    </row>
    <row r="389" spans="4:4">
      <c r="D389" s="118"/>
    </row>
    <row r="390" spans="4:4">
      <c r="D390" s="118"/>
    </row>
    <row r="391" spans="4:4">
      <c r="D391" s="118"/>
    </row>
    <row r="392" spans="4:4">
      <c r="D392" s="118"/>
    </row>
    <row r="393" spans="4:4">
      <c r="D393" s="118"/>
    </row>
    <row r="394" spans="4:4">
      <c r="D394" s="118"/>
    </row>
    <row r="395" spans="4:4">
      <c r="D395" s="118"/>
    </row>
    <row r="396" spans="4:4">
      <c r="D396" s="118"/>
    </row>
    <row r="397" spans="4:4">
      <c r="D397" s="118"/>
    </row>
    <row r="398" spans="4:4">
      <c r="D398" s="118"/>
    </row>
    <row r="399" spans="4:4">
      <c r="D399" s="118"/>
    </row>
    <row r="400" spans="4:4">
      <c r="D400" s="118"/>
    </row>
    <row r="401" spans="4:4">
      <c r="D401" s="118"/>
    </row>
    <row r="402" spans="4:4">
      <c r="D402" s="118"/>
    </row>
    <row r="403" spans="4:4">
      <c r="D403" s="118"/>
    </row>
    <row r="404" spans="4:4">
      <c r="D404" s="118"/>
    </row>
    <row r="405" spans="4:4">
      <c r="D405" s="118"/>
    </row>
    <row r="406" spans="4:4">
      <c r="D406" s="118"/>
    </row>
    <row r="407" spans="4:4">
      <c r="D407" s="118"/>
    </row>
    <row r="408" spans="4:4">
      <c r="D408" s="118"/>
    </row>
    <row r="409" spans="4:4">
      <c r="D409" s="118"/>
    </row>
    <row r="410" spans="4:4">
      <c r="D410" s="118"/>
    </row>
    <row r="411" spans="4:4">
      <c r="D411" s="118"/>
    </row>
    <row r="412" spans="4:4">
      <c r="D412" s="118"/>
    </row>
    <row r="413" spans="4:4">
      <c r="D413" s="118"/>
    </row>
    <row r="414" spans="4:4">
      <c r="D414" s="118"/>
    </row>
    <row r="415" spans="4:4">
      <c r="D415" s="118"/>
    </row>
    <row r="416" spans="4:4">
      <c r="D416" s="118"/>
    </row>
    <row r="417" spans="4:4">
      <c r="D417" s="118"/>
    </row>
    <row r="418" spans="4:4">
      <c r="D418" s="118"/>
    </row>
    <row r="419" spans="4:4">
      <c r="D419" s="118"/>
    </row>
    <row r="420" spans="4:4">
      <c r="D420" s="118"/>
    </row>
    <row r="421" spans="4:4">
      <c r="D421" s="118"/>
    </row>
    <row r="422" spans="4:4">
      <c r="D422" s="118"/>
    </row>
    <row r="423" spans="4:4">
      <c r="D423" s="118"/>
    </row>
    <row r="424" spans="4:4">
      <c r="D424" s="118"/>
    </row>
    <row r="425" spans="4:4">
      <c r="D425" s="118"/>
    </row>
    <row r="426" spans="4:4">
      <c r="D426" s="118"/>
    </row>
    <row r="427" spans="4:4">
      <c r="D427" s="118"/>
    </row>
    <row r="428" spans="4:4">
      <c r="D428" s="118"/>
    </row>
    <row r="429" spans="4:4">
      <c r="D429" s="118"/>
    </row>
    <row r="430" spans="4:4">
      <c r="D430" s="118"/>
    </row>
    <row r="431" spans="4:4">
      <c r="D431" s="118"/>
    </row>
    <row r="432" spans="4:4">
      <c r="D432" s="118"/>
    </row>
    <row r="433" spans="4:4">
      <c r="D433" s="118"/>
    </row>
    <row r="434" spans="4:4">
      <c r="D434" s="118"/>
    </row>
    <row r="435" spans="4:4">
      <c r="D435" s="118"/>
    </row>
    <row r="436" spans="4:4">
      <c r="D436" s="118"/>
    </row>
    <row r="437" spans="4:4">
      <c r="D437" s="118"/>
    </row>
    <row r="438" spans="4:4">
      <c r="D438" s="118"/>
    </row>
    <row r="439" spans="4:4">
      <c r="D439" s="118"/>
    </row>
    <row r="440" spans="4:4">
      <c r="D440" s="118"/>
    </row>
    <row r="441" spans="4:4">
      <c r="D441" s="118"/>
    </row>
    <row r="442" spans="4:4">
      <c r="D442" s="118"/>
    </row>
    <row r="443" spans="4:4">
      <c r="D443" s="118"/>
    </row>
    <row r="444" spans="4:4">
      <c r="D444" s="118"/>
    </row>
    <row r="445" spans="4:4">
      <c r="D445" s="118"/>
    </row>
    <row r="446" spans="4:4">
      <c r="D446" s="118"/>
    </row>
    <row r="447" spans="4:4">
      <c r="D447" s="118"/>
    </row>
    <row r="448" spans="4:4">
      <c r="D448" s="118"/>
    </row>
    <row r="449" spans="4:4">
      <c r="D449" s="118"/>
    </row>
    <row r="450" spans="4:4">
      <c r="D450" s="118"/>
    </row>
    <row r="451" spans="4:4">
      <c r="D451" s="118"/>
    </row>
    <row r="452" spans="4:4">
      <c r="D452" s="118"/>
    </row>
    <row r="453" spans="4:4">
      <c r="D453" s="118"/>
    </row>
    <row r="454" spans="4:4">
      <c r="D454" s="118"/>
    </row>
    <row r="455" spans="4:4">
      <c r="D455" s="118"/>
    </row>
    <row r="456" spans="4:4">
      <c r="D456" s="118"/>
    </row>
    <row r="457" spans="4:4">
      <c r="D457" s="118"/>
    </row>
    <row r="458" spans="4:4">
      <c r="D458" s="118"/>
    </row>
    <row r="459" spans="4:4">
      <c r="D459" s="118"/>
    </row>
    <row r="460" spans="4:4">
      <c r="D460" s="118"/>
    </row>
    <row r="461" spans="4:4">
      <c r="D461" s="118"/>
    </row>
    <row r="462" spans="4:4">
      <c r="D462" s="118"/>
    </row>
    <row r="463" spans="4:4">
      <c r="D463" s="118"/>
    </row>
    <row r="464" spans="4:4">
      <c r="D464" s="118"/>
    </row>
    <row r="465" spans="4:4">
      <c r="D465" s="118"/>
    </row>
    <row r="466" spans="4:4">
      <c r="D466" s="118"/>
    </row>
    <row r="467" spans="4:4">
      <c r="D467" s="118"/>
    </row>
    <row r="468" spans="4:4">
      <c r="D468" s="118"/>
    </row>
    <row r="469" spans="4:4">
      <c r="D469" s="118"/>
    </row>
    <row r="470" spans="4:4">
      <c r="D470" s="118"/>
    </row>
    <row r="471" spans="4:4">
      <c r="D471" s="118"/>
    </row>
    <row r="472" spans="4:4">
      <c r="D472" s="118"/>
    </row>
    <row r="473" spans="4:4">
      <c r="D473" s="118"/>
    </row>
    <row r="474" spans="4:4">
      <c r="D474" s="118"/>
    </row>
    <row r="475" spans="4:4">
      <c r="D475" s="118"/>
    </row>
    <row r="476" spans="4:4">
      <c r="D476" s="118"/>
    </row>
    <row r="477" spans="4:4">
      <c r="D477" s="118"/>
    </row>
    <row r="478" spans="4:4">
      <c r="D478" s="118"/>
    </row>
    <row r="479" spans="4:4">
      <c r="D479" s="118"/>
    </row>
    <row r="480" spans="4:4">
      <c r="D480" s="118"/>
    </row>
    <row r="481" spans="4:4">
      <c r="D481" s="118"/>
    </row>
    <row r="482" spans="4:4">
      <c r="D482" s="118"/>
    </row>
    <row r="483" spans="4:4">
      <c r="D483" s="118"/>
    </row>
    <row r="484" spans="4:4">
      <c r="D484" s="118"/>
    </row>
    <row r="485" spans="4:4">
      <c r="D485" s="118"/>
    </row>
    <row r="486" spans="4:4">
      <c r="D486" s="118"/>
    </row>
    <row r="487" spans="4:4">
      <c r="D487" s="118"/>
    </row>
    <row r="488" spans="4:4">
      <c r="D488" s="118"/>
    </row>
    <row r="489" spans="4:4">
      <c r="D489" s="118"/>
    </row>
    <row r="490" spans="4:4">
      <c r="D490" s="118"/>
    </row>
    <row r="491" spans="4:4">
      <c r="D491" s="118"/>
    </row>
    <row r="492" spans="4:4">
      <c r="D492" s="118"/>
    </row>
    <row r="493" spans="4:4">
      <c r="D493" s="118"/>
    </row>
    <row r="494" spans="4:4">
      <c r="D494" s="118"/>
    </row>
    <row r="495" spans="4:4">
      <c r="D495" s="118"/>
    </row>
    <row r="496" spans="4:4">
      <c r="D496" s="118"/>
    </row>
    <row r="497" spans="4:4">
      <c r="D497" s="118"/>
    </row>
    <row r="498" spans="4:4">
      <c r="D498" s="118"/>
    </row>
    <row r="499" spans="4:4">
      <c r="D499" s="118"/>
    </row>
    <row r="500" spans="4:4">
      <c r="D500" s="118"/>
    </row>
    <row r="501" spans="4:4">
      <c r="D501" s="118"/>
    </row>
    <row r="502" spans="4:4">
      <c r="D502" s="118"/>
    </row>
    <row r="503" spans="4:4">
      <c r="D503" s="118"/>
    </row>
    <row r="504" spans="4:4">
      <c r="D504" s="118"/>
    </row>
    <row r="505" spans="4:4">
      <c r="D505" s="118"/>
    </row>
    <row r="506" spans="4:4">
      <c r="D506" s="118"/>
    </row>
    <row r="507" spans="4:4">
      <c r="D507" s="118"/>
    </row>
    <row r="508" spans="4:4">
      <c r="D508" s="118"/>
    </row>
    <row r="509" spans="4:4">
      <c r="D509" s="118"/>
    </row>
    <row r="510" spans="4:4">
      <c r="D510" s="118"/>
    </row>
    <row r="511" spans="4:4">
      <c r="D511" s="118"/>
    </row>
    <row r="512" spans="4:4">
      <c r="D512" s="118"/>
    </row>
    <row r="513" spans="4:5">
      <c r="D513" s="118"/>
      <c r="E513" s="117"/>
    </row>
    <row r="514" spans="4:5">
      <c r="D514" s="118"/>
      <c r="E514" s="117"/>
    </row>
    <row r="515" spans="4:5">
      <c r="D515" s="117"/>
      <c r="E515" s="119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8" t="s" vm="1">
        <v>224</v>
      </c>
    </row>
    <row r="2" spans="2:18">
      <c r="B2" s="57" t="s">
        <v>157</v>
      </c>
      <c r="C2" s="78" t="s">
        <v>225</v>
      </c>
    </row>
    <row r="3" spans="2:18">
      <c r="B3" s="57" t="s">
        <v>159</v>
      </c>
      <c r="C3" s="78" t="s">
        <v>226</v>
      </c>
    </row>
    <row r="4" spans="2:18">
      <c r="B4" s="57" t="s">
        <v>160</v>
      </c>
      <c r="C4" s="78">
        <v>2146</v>
      </c>
    </row>
    <row r="6" spans="2:18" ht="26.25" customHeight="1">
      <c r="B6" s="157" t="s">
        <v>199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18" s="3" customFormat="1" ht="78.75">
      <c r="B7" s="22" t="s">
        <v>95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80</v>
      </c>
      <c r="H7" s="30" t="s">
        <v>18</v>
      </c>
      <c r="I7" s="30" t="s">
        <v>79</v>
      </c>
      <c r="J7" s="30" t="s">
        <v>17</v>
      </c>
      <c r="K7" s="30" t="s">
        <v>196</v>
      </c>
      <c r="L7" s="30" t="s">
        <v>210</v>
      </c>
      <c r="M7" s="30" t="s">
        <v>197</v>
      </c>
      <c r="N7" s="30" t="s">
        <v>39</v>
      </c>
      <c r="O7" s="30" t="s">
        <v>161</v>
      </c>
      <c r="P7" s="31" t="s">
        <v>163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219</v>
      </c>
      <c r="M8" s="32" t="s">
        <v>213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T26" sqref="T26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158</v>
      </c>
      <c r="C1" s="78" t="s" vm="1">
        <v>224</v>
      </c>
    </row>
    <row r="2" spans="2:18">
      <c r="B2" s="57" t="s">
        <v>157</v>
      </c>
      <c r="C2" s="78" t="s">
        <v>225</v>
      </c>
    </row>
    <row r="3" spans="2:18">
      <c r="B3" s="57" t="s">
        <v>159</v>
      </c>
      <c r="C3" s="78" t="s">
        <v>226</v>
      </c>
    </row>
    <row r="4" spans="2:18">
      <c r="B4" s="57" t="s">
        <v>160</v>
      </c>
      <c r="C4" s="78">
        <v>2146</v>
      </c>
    </row>
    <row r="6" spans="2:18" ht="26.25" customHeight="1">
      <c r="B6" s="157" t="s">
        <v>201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9"/>
    </row>
    <row r="7" spans="2:18" s="3" customFormat="1" ht="78.75">
      <c r="B7" s="22" t="s">
        <v>95</v>
      </c>
      <c r="C7" s="30" t="s">
        <v>30</v>
      </c>
      <c r="D7" s="30" t="s">
        <v>41</v>
      </c>
      <c r="E7" s="30" t="s">
        <v>15</v>
      </c>
      <c r="F7" s="30" t="s">
        <v>42</v>
      </c>
      <c r="G7" s="30" t="s">
        <v>80</v>
      </c>
      <c r="H7" s="30" t="s">
        <v>18</v>
      </c>
      <c r="I7" s="30" t="s">
        <v>79</v>
      </c>
      <c r="J7" s="30" t="s">
        <v>17</v>
      </c>
      <c r="K7" s="30" t="s">
        <v>196</v>
      </c>
      <c r="L7" s="30" t="s">
        <v>210</v>
      </c>
      <c r="M7" s="30" t="s">
        <v>197</v>
      </c>
      <c r="N7" s="30" t="s">
        <v>39</v>
      </c>
      <c r="O7" s="30" t="s">
        <v>161</v>
      </c>
      <c r="P7" s="31" t="s">
        <v>163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219</v>
      </c>
      <c r="M8" s="32" t="s">
        <v>213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223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218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158</v>
      </c>
      <c r="C1" s="78" t="s" vm="1">
        <v>224</v>
      </c>
    </row>
    <row r="2" spans="2:52">
      <c r="B2" s="57" t="s">
        <v>157</v>
      </c>
      <c r="C2" s="78" t="s">
        <v>225</v>
      </c>
    </row>
    <row r="3" spans="2:52">
      <c r="B3" s="57" t="s">
        <v>159</v>
      </c>
      <c r="C3" s="78" t="s">
        <v>226</v>
      </c>
    </row>
    <row r="4" spans="2:52">
      <c r="B4" s="57" t="s">
        <v>160</v>
      </c>
      <c r="C4" s="78">
        <v>2146</v>
      </c>
    </row>
    <row r="6" spans="2:52" ht="21.75" customHeight="1">
      <c r="B6" s="148" t="s">
        <v>188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7" spans="2:52" ht="27.75" customHeight="1">
      <c r="B7" s="151" t="s">
        <v>64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  <c r="AT7" s="3"/>
      <c r="AU7" s="3"/>
    </row>
    <row r="8" spans="2:52" s="3" customFormat="1" ht="55.5" customHeight="1">
      <c r="B8" s="22" t="s">
        <v>94</v>
      </c>
      <c r="C8" s="30" t="s">
        <v>30</v>
      </c>
      <c r="D8" s="30" t="s">
        <v>99</v>
      </c>
      <c r="E8" s="30" t="s">
        <v>15</v>
      </c>
      <c r="F8" s="30" t="s">
        <v>42</v>
      </c>
      <c r="G8" s="30" t="s">
        <v>80</v>
      </c>
      <c r="H8" s="30" t="s">
        <v>18</v>
      </c>
      <c r="I8" s="30" t="s">
        <v>79</v>
      </c>
      <c r="J8" s="30" t="s">
        <v>17</v>
      </c>
      <c r="K8" s="30" t="s">
        <v>19</v>
      </c>
      <c r="L8" s="30" t="s">
        <v>210</v>
      </c>
      <c r="M8" s="30" t="s">
        <v>209</v>
      </c>
      <c r="N8" s="30" t="s">
        <v>40</v>
      </c>
      <c r="O8" s="30" t="s">
        <v>212</v>
      </c>
      <c r="P8" s="30" t="s">
        <v>161</v>
      </c>
      <c r="Q8" s="73" t="s">
        <v>163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219</v>
      </c>
      <c r="M9" s="32"/>
      <c r="N9" s="32" t="s">
        <v>220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0" t="s">
        <v>91</v>
      </c>
      <c r="C12" s="81"/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AV12" s="4"/>
    </row>
    <row r="13" spans="2:52">
      <c r="B13" s="80" t="s">
        <v>208</v>
      </c>
      <c r="C13" s="81"/>
      <c r="D13" s="8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52">
      <c r="B14" s="154" t="s">
        <v>218</v>
      </c>
      <c r="C14" s="154"/>
      <c r="D14" s="154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5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52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AT16" s="4"/>
    </row>
    <row r="17" spans="2:47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AU17" s="4"/>
    </row>
    <row r="18" spans="2:4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AT18" s="3"/>
    </row>
    <row r="19" spans="2:4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AU19" s="3"/>
    </row>
    <row r="20" spans="2:4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4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4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4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4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4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4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4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4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4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4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4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4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C111" s="1"/>
      <c r="D111" s="1"/>
    </row>
    <row r="112" spans="2:17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14:D14"/>
  </mergeCells>
  <phoneticPr fontId="4" type="noConversion"/>
  <dataValidations count="1">
    <dataValidation allowBlank="1" showInputMessage="1" showErrorMessage="1" sqref="A1:A1048576 B15:B30 B31:D1048576 D15:D29 B12:B14 E1:AF1048576 AJ1:XFD1048576 AG1:AI27 AG31:AI1048576 C12:D13 D1:D11 B1:B11 C5:C11 C15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158</v>
      </c>
      <c r="C1" s="78" t="s" vm="1">
        <v>224</v>
      </c>
    </row>
    <row r="2" spans="2:67">
      <c r="B2" s="57" t="s">
        <v>157</v>
      </c>
      <c r="C2" s="78" t="s">
        <v>225</v>
      </c>
    </row>
    <row r="3" spans="2:67">
      <c r="B3" s="57" t="s">
        <v>159</v>
      </c>
      <c r="C3" s="78" t="s">
        <v>226</v>
      </c>
    </row>
    <row r="4" spans="2:67">
      <c r="B4" s="57" t="s">
        <v>160</v>
      </c>
      <c r="C4" s="78">
        <v>2146</v>
      </c>
    </row>
    <row r="6" spans="2:67" ht="26.25" customHeight="1">
      <c r="B6" s="151" t="s">
        <v>188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  <c r="BO6" s="3"/>
    </row>
    <row r="7" spans="2:67" ht="26.25" customHeight="1">
      <c r="B7" s="151" t="s">
        <v>65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6"/>
      <c r="AZ7" s="44"/>
      <c r="BJ7" s="3"/>
      <c r="BO7" s="3"/>
    </row>
    <row r="8" spans="2:67" s="3" customFormat="1" ht="78.75">
      <c r="B8" s="38" t="s">
        <v>94</v>
      </c>
      <c r="C8" s="13" t="s">
        <v>30</v>
      </c>
      <c r="D8" s="13" t="s">
        <v>99</v>
      </c>
      <c r="E8" s="13" t="s">
        <v>204</v>
      </c>
      <c r="F8" s="13" t="s">
        <v>96</v>
      </c>
      <c r="G8" s="13" t="s">
        <v>41</v>
      </c>
      <c r="H8" s="13" t="s">
        <v>15</v>
      </c>
      <c r="I8" s="13" t="s">
        <v>42</v>
      </c>
      <c r="J8" s="13" t="s">
        <v>80</v>
      </c>
      <c r="K8" s="13" t="s">
        <v>18</v>
      </c>
      <c r="L8" s="13" t="s">
        <v>79</v>
      </c>
      <c r="M8" s="13" t="s">
        <v>17</v>
      </c>
      <c r="N8" s="13" t="s">
        <v>19</v>
      </c>
      <c r="O8" s="13" t="s">
        <v>210</v>
      </c>
      <c r="P8" s="13" t="s">
        <v>209</v>
      </c>
      <c r="Q8" s="13" t="s">
        <v>40</v>
      </c>
      <c r="R8" s="13" t="s">
        <v>39</v>
      </c>
      <c r="S8" s="13" t="s">
        <v>161</v>
      </c>
      <c r="T8" s="39" t="s">
        <v>163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219</v>
      </c>
      <c r="P9" s="16"/>
      <c r="Q9" s="16" t="s">
        <v>213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92</v>
      </c>
      <c r="R10" s="19" t="s">
        <v>93</v>
      </c>
      <c r="S10" s="46" t="s">
        <v>164</v>
      </c>
      <c r="T10" s="74" t="s">
        <v>205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158</v>
      </c>
      <c r="C1" s="78" t="s" vm="1">
        <v>224</v>
      </c>
    </row>
    <row r="2" spans="2:66">
      <c r="B2" s="57" t="s">
        <v>157</v>
      </c>
      <c r="C2" s="78" t="s">
        <v>225</v>
      </c>
    </row>
    <row r="3" spans="2:66">
      <c r="B3" s="57" t="s">
        <v>159</v>
      </c>
      <c r="C3" s="78" t="s">
        <v>226</v>
      </c>
    </row>
    <row r="4" spans="2:66">
      <c r="B4" s="57" t="s">
        <v>160</v>
      </c>
      <c r="C4" s="78">
        <v>2146</v>
      </c>
    </row>
    <row r="6" spans="2:66" ht="26.25" customHeight="1">
      <c r="B6" s="157" t="s">
        <v>188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9"/>
    </row>
    <row r="7" spans="2:66" ht="26.25" customHeight="1">
      <c r="B7" s="157" t="s">
        <v>66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9"/>
      <c r="BN7" s="3"/>
    </row>
    <row r="8" spans="2:66" s="3" customFormat="1" ht="78.75">
      <c r="B8" s="22" t="s">
        <v>94</v>
      </c>
      <c r="C8" s="30" t="s">
        <v>30</v>
      </c>
      <c r="D8" s="30" t="s">
        <v>99</v>
      </c>
      <c r="E8" s="30" t="s">
        <v>204</v>
      </c>
      <c r="F8" s="30" t="s">
        <v>96</v>
      </c>
      <c r="G8" s="30" t="s">
        <v>41</v>
      </c>
      <c r="H8" s="30" t="s">
        <v>15</v>
      </c>
      <c r="I8" s="30" t="s">
        <v>42</v>
      </c>
      <c r="J8" s="30" t="s">
        <v>80</v>
      </c>
      <c r="K8" s="30" t="s">
        <v>18</v>
      </c>
      <c r="L8" s="30" t="s">
        <v>79</v>
      </c>
      <c r="M8" s="30" t="s">
        <v>17</v>
      </c>
      <c r="N8" s="30" t="s">
        <v>19</v>
      </c>
      <c r="O8" s="13" t="s">
        <v>210</v>
      </c>
      <c r="P8" s="30" t="s">
        <v>209</v>
      </c>
      <c r="Q8" s="30" t="s">
        <v>217</v>
      </c>
      <c r="R8" s="30" t="s">
        <v>40</v>
      </c>
      <c r="S8" s="13" t="s">
        <v>39</v>
      </c>
      <c r="T8" s="30" t="s">
        <v>161</v>
      </c>
      <c r="U8" s="30" t="s">
        <v>163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219</v>
      </c>
      <c r="P9" s="32"/>
      <c r="Q9" s="16" t="s">
        <v>213</v>
      </c>
      <c r="R9" s="32" t="s">
        <v>213</v>
      </c>
      <c r="S9" s="16" t="s">
        <v>20</v>
      </c>
      <c r="T9" s="32" t="s">
        <v>213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92</v>
      </c>
      <c r="R10" s="19" t="s">
        <v>93</v>
      </c>
      <c r="S10" s="19" t="s">
        <v>164</v>
      </c>
      <c r="T10" s="20" t="s">
        <v>205</v>
      </c>
      <c r="U10" s="20" t="s">
        <v>221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80" t="s">
        <v>216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158</v>
      </c>
      <c r="C1" s="78" t="s" vm="1">
        <v>224</v>
      </c>
    </row>
    <row r="2" spans="2:61">
      <c r="B2" s="57" t="s">
        <v>157</v>
      </c>
      <c r="C2" s="78" t="s">
        <v>225</v>
      </c>
    </row>
    <row r="3" spans="2:61">
      <c r="B3" s="57" t="s">
        <v>159</v>
      </c>
      <c r="C3" s="78" t="s">
        <v>226</v>
      </c>
    </row>
    <row r="4" spans="2:61">
      <c r="B4" s="57" t="s">
        <v>160</v>
      </c>
      <c r="C4" s="78">
        <v>2146</v>
      </c>
    </row>
    <row r="6" spans="2:61" ht="26.25" customHeight="1">
      <c r="B6" s="157" t="s">
        <v>188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9"/>
      <c r="BI6" s="3"/>
    </row>
    <row r="7" spans="2:61" ht="26.25" customHeight="1">
      <c r="B7" s="157" t="s">
        <v>67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  <c r="BE7" s="3"/>
      <c r="BI7" s="3"/>
    </row>
    <row r="8" spans="2:61" s="3" customFormat="1" ht="78.75">
      <c r="B8" s="22" t="s">
        <v>94</v>
      </c>
      <c r="C8" s="30" t="s">
        <v>30</v>
      </c>
      <c r="D8" s="30" t="s">
        <v>99</v>
      </c>
      <c r="E8" s="30" t="s">
        <v>204</v>
      </c>
      <c r="F8" s="30" t="s">
        <v>96</v>
      </c>
      <c r="G8" s="30" t="s">
        <v>41</v>
      </c>
      <c r="H8" s="30" t="s">
        <v>79</v>
      </c>
      <c r="I8" s="13" t="s">
        <v>210</v>
      </c>
      <c r="J8" s="13" t="s">
        <v>209</v>
      </c>
      <c r="K8" s="13" t="s">
        <v>40</v>
      </c>
      <c r="L8" s="13" t="s">
        <v>39</v>
      </c>
      <c r="M8" s="30" t="s">
        <v>161</v>
      </c>
      <c r="N8" s="14" t="s">
        <v>163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219</v>
      </c>
      <c r="J9" s="16"/>
      <c r="K9" s="16" t="s">
        <v>213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BE11" s="1"/>
      <c r="BF11" s="3"/>
      <c r="BG11" s="1"/>
      <c r="BI11" s="1"/>
    </row>
    <row r="12" spans="2:61" ht="20.25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BF12" s="4"/>
    </row>
    <row r="13" spans="2:61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</row>
    <row r="14" spans="2:61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</row>
    <row r="15" spans="2:61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</row>
    <row r="16" spans="2:61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E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4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158</v>
      </c>
      <c r="C1" s="78" t="s" vm="1">
        <v>224</v>
      </c>
    </row>
    <row r="2" spans="2:63">
      <c r="B2" s="57" t="s">
        <v>157</v>
      </c>
      <c r="C2" s="78" t="s">
        <v>225</v>
      </c>
    </row>
    <row r="3" spans="2:63">
      <c r="B3" s="57" t="s">
        <v>159</v>
      </c>
      <c r="C3" s="78" t="s">
        <v>226</v>
      </c>
    </row>
    <row r="4" spans="2:63">
      <c r="B4" s="57" t="s">
        <v>160</v>
      </c>
      <c r="C4" s="78">
        <v>2146</v>
      </c>
    </row>
    <row r="6" spans="2:63" ht="26.25" customHeight="1">
      <c r="B6" s="157" t="s">
        <v>188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9"/>
      <c r="BK6" s="3"/>
    </row>
    <row r="7" spans="2:63" ht="26.25" customHeight="1">
      <c r="B7" s="157" t="s">
        <v>68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9"/>
      <c r="BH7" s="3"/>
      <c r="BK7" s="3"/>
    </row>
    <row r="8" spans="2:63" s="3" customFormat="1" ht="63">
      <c r="B8" s="22" t="s">
        <v>94</v>
      </c>
      <c r="C8" s="30" t="s">
        <v>30</v>
      </c>
      <c r="D8" s="30" t="s">
        <v>99</v>
      </c>
      <c r="E8" s="30" t="s">
        <v>96</v>
      </c>
      <c r="F8" s="30" t="s">
        <v>41</v>
      </c>
      <c r="G8" s="30" t="s">
        <v>79</v>
      </c>
      <c r="H8" s="30" t="s">
        <v>210</v>
      </c>
      <c r="I8" s="30" t="s">
        <v>209</v>
      </c>
      <c r="J8" s="30" t="s">
        <v>217</v>
      </c>
      <c r="K8" s="30" t="s">
        <v>40</v>
      </c>
      <c r="L8" s="30" t="s">
        <v>39</v>
      </c>
      <c r="M8" s="30" t="s">
        <v>161</v>
      </c>
      <c r="N8" s="30" t="s">
        <v>163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219</v>
      </c>
      <c r="I9" s="32"/>
      <c r="J9" s="16" t="s">
        <v>213</v>
      </c>
      <c r="K9" s="32" t="s">
        <v>213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82" t="s">
        <v>24</v>
      </c>
      <c r="C11" s="83"/>
      <c r="D11" s="83"/>
      <c r="E11" s="83"/>
      <c r="F11" s="83"/>
      <c r="G11" s="83"/>
      <c r="H11" s="90"/>
      <c r="I11" s="91"/>
      <c r="J11" s="90">
        <f>+J23</f>
        <v>1.8945083599999999</v>
      </c>
      <c r="K11" s="90">
        <v>5892.1691299999984</v>
      </c>
      <c r="L11" s="83"/>
      <c r="M11" s="92">
        <v>1</v>
      </c>
      <c r="N11" s="92">
        <f>+K11/'סכום נכסי הקרן'!$C$42</f>
        <v>0.96766644899778154</v>
      </c>
      <c r="O11" s="5"/>
      <c r="BH11" s="1"/>
      <c r="BI11" s="3"/>
      <c r="BK11" s="1"/>
    </row>
    <row r="12" spans="2:63" ht="20.25">
      <c r="B12" s="84" t="s">
        <v>207</v>
      </c>
      <c r="C12" s="85"/>
      <c r="D12" s="85"/>
      <c r="E12" s="85"/>
      <c r="F12" s="85"/>
      <c r="G12" s="85"/>
      <c r="H12" s="93"/>
      <c r="I12" s="94"/>
      <c r="J12" s="85"/>
      <c r="K12" s="93">
        <v>2315.8039499999995</v>
      </c>
      <c r="L12" s="85"/>
      <c r="M12" s="95">
        <v>0.39303080052625716</v>
      </c>
      <c r="N12" s="95">
        <f>+K12/'סכום נכסי הקרן'!$C$42</f>
        <v>0.38032271909199866</v>
      </c>
      <c r="BI12" s="4"/>
    </row>
    <row r="13" spans="2:63">
      <c r="B13" s="86" t="s">
        <v>43</v>
      </c>
      <c r="C13" s="85"/>
      <c r="D13" s="85"/>
      <c r="E13" s="85"/>
      <c r="F13" s="85"/>
      <c r="G13" s="85"/>
      <c r="H13" s="93"/>
      <c r="I13" s="94"/>
      <c r="J13" s="85"/>
      <c r="K13" s="93">
        <v>2315.8039499999995</v>
      </c>
      <c r="L13" s="85"/>
      <c r="M13" s="95">
        <v>0.39303080052625716</v>
      </c>
      <c r="N13" s="95">
        <f>+K13/'סכום נכסי הקרן'!$C$42</f>
        <v>0.38032271909199866</v>
      </c>
    </row>
    <row r="14" spans="2:63">
      <c r="B14" s="87" t="s">
        <v>227</v>
      </c>
      <c r="C14" s="88" t="s">
        <v>228</v>
      </c>
      <c r="D14" s="96" t="s">
        <v>100</v>
      </c>
      <c r="E14" s="88" t="s">
        <v>229</v>
      </c>
      <c r="F14" s="96" t="s">
        <v>230</v>
      </c>
      <c r="G14" s="96" t="s">
        <v>143</v>
      </c>
      <c r="H14" s="97">
        <v>43365</v>
      </c>
      <c r="I14" s="98">
        <v>1287</v>
      </c>
      <c r="J14" s="88"/>
      <c r="K14" s="97">
        <v>558.10755000000006</v>
      </c>
      <c r="L14" s="99">
        <v>2.1002879479520314E-4</v>
      </c>
      <c r="M14" s="99">
        <v>9.4720218935738565E-2</v>
      </c>
      <c r="N14" s="99">
        <f>+K14/'סכום נכסי הקרן'!$C$42</f>
        <v>9.1657577905838561E-2</v>
      </c>
    </row>
    <row r="15" spans="2:63">
      <c r="B15" s="87" t="s">
        <v>231</v>
      </c>
      <c r="C15" s="88" t="s">
        <v>232</v>
      </c>
      <c r="D15" s="96" t="s">
        <v>100</v>
      </c>
      <c r="E15" s="88" t="s">
        <v>233</v>
      </c>
      <c r="F15" s="96" t="s">
        <v>230</v>
      </c>
      <c r="G15" s="96" t="s">
        <v>143</v>
      </c>
      <c r="H15" s="97">
        <v>28030</v>
      </c>
      <c r="I15" s="98">
        <v>1282</v>
      </c>
      <c r="J15" s="88"/>
      <c r="K15" s="97">
        <v>359.34459999999996</v>
      </c>
      <c r="L15" s="99">
        <v>1.0992156862745099E-4</v>
      </c>
      <c r="M15" s="99">
        <v>6.0986810132519068E-2</v>
      </c>
      <c r="N15" s="99">
        <f>+K15/'סכום נכסי הקרן'!$C$42</f>
        <v>5.9014889996636649E-2</v>
      </c>
    </row>
    <row r="16" spans="2:63" ht="20.25">
      <c r="B16" s="87" t="s">
        <v>234</v>
      </c>
      <c r="C16" s="88" t="s">
        <v>235</v>
      </c>
      <c r="D16" s="96" t="s">
        <v>100</v>
      </c>
      <c r="E16" s="88" t="s">
        <v>233</v>
      </c>
      <c r="F16" s="96" t="s">
        <v>230</v>
      </c>
      <c r="G16" s="96" t="s">
        <v>143</v>
      </c>
      <c r="H16" s="97">
        <v>16570</v>
      </c>
      <c r="I16" s="98">
        <v>1285</v>
      </c>
      <c r="J16" s="88"/>
      <c r="K16" s="97">
        <v>212.92449999999999</v>
      </c>
      <c r="L16" s="99">
        <v>1.1346996628380676E-4</v>
      </c>
      <c r="M16" s="99">
        <v>3.6136861536423689E-2</v>
      </c>
      <c r="N16" s="99">
        <f>+K16/'סכום נכסי הקרן'!$C$42</f>
        <v>3.4968428480875634E-2</v>
      </c>
      <c r="BH16" s="4"/>
    </row>
    <row r="17" spans="2:14">
      <c r="B17" s="87" t="s">
        <v>236</v>
      </c>
      <c r="C17" s="88" t="s">
        <v>237</v>
      </c>
      <c r="D17" s="96" t="s">
        <v>100</v>
      </c>
      <c r="E17" s="88" t="s">
        <v>238</v>
      </c>
      <c r="F17" s="96" t="s">
        <v>230</v>
      </c>
      <c r="G17" s="96" t="s">
        <v>143</v>
      </c>
      <c r="H17" s="97">
        <v>210</v>
      </c>
      <c r="I17" s="98">
        <v>12180</v>
      </c>
      <c r="J17" s="88"/>
      <c r="K17" s="97">
        <v>25.577999999999999</v>
      </c>
      <c r="L17" s="99">
        <v>1.4786649767638361E-5</v>
      </c>
      <c r="M17" s="99">
        <v>4.3410159205664227E-3</v>
      </c>
      <c r="N17" s="99">
        <f>+K17/'סכום נכסי הקרן'!$C$42</f>
        <v>4.2006554608973456E-3</v>
      </c>
    </row>
    <row r="18" spans="2:14">
      <c r="B18" s="87" t="s">
        <v>239</v>
      </c>
      <c r="C18" s="88" t="s">
        <v>240</v>
      </c>
      <c r="D18" s="96" t="s">
        <v>100</v>
      </c>
      <c r="E18" s="88" t="s">
        <v>238</v>
      </c>
      <c r="F18" s="96" t="s">
        <v>230</v>
      </c>
      <c r="G18" s="96" t="s">
        <v>143</v>
      </c>
      <c r="H18" s="97">
        <v>4208</v>
      </c>
      <c r="I18" s="98">
        <v>12860</v>
      </c>
      <c r="J18" s="88"/>
      <c r="K18" s="97">
        <v>541.14880000000005</v>
      </c>
      <c r="L18" s="99">
        <v>4.0990689638934954E-5</v>
      </c>
      <c r="M18" s="99">
        <v>9.1842034412206397E-2</v>
      </c>
      <c r="N18" s="99">
        <f>+K18/'סכום נכסי הקרן'!$C$42</f>
        <v>8.8872455308391815E-2</v>
      </c>
    </row>
    <row r="19" spans="2:14">
      <c r="B19" s="87" t="s">
        <v>241</v>
      </c>
      <c r="C19" s="88" t="s">
        <v>242</v>
      </c>
      <c r="D19" s="96" t="s">
        <v>100</v>
      </c>
      <c r="E19" s="88" t="s">
        <v>243</v>
      </c>
      <c r="F19" s="96" t="s">
        <v>230</v>
      </c>
      <c r="G19" s="96" t="s">
        <v>143</v>
      </c>
      <c r="H19" s="97">
        <v>4450</v>
      </c>
      <c r="I19" s="98">
        <v>12850</v>
      </c>
      <c r="J19" s="88"/>
      <c r="K19" s="97">
        <v>571.82500000000005</v>
      </c>
      <c r="L19" s="99">
        <v>1.0762687576109736E-4</v>
      </c>
      <c r="M19" s="99">
        <v>9.7048300444831287E-2</v>
      </c>
      <c r="N19" s="99">
        <f>+K19/'סכום נכסי הקרן'!$C$42</f>
        <v>9.3910384272719721E-2</v>
      </c>
    </row>
    <row r="20" spans="2:14">
      <c r="B20" s="87" t="s">
        <v>244</v>
      </c>
      <c r="C20" s="88" t="s">
        <v>245</v>
      </c>
      <c r="D20" s="96" t="s">
        <v>100</v>
      </c>
      <c r="E20" s="88" t="s">
        <v>243</v>
      </c>
      <c r="F20" s="96" t="s">
        <v>230</v>
      </c>
      <c r="G20" s="96" t="s">
        <v>143</v>
      </c>
      <c r="H20" s="97">
        <v>2026</v>
      </c>
      <c r="I20" s="98">
        <v>1235</v>
      </c>
      <c r="J20" s="88"/>
      <c r="K20" s="97">
        <v>25.021099999999997</v>
      </c>
      <c r="L20" s="99">
        <v>1.9447035169425574E-5</v>
      </c>
      <c r="M20" s="99">
        <v>4.2465006431341192E-3</v>
      </c>
      <c r="N20" s="99">
        <f>+K20/'סכום נכסי הקרן'!$C$42</f>
        <v>4.1091961980083891E-3</v>
      </c>
    </row>
    <row r="21" spans="2:14">
      <c r="B21" s="87" t="s">
        <v>246</v>
      </c>
      <c r="C21" s="88" t="s">
        <v>247</v>
      </c>
      <c r="D21" s="96" t="s">
        <v>100</v>
      </c>
      <c r="E21" s="88" t="s">
        <v>229</v>
      </c>
      <c r="F21" s="96" t="s">
        <v>230</v>
      </c>
      <c r="G21" s="96" t="s">
        <v>143</v>
      </c>
      <c r="H21" s="97">
        <v>1740</v>
      </c>
      <c r="I21" s="98">
        <v>1256</v>
      </c>
      <c r="J21" s="88"/>
      <c r="K21" s="97">
        <v>21.854400000000002</v>
      </c>
      <c r="L21" s="99">
        <v>5.2706054547434467E-5</v>
      </c>
      <c r="M21" s="99">
        <v>3.7090585008377054E-3</v>
      </c>
      <c r="N21" s="99">
        <f>+K21/'סכום נכסי הקרן'!$C$42</f>
        <v>3.5891314686306575E-3</v>
      </c>
    </row>
    <row r="22" spans="2:14">
      <c r="B22" s="89"/>
      <c r="C22" s="88"/>
      <c r="D22" s="88"/>
      <c r="E22" s="88"/>
      <c r="F22" s="88"/>
      <c r="G22" s="88"/>
      <c r="H22" s="97"/>
      <c r="I22" s="98"/>
      <c r="J22" s="88"/>
      <c r="K22" s="88"/>
      <c r="L22" s="88"/>
      <c r="M22" s="99"/>
      <c r="N22" s="88"/>
    </row>
    <row r="23" spans="2:14">
      <c r="B23" s="84" t="s">
        <v>206</v>
      </c>
      <c r="C23" s="85"/>
      <c r="D23" s="85"/>
      <c r="E23" s="85"/>
      <c r="F23" s="85"/>
      <c r="G23" s="85"/>
      <c r="H23" s="93"/>
      <c r="I23" s="94"/>
      <c r="J23" s="93">
        <f>+J24</f>
        <v>1.8945083599999999</v>
      </c>
      <c r="K23" s="93">
        <v>3576.3651800000007</v>
      </c>
      <c r="L23" s="85"/>
      <c r="M23" s="95">
        <v>0.60696919947374317</v>
      </c>
      <c r="N23" s="95">
        <f>+K23/'סכום נכסי הקרן'!$C$42</f>
        <v>0.58734372990578321</v>
      </c>
    </row>
    <row r="24" spans="2:14">
      <c r="B24" s="86" t="s">
        <v>44</v>
      </c>
      <c r="C24" s="85"/>
      <c r="D24" s="85"/>
      <c r="E24" s="85"/>
      <c r="F24" s="85"/>
      <c r="G24" s="85"/>
      <c r="H24" s="93"/>
      <c r="I24" s="94"/>
      <c r="J24" s="93">
        <f>SUM(J25:J38)</f>
        <v>1.8945083599999999</v>
      </c>
      <c r="K24" s="93">
        <v>3576.3651800000007</v>
      </c>
      <c r="L24" s="85"/>
      <c r="M24" s="95">
        <v>0.60696919947374317</v>
      </c>
      <c r="N24" s="95">
        <f>+K24/'סכום נכסי הקרן'!$C$42</f>
        <v>0.58734372990578321</v>
      </c>
    </row>
    <row r="25" spans="2:14">
      <c r="B25" s="87" t="s">
        <v>248</v>
      </c>
      <c r="C25" s="88" t="s">
        <v>249</v>
      </c>
      <c r="D25" s="96" t="s">
        <v>23</v>
      </c>
      <c r="E25" s="88"/>
      <c r="F25" s="96" t="s">
        <v>230</v>
      </c>
      <c r="G25" s="96" t="s">
        <v>152</v>
      </c>
      <c r="H25" s="97">
        <v>97</v>
      </c>
      <c r="I25" s="98">
        <v>20870</v>
      </c>
      <c r="J25" s="88"/>
      <c r="K25" s="97">
        <v>63.422110000000004</v>
      </c>
      <c r="L25" s="99">
        <v>8.8917053085359865E-7</v>
      </c>
      <c r="M25" s="99">
        <v>1.0763796591833409E-2</v>
      </c>
      <c r="N25" s="99">
        <f>+K25/'סכום נכסי הקרן'!$C$42</f>
        <v>1.0415764825753859E-2</v>
      </c>
    </row>
    <row r="26" spans="2:14">
      <c r="B26" s="87" t="s">
        <v>250</v>
      </c>
      <c r="C26" s="88" t="s">
        <v>251</v>
      </c>
      <c r="D26" s="96" t="s">
        <v>252</v>
      </c>
      <c r="E26" s="88"/>
      <c r="F26" s="96" t="s">
        <v>230</v>
      </c>
      <c r="G26" s="96" t="s">
        <v>142</v>
      </c>
      <c r="H26" s="97">
        <v>4435</v>
      </c>
      <c r="I26" s="98">
        <v>2834</v>
      </c>
      <c r="J26" s="88"/>
      <c r="K26" s="97">
        <v>443.55259999999998</v>
      </c>
      <c r="L26" s="99">
        <v>5.2145795977121742E-5</v>
      </c>
      <c r="M26" s="99">
        <v>7.5278321143507312E-2</v>
      </c>
      <c r="N26" s="99">
        <f>+K26/'סכום נכסי הקרן'!$C$42</f>
        <v>7.2844305707452345E-2</v>
      </c>
    </row>
    <row r="27" spans="2:14">
      <c r="B27" s="87" t="s">
        <v>253</v>
      </c>
      <c r="C27" s="88" t="s">
        <v>254</v>
      </c>
      <c r="D27" s="96" t="s">
        <v>23</v>
      </c>
      <c r="E27" s="88"/>
      <c r="F27" s="96" t="s">
        <v>230</v>
      </c>
      <c r="G27" s="96" t="s">
        <v>151</v>
      </c>
      <c r="H27" s="97">
        <v>497</v>
      </c>
      <c r="I27" s="98">
        <v>3187</v>
      </c>
      <c r="J27" s="88"/>
      <c r="K27" s="97">
        <v>44.80489</v>
      </c>
      <c r="L27" s="99">
        <v>9.7410931129334898E-6</v>
      </c>
      <c r="M27" s="99">
        <v>7.6041418722819333E-3</v>
      </c>
      <c r="N27" s="99">
        <f>+K27/'סכום נכסי הקרן'!$C$42</f>
        <v>7.3582729632264005E-3</v>
      </c>
    </row>
    <row r="28" spans="2:14">
      <c r="B28" s="87" t="s">
        <v>255</v>
      </c>
      <c r="C28" s="88" t="s">
        <v>256</v>
      </c>
      <c r="D28" s="96" t="s">
        <v>252</v>
      </c>
      <c r="E28" s="88"/>
      <c r="F28" s="96" t="s">
        <v>230</v>
      </c>
      <c r="G28" s="96" t="s">
        <v>142</v>
      </c>
      <c r="H28" s="97">
        <v>248</v>
      </c>
      <c r="I28" s="98">
        <v>25293</v>
      </c>
      <c r="J28" s="88"/>
      <c r="K28" s="97">
        <v>221.36231000000001</v>
      </c>
      <c r="L28" s="99">
        <v>4.9599999999999999E-7</v>
      </c>
      <c r="M28" s="99">
        <v>3.7568899520031271E-2</v>
      </c>
      <c r="N28" s="99">
        <f>+K28/'סכום נכסי הקרן'!$C$42</f>
        <v>3.6354163591303119E-2</v>
      </c>
    </row>
    <row r="29" spans="2:14">
      <c r="B29" s="87" t="s">
        <v>257</v>
      </c>
      <c r="C29" s="88" t="s">
        <v>258</v>
      </c>
      <c r="D29" s="96" t="s">
        <v>252</v>
      </c>
      <c r="E29" s="88"/>
      <c r="F29" s="96" t="s">
        <v>230</v>
      </c>
      <c r="G29" s="96" t="s">
        <v>142</v>
      </c>
      <c r="H29" s="97">
        <v>3056</v>
      </c>
      <c r="I29" s="98">
        <v>2579</v>
      </c>
      <c r="J29" s="88"/>
      <c r="K29" s="97">
        <v>278.13544999999999</v>
      </c>
      <c r="L29" s="99">
        <v>1.9403174603174604E-4</v>
      </c>
      <c r="M29" s="99">
        <v>4.720425430150544E-2</v>
      </c>
      <c r="N29" s="99">
        <f>+K29/'סכום נכסי הקרן'!$C$42</f>
        <v>4.5677973137526022E-2</v>
      </c>
    </row>
    <row r="30" spans="2:14">
      <c r="B30" s="87" t="s">
        <v>259</v>
      </c>
      <c r="C30" s="88" t="s">
        <v>260</v>
      </c>
      <c r="D30" s="96" t="s">
        <v>252</v>
      </c>
      <c r="E30" s="88"/>
      <c r="F30" s="96" t="s">
        <v>230</v>
      </c>
      <c r="G30" s="96" t="s">
        <v>142</v>
      </c>
      <c r="H30" s="97">
        <v>2894</v>
      </c>
      <c r="I30" s="98">
        <v>3081</v>
      </c>
      <c r="J30" s="88"/>
      <c r="K30" s="97">
        <v>314.66025000000002</v>
      </c>
      <c r="L30" s="99">
        <v>7.1456790123456789E-5</v>
      </c>
      <c r="M30" s="99">
        <v>5.3403125921471999E-2</v>
      </c>
      <c r="N30" s="99">
        <f>+K30/'סכום נכסי הקרן'!$C$42</f>
        <v>5.1676413225812186E-2</v>
      </c>
    </row>
    <row r="31" spans="2:14">
      <c r="B31" s="87" t="s">
        <v>261</v>
      </c>
      <c r="C31" s="88" t="s">
        <v>262</v>
      </c>
      <c r="D31" s="96" t="s">
        <v>103</v>
      </c>
      <c r="E31" s="88"/>
      <c r="F31" s="96" t="s">
        <v>230</v>
      </c>
      <c r="G31" s="96" t="s">
        <v>142</v>
      </c>
      <c r="H31" s="97">
        <v>4275</v>
      </c>
      <c r="I31" s="98">
        <v>2567</v>
      </c>
      <c r="J31" s="88"/>
      <c r="K31" s="97">
        <v>387.26981000000001</v>
      </c>
      <c r="L31" s="99">
        <v>7.5269639618473245E-5</v>
      </c>
      <c r="M31" s="99">
        <v>6.5726186987439733E-2</v>
      </c>
      <c r="N31" s="99">
        <f>+K31/'סכום נכסי הקרן'!$C$42</f>
        <v>6.3601025968300001E-2</v>
      </c>
    </row>
    <row r="32" spans="2:14">
      <c r="B32" s="87" t="s">
        <v>263</v>
      </c>
      <c r="C32" s="88" t="s">
        <v>264</v>
      </c>
      <c r="D32" s="96" t="s">
        <v>103</v>
      </c>
      <c r="E32" s="88"/>
      <c r="F32" s="96" t="s">
        <v>230</v>
      </c>
      <c r="G32" s="96" t="s">
        <v>142</v>
      </c>
      <c r="H32" s="97">
        <v>351</v>
      </c>
      <c r="I32" s="98">
        <v>44085.5</v>
      </c>
      <c r="J32" s="88"/>
      <c r="K32" s="97">
        <v>546.07785000000001</v>
      </c>
      <c r="L32" s="99">
        <v>6.0642876690744136E-5</v>
      </c>
      <c r="M32" s="99">
        <v>9.2678576930122866E-2</v>
      </c>
      <c r="N32" s="99">
        <f>+K32/'סכום נכסי הקרן'!$C$42</f>
        <v>8.9681949436139718E-2</v>
      </c>
    </row>
    <row r="33" spans="2:14">
      <c r="B33" s="87" t="s">
        <v>265</v>
      </c>
      <c r="C33" s="88" t="s">
        <v>266</v>
      </c>
      <c r="D33" s="96" t="s">
        <v>23</v>
      </c>
      <c r="E33" s="88"/>
      <c r="F33" s="96" t="s">
        <v>230</v>
      </c>
      <c r="G33" s="96" t="s">
        <v>144</v>
      </c>
      <c r="H33" s="97">
        <v>990</v>
      </c>
      <c r="I33" s="98">
        <v>7848</v>
      </c>
      <c r="J33" s="88"/>
      <c r="K33" s="97">
        <v>322.97118000000006</v>
      </c>
      <c r="L33" s="99">
        <v>2.4728276209350086E-4</v>
      </c>
      <c r="M33" s="99">
        <v>5.4813630239429353E-2</v>
      </c>
      <c r="N33" s="99">
        <f>+K33/'סכום נכסי הקרן'!$C$42</f>
        <v>5.3041310930466018E-2</v>
      </c>
    </row>
    <row r="34" spans="2:14">
      <c r="B34" s="87" t="s">
        <v>267</v>
      </c>
      <c r="C34" s="88" t="s">
        <v>268</v>
      </c>
      <c r="D34" s="96" t="s">
        <v>252</v>
      </c>
      <c r="E34" s="88"/>
      <c r="F34" s="96" t="s">
        <v>230</v>
      </c>
      <c r="G34" s="96" t="s">
        <v>142</v>
      </c>
      <c r="H34" s="97">
        <v>314</v>
      </c>
      <c r="I34" s="98">
        <v>25123</v>
      </c>
      <c r="J34" s="97">
        <v>1.58586202</v>
      </c>
      <c r="K34" s="97">
        <v>279.97533000000004</v>
      </c>
      <c r="L34" s="99">
        <v>3.2685109337457468E-7</v>
      </c>
      <c r="M34" s="99">
        <v>4.7516512819447888E-2</v>
      </c>
      <c r="N34" s="99">
        <f>+K34/'סכום נכסי הקרן'!$C$42</f>
        <v>4.5980135228752703E-2</v>
      </c>
    </row>
    <row r="35" spans="2:14">
      <c r="B35" s="87" t="s">
        <v>269</v>
      </c>
      <c r="C35" s="88" t="s">
        <v>270</v>
      </c>
      <c r="D35" s="96" t="s">
        <v>115</v>
      </c>
      <c r="E35" s="88"/>
      <c r="F35" s="96" t="s">
        <v>230</v>
      </c>
      <c r="G35" s="96" t="s">
        <v>146</v>
      </c>
      <c r="H35" s="97">
        <v>130</v>
      </c>
      <c r="I35" s="98">
        <v>7333</v>
      </c>
      <c r="J35" s="88"/>
      <c r="K35" s="97">
        <v>26.322240000000001</v>
      </c>
      <c r="L35" s="99">
        <v>4.4959051123317459E-6</v>
      </c>
      <c r="M35" s="99">
        <v>4.467325940455482E-3</v>
      </c>
      <c r="N35" s="99">
        <f>+K35/'סכום נכסי הקרן'!$C$42</f>
        <v>4.3228814293162308E-3</v>
      </c>
    </row>
    <row r="36" spans="2:14">
      <c r="B36" s="87" t="s">
        <v>271</v>
      </c>
      <c r="C36" s="88" t="s">
        <v>272</v>
      </c>
      <c r="D36" s="96" t="s">
        <v>252</v>
      </c>
      <c r="E36" s="88"/>
      <c r="F36" s="96" t="s">
        <v>230</v>
      </c>
      <c r="G36" s="96" t="s">
        <v>142</v>
      </c>
      <c r="H36" s="97">
        <v>1412.9999999999998</v>
      </c>
      <c r="I36" s="98">
        <v>4357</v>
      </c>
      <c r="J36" s="88"/>
      <c r="K36" s="97">
        <v>217.26079999999999</v>
      </c>
      <c r="L36" s="99">
        <v>9.8358954149365807E-7</v>
      </c>
      <c r="M36" s="99">
        <v>3.6872804430174266E-2</v>
      </c>
      <c r="N36" s="99">
        <f>+K36/'סכום נכסי הקרן'!$C$42</f>
        <v>3.5680575727536398E-2</v>
      </c>
    </row>
    <row r="37" spans="2:14">
      <c r="B37" s="87" t="s">
        <v>273</v>
      </c>
      <c r="C37" s="88" t="s">
        <v>274</v>
      </c>
      <c r="D37" s="96" t="s">
        <v>252</v>
      </c>
      <c r="E37" s="88"/>
      <c r="F37" s="96" t="s">
        <v>230</v>
      </c>
      <c r="G37" s="96" t="s">
        <v>142</v>
      </c>
      <c r="H37" s="97">
        <v>429</v>
      </c>
      <c r="I37" s="98">
        <v>23076</v>
      </c>
      <c r="J37" s="88"/>
      <c r="K37" s="97">
        <v>349.35703000000001</v>
      </c>
      <c r="L37" s="99">
        <v>1.335268042313754E-6</v>
      </c>
      <c r="M37" s="99">
        <v>5.9291751864563348E-2</v>
      </c>
      <c r="N37" s="99">
        <f>+K37/'סכום נכסי הקרן'!$C$42</f>
        <v>5.7374638981639609E-2</v>
      </c>
    </row>
    <row r="38" spans="2:14">
      <c r="B38" s="87" t="s">
        <v>275</v>
      </c>
      <c r="C38" s="88" t="s">
        <v>276</v>
      </c>
      <c r="D38" s="96" t="s">
        <v>103</v>
      </c>
      <c r="E38" s="88"/>
      <c r="F38" s="96" t="s">
        <v>230</v>
      </c>
      <c r="G38" s="96" t="s">
        <v>142</v>
      </c>
      <c r="H38" s="97">
        <v>480</v>
      </c>
      <c r="I38" s="98">
        <v>4775</v>
      </c>
      <c r="J38" s="97">
        <v>0.30864633999999996</v>
      </c>
      <c r="K38" s="97">
        <v>81.193330000000003</v>
      </c>
      <c r="L38" s="99">
        <v>1.1915656189439532E-6</v>
      </c>
      <c r="M38" s="99">
        <v>1.3779870911478745E-2</v>
      </c>
      <c r="N38" s="99">
        <f>+K38/'סכום נכסי הקרן'!$C$42</f>
        <v>1.3334318752558461E-2</v>
      </c>
    </row>
    <row r="39" spans="2:14">
      <c r="D39" s="1"/>
      <c r="E39" s="1"/>
      <c r="F39" s="1"/>
      <c r="G39" s="1"/>
      <c r="I39" s="116"/>
      <c r="J39" s="116"/>
      <c r="K39" s="116"/>
      <c r="L39" s="116"/>
      <c r="M39" s="116"/>
      <c r="N39" s="116"/>
    </row>
    <row r="40" spans="2:14">
      <c r="D40" s="1"/>
      <c r="E40" s="1"/>
      <c r="F40" s="1"/>
      <c r="G40" s="1"/>
    </row>
    <row r="41" spans="2:14">
      <c r="B41" s="80" t="s">
        <v>223</v>
      </c>
      <c r="D41" s="1"/>
      <c r="E41" s="1"/>
      <c r="F41" s="1"/>
      <c r="G41" s="1"/>
    </row>
    <row r="42" spans="2:14">
      <c r="B42" s="80" t="s">
        <v>91</v>
      </c>
      <c r="D42" s="1"/>
      <c r="E42" s="1"/>
      <c r="F42" s="1"/>
      <c r="G42" s="1"/>
    </row>
    <row r="43" spans="2:14">
      <c r="B43" s="80" t="s">
        <v>208</v>
      </c>
      <c r="D43" s="1"/>
      <c r="E43" s="1"/>
      <c r="F43" s="1"/>
      <c r="G43" s="1"/>
    </row>
    <row r="44" spans="2:14">
      <c r="B44" s="80" t="s">
        <v>218</v>
      </c>
      <c r="D44" s="1"/>
      <c r="E44" s="1"/>
      <c r="F44" s="1"/>
      <c r="G44" s="1"/>
    </row>
    <row r="45" spans="2:14">
      <c r="B45" s="80" t="s">
        <v>216</v>
      </c>
      <c r="D45" s="1"/>
      <c r="E45" s="1"/>
      <c r="F45" s="1"/>
      <c r="G45" s="1"/>
    </row>
    <row r="46" spans="2:14">
      <c r="D46" s="1"/>
      <c r="E46" s="1"/>
      <c r="F46" s="1"/>
      <c r="G46" s="1"/>
    </row>
    <row r="47" spans="2:14"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2:7">
      <c r="D225" s="1"/>
      <c r="E225" s="1"/>
      <c r="F225" s="1"/>
      <c r="G225" s="1"/>
    </row>
    <row r="226" spans="2:7">
      <c r="D226" s="1"/>
      <c r="E226" s="1"/>
      <c r="F226" s="1"/>
      <c r="G226" s="1"/>
    </row>
    <row r="227" spans="2:7">
      <c r="D227" s="1"/>
      <c r="E227" s="1"/>
      <c r="F227" s="1"/>
      <c r="G227" s="1"/>
    </row>
    <row r="228" spans="2:7">
      <c r="D228" s="1"/>
      <c r="E228" s="1"/>
      <c r="F228" s="1"/>
      <c r="G228" s="1"/>
    </row>
    <row r="229" spans="2:7">
      <c r="D229" s="1"/>
      <c r="E229" s="1"/>
      <c r="F229" s="1"/>
      <c r="G229" s="1"/>
    </row>
    <row r="230" spans="2:7">
      <c r="D230" s="1"/>
      <c r="E230" s="1"/>
      <c r="F230" s="1"/>
      <c r="G230" s="1"/>
    </row>
    <row r="231" spans="2:7">
      <c r="D231" s="1"/>
      <c r="E231" s="1"/>
      <c r="F231" s="1"/>
      <c r="G231" s="1"/>
    </row>
    <row r="232" spans="2:7">
      <c r="D232" s="1"/>
      <c r="E232" s="1"/>
      <c r="F232" s="1"/>
      <c r="G232" s="1"/>
    </row>
    <row r="233" spans="2:7">
      <c r="D233" s="1"/>
      <c r="E233" s="1"/>
      <c r="F233" s="1"/>
      <c r="G233" s="1"/>
    </row>
    <row r="234" spans="2:7">
      <c r="D234" s="1"/>
      <c r="E234" s="1"/>
      <c r="F234" s="1"/>
      <c r="G234" s="1"/>
    </row>
    <row r="235" spans="2:7">
      <c r="D235" s="1"/>
      <c r="E235" s="1"/>
      <c r="F235" s="1"/>
      <c r="G235" s="1"/>
    </row>
    <row r="236" spans="2:7">
      <c r="D236" s="1"/>
      <c r="E236" s="1"/>
      <c r="F236" s="1"/>
      <c r="G236" s="1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B239" s="44"/>
      <c r="D239" s="1"/>
      <c r="E239" s="1"/>
      <c r="F239" s="1"/>
      <c r="G239" s="1"/>
    </row>
    <row r="240" spans="2:7">
      <c r="B240" s="44"/>
      <c r="D240" s="1"/>
      <c r="E240" s="1"/>
      <c r="F240" s="1"/>
      <c r="G240" s="1"/>
    </row>
    <row r="241" spans="2:7">
      <c r="B241" s="3"/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J9:J1048576 C5:C1048576 K1:XFD1048576 A1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158</v>
      </c>
      <c r="C1" s="78" t="s" vm="1">
        <v>224</v>
      </c>
    </row>
    <row r="2" spans="2:65">
      <c r="B2" s="57" t="s">
        <v>157</v>
      </c>
      <c r="C2" s="78" t="s">
        <v>225</v>
      </c>
    </row>
    <row r="3" spans="2:65">
      <c r="B3" s="57" t="s">
        <v>159</v>
      </c>
      <c r="C3" s="78" t="s">
        <v>226</v>
      </c>
    </row>
    <row r="4" spans="2:65">
      <c r="B4" s="57" t="s">
        <v>160</v>
      </c>
      <c r="C4" s="78">
        <v>2146</v>
      </c>
    </row>
    <row r="6" spans="2:65" ht="26.25" customHeight="1">
      <c r="B6" s="157" t="s">
        <v>188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9"/>
    </row>
    <row r="7" spans="2:65" ht="26.25" customHeight="1">
      <c r="B7" s="157" t="s">
        <v>69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9"/>
      <c r="BM7" s="3"/>
    </row>
    <row r="8" spans="2:65" s="3" customFormat="1" ht="78.75">
      <c r="B8" s="22" t="s">
        <v>94</v>
      </c>
      <c r="C8" s="30" t="s">
        <v>30</v>
      </c>
      <c r="D8" s="30" t="s">
        <v>99</v>
      </c>
      <c r="E8" s="30" t="s">
        <v>96</v>
      </c>
      <c r="F8" s="30" t="s">
        <v>41</v>
      </c>
      <c r="G8" s="30" t="s">
        <v>15</v>
      </c>
      <c r="H8" s="30" t="s">
        <v>42</v>
      </c>
      <c r="I8" s="30" t="s">
        <v>79</v>
      </c>
      <c r="J8" s="30" t="s">
        <v>210</v>
      </c>
      <c r="K8" s="30" t="s">
        <v>209</v>
      </c>
      <c r="L8" s="30" t="s">
        <v>40</v>
      </c>
      <c r="M8" s="30" t="s">
        <v>39</v>
      </c>
      <c r="N8" s="30" t="s">
        <v>161</v>
      </c>
      <c r="O8" s="20" t="s">
        <v>163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219</v>
      </c>
      <c r="K9" s="32"/>
      <c r="L9" s="32" t="s">
        <v>213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80" t="s">
        <v>223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80" t="s">
        <v>91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80" t="s">
        <v>208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80" t="s">
        <v>218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5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5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59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BG19" s="4"/>
    </row>
    <row r="20" spans="2:5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BG20" s="3"/>
    </row>
    <row r="21" spans="2:5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5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5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5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5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5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5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5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5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5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5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5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2017-12-07T06:39:09+00:00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9E92712-2EE0-4B16-B798-A25A69E855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גלית פרץ</cp:lastModifiedBy>
  <cp:lastPrinted>2016-08-01T08:41:27Z</cp:lastPrinted>
  <dcterms:created xsi:type="dcterms:W3CDTF">2005-07-19T07:39:38Z</dcterms:created>
  <dcterms:modified xsi:type="dcterms:W3CDTF">2017-12-07T05:51:10Z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