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765" windowWidth="17400" windowHeight="1125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ממשלתיות'!$B$6:$Q$27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ממשלתיות'!$B$8:$Q$12</definedName>
    <definedName name="Print_Area" localSheetId="4">'תעודות חוב מסחריות '!$B$6:$T$29</definedName>
    <definedName name="Print_Area" localSheetId="7">'תעודות סל'!$B$6:$N$42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C31" i="88" l="1"/>
  <c r="C18" i="88"/>
  <c r="C17" i="88"/>
  <c r="C15" i="88"/>
  <c r="C13" i="88" l="1"/>
  <c r="C11" i="88"/>
  <c r="C23" i="88"/>
  <c r="C12" i="88" l="1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C10" i="88" l="1"/>
  <c r="C42" i="88" l="1"/>
  <c r="K14" i="76" l="1"/>
  <c r="K13" i="76"/>
  <c r="K17" i="76"/>
  <c r="K11" i="76"/>
  <c r="K18" i="76"/>
  <c r="K12" i="76"/>
  <c r="K15" i="76"/>
  <c r="N41" i="63"/>
  <c r="O11" i="64"/>
  <c r="O14" i="64"/>
  <c r="O13" i="64"/>
  <c r="O12" i="64"/>
  <c r="N35" i="63"/>
  <c r="N26" i="63"/>
  <c r="N18" i="63"/>
  <c r="U21" i="61"/>
  <c r="U12" i="61"/>
  <c r="Q39" i="59"/>
  <c r="Q31" i="59"/>
  <c r="Q23" i="59"/>
  <c r="Q15" i="59"/>
  <c r="D23" i="88"/>
  <c r="N42" i="63"/>
  <c r="N34" i="63"/>
  <c r="N25" i="63"/>
  <c r="N17" i="63"/>
  <c r="U20" i="61"/>
  <c r="U11" i="61"/>
  <c r="Q36" i="59"/>
  <c r="Q43" i="59"/>
  <c r="Q20" i="59"/>
  <c r="Q12" i="59"/>
  <c r="D18" i="88"/>
  <c r="Q11" i="59"/>
  <c r="D11" i="88"/>
  <c r="N38" i="63"/>
  <c r="N21" i="63"/>
  <c r="U15" i="61"/>
  <c r="Q40" i="59"/>
  <c r="Q24" i="59"/>
  <c r="N39" i="63"/>
  <c r="N31" i="63"/>
  <c r="N22" i="63"/>
  <c r="N14" i="63"/>
  <c r="U16" i="61"/>
  <c r="Q35" i="59"/>
  <c r="Q28" i="59"/>
  <c r="Q19" i="59"/>
  <c r="N30" i="63"/>
  <c r="N13" i="63"/>
  <c r="Q32" i="59"/>
  <c r="Q16" i="59"/>
  <c r="D15" i="88"/>
  <c r="Q13" i="59"/>
  <c r="Q44" i="59"/>
  <c r="U13" i="61"/>
  <c r="N19" i="63"/>
  <c r="N36" i="63"/>
  <c r="Q27" i="59"/>
  <c r="D13" i="88"/>
  <c r="N16" i="63"/>
  <c r="N33" i="63"/>
  <c r="Q38" i="59"/>
  <c r="D31" i="88"/>
  <c r="Q17" i="59"/>
  <c r="Q33" i="59"/>
  <c r="U17" i="61"/>
  <c r="N23" i="63"/>
  <c r="N40" i="63"/>
  <c r="Q14" i="59"/>
  <c r="Q30" i="59"/>
  <c r="U14" i="61"/>
  <c r="N20" i="63"/>
  <c r="N37" i="63"/>
  <c r="Q22" i="59"/>
  <c r="N28" i="63"/>
  <c r="Q21" i="59"/>
  <c r="Q37" i="59"/>
  <c r="N11" i="63"/>
  <c r="N27" i="63"/>
  <c r="D17" i="88"/>
  <c r="Q18" i="59"/>
  <c r="Q34" i="59"/>
  <c r="U19" i="61"/>
  <c r="N24" i="63"/>
  <c r="Q26" i="59"/>
  <c r="Q41" i="59"/>
  <c r="N15" i="63"/>
  <c r="N32" i="63"/>
  <c r="D42" i="88"/>
  <c r="N12" i="63"/>
  <c r="D12" i="88"/>
  <c r="D10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0">
    <s v="Migdal Hashkaot Neches Boded"/>
    <s v="{[Time].[Hie Time].[Yom].&amp;[20170930]}"/>
    <s v="{[Medida].[Medida].&amp;[2]}"/>
    <s v="{[Keren].[Keren].[All]}"/>
    <s v="{[Cheshbon KM].[Hie Peilut].[Peilut 7].&amp;[Kod_Peilut_L7_628]&amp;[Kod_Peilut_L6_475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7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</metadataStrings>
  <mdxMetadata count="43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9"/>
        <n x="7"/>
      </t>
    </mdx>
    <mdx n="0" f="v">
      <t c="8">
        <n x="1" s="1"/>
        <n x="2" s="1"/>
        <n x="3" s="1"/>
        <n x="4" s="1"/>
        <n x="5" s="1"/>
        <n x="6" s="1"/>
        <n x="29"/>
        <n x="8"/>
      </t>
    </mdx>
  </mdxMetadata>
  <valueMetadata count="4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</valueMetadata>
</metadata>
</file>

<file path=xl/sharedStrings.xml><?xml version="1.0" encoding="utf-8"?>
<sst xmlns="http://schemas.openxmlformats.org/spreadsheetml/2006/main" count="2127" uniqueCount="392">
  <si>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</si>
  <si>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</si>
  <si>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</si>
  <si>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</si>
  <si>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</si>
  <si>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</si>
  <si>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</si>
  <si>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</si>
  <si>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</si>
  <si>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</si>
  <si>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</si>
  <si>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</si>
  <si>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</si>
  <si>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</si>
  <si>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</si>
  <si>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</si>
  <si>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</si>
  <si>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</si>
  <si>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</si>
  <si>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</si>
  <si>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</si>
  <si>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</si>
  <si>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</si>
  <si>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</si>
  <si>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</si>
  <si>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</si>
  <si>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</si>
  <si>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</si>
  <si>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</si>
  <si>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</si>
  <si>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</si>
  <si>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</si>
  <si>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</si>
  <si>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</si>
  <si>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</si>
  <si>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</si>
  <si>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</si>
  <si>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</si>
  <si>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</si>
  <si>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</si>
  <si>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</si>
  <si>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חוזים עתידיים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</si>
  <si>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</si>
  <si>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</si>
  <si>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</si>
  <si>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</si>
  <si>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</si>
  <si>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</si>
  <si>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</si>
  <si>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</si>
  <si>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</si>
  <si>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ענף מסחר</t>
  </si>
  <si>
    <t>שם מדרג</t>
  </si>
  <si>
    <t>סה"כ שמחקות מדדים אחרים בישראל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</si>
  <si>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</si>
  <si>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</si>
  <si>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</si>
  <si>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</si>
  <si>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</si>
  <si>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</si>
  <si>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</si>
  <si>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</si>
  <si>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</si>
  <si>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</si>
  <si>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</si>
  <si>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</si>
  <si>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</si>
  <si>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</si>
  <si>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</si>
  <si>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</si>
  <si>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</si>
  <si>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</si>
  <si>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</si>
  <si>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</si>
  <si>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</si>
  <si>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</si>
  <si>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</si>
  <si>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</si>
  <si>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</si>
  <si>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</si>
  <si>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</si>
  <si>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</si>
  <si>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</si>
  <si>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</si>
  <si>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</si>
  <si>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</si>
  <si>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</si>
  <si>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</si>
  <si>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</si>
  <si>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</si>
  <si>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</si>
  <si>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</si>
  <si>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</si>
  <si>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</si>
  <si>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</si>
  <si>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</si>
  <si>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</si>
  <si>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</si>
  <si>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</si>
  <si>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</si>
  <si>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</si>
  <si>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</si>
  <si>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</si>
  <si>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</si>
  <si>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</si>
  <si>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</si>
  <si>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</si>
  <si>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</si>
  <si>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</si>
  <si>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</si>
  <si>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</si>
  <si>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</si>
  <si>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</si>
  <si>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</si>
  <si>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</si>
  <si>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</si>
  <si>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</si>
  <si>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</si>
  <si>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</si>
  <si>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</si>
  <si>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</si>
  <si>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</si>
  <si>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</si>
  <si>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</si>
  <si>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</si>
  <si>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</si>
  <si>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</si>
  <si>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</si>
  <si>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</si>
  <si>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</si>
  <si>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</si>
  <si>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</si>
  <si>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</si>
  <si>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</si>
  <si>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</si>
  <si>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</si>
  <si>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</si>
  <si>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</si>
  <si>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</si>
  <si>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</si>
  <si>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</si>
  <si>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</si>
  <si>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</si>
  <si>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</si>
  <si>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</si>
  <si>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</si>
  <si>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</si>
  <si>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</si>
  <si>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</si>
  <si>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</si>
  <si>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</si>
  <si>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</si>
  <si>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</si>
  <si>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</si>
  <si>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</si>
  <si>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</si>
  <si>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</si>
  <si>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</si>
  <si>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</si>
  <si>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</si>
  <si>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</si>
  <si>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</si>
  <si>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</si>
  <si>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</si>
  <si>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</si>
  <si>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</si>
  <si>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</si>
  <si>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</si>
  <si>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</si>
  <si>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</si>
  <si>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</si>
  <si>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</si>
  <si>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</si>
  <si>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</si>
  <si>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</si>
  <si>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</si>
  <si>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</si>
  <si>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</si>
  <si>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</si>
  <si>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</si>
  <si>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</si>
  <si>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</si>
  <si>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</si>
  <si>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</si>
  <si>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</si>
  <si>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</si>
  <si>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</si>
  <si>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</si>
  <si>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</si>
  <si>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</si>
  <si>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</si>
  <si>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</si>
  <si>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</si>
  <si>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</si>
  <si>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</si>
  <si>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</si>
  <si>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</si>
  <si>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</si>
  <si>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</si>
  <si>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</si>
  <si>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</si>
  <si>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</si>
  <si>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</si>
  <si>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</si>
  <si>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</si>
  <si>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</si>
  <si>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</si>
  <si>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</si>
  <si>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</si>
  <si>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</si>
  <si>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</si>
  <si>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</si>
  <si>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</si>
  <si>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</si>
  <si>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</si>
  <si>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</si>
  <si>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</si>
  <si>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</si>
  <si>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</si>
  <si>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</si>
  <si>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</si>
  <si>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</si>
  <si>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</si>
  <si>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</si>
  <si>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</si>
  <si>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</si>
  <si>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</si>
  <si>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 xml:space="preserve">*****כאשר טרם חלף מועד תשלום הרבית ו/ או פדיון קרן, יוצג  סכום פדיון/ריבית שעתיד להתקבל </t>
  </si>
  <si>
    <t xml:space="preserve">פדיון/ ריבית לקבל*****  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</si>
  <si>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</si>
  <si>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</si>
  <si>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</si>
  <si>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</si>
  <si>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</si>
  <si>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 בעל ענין/צד קשור</t>
  </si>
  <si>
    <t>30/09/2017</t>
  </si>
  <si>
    <t>מגדל מקפת קרנות פנסיה וקופות גמל בע"מ</t>
  </si>
  <si>
    <t>מקפת משלימה - מסלול אג"ח</t>
  </si>
  <si>
    <t>5903 גליל</t>
  </si>
  <si>
    <t>9590332</t>
  </si>
  <si>
    <t>RF</t>
  </si>
  <si>
    <t>5904 גליל</t>
  </si>
  <si>
    <t>9590431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</si>
  <si>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</si>
  <si>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</si>
  <si>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</si>
  <si>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</si>
  <si>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</si>
  <si>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</si>
  <si>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</si>
  <si>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</si>
  <si>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</si>
  <si>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</si>
  <si>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</si>
  <si>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</si>
  <si>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418</t>
  </si>
  <si>
    <t>1108927</t>
  </si>
  <si>
    <t>ממשלתי צמוד 922</t>
  </si>
  <si>
    <t>1124056</t>
  </si>
  <si>
    <t>מקמ 218</t>
  </si>
  <si>
    <t>8180218</t>
  </si>
  <si>
    <t>ממשלתי משתנה 0520  גילון</t>
  </si>
  <si>
    <t>1116193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</si>
  <si>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</si>
  <si>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</si>
  <si>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</si>
  <si>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</si>
  <si>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</si>
  <si>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</si>
  <si>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</si>
  <si>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</si>
  <si>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</si>
  <si>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</si>
  <si>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1018</t>
  </si>
  <si>
    <t>1136548</t>
  </si>
  <si>
    <t>ממשלתי שקלי 118</t>
  </si>
  <si>
    <t>1126218</t>
  </si>
  <si>
    <t>ממשלתי שקלי 122</t>
  </si>
  <si>
    <t>1123272</t>
  </si>
  <si>
    <t>ממשלתי שקלי 142</t>
  </si>
  <si>
    <t>1125400</t>
  </si>
  <si>
    <t>ממשלתי שקלי 421</t>
  </si>
  <si>
    <t>1138130</t>
  </si>
  <si>
    <t>ממשק0120</t>
  </si>
  <si>
    <t>1115773</t>
  </si>
  <si>
    <t>לאומי מימון התח ח</t>
  </si>
  <si>
    <t>6040232</t>
  </si>
  <si>
    <t>מגמה</t>
  </si>
  <si>
    <t>520018078</t>
  </si>
  <si>
    <t>בנקים</t>
  </si>
  <si>
    <t>בזק סדרה ו</t>
  </si>
  <si>
    <t>2300143</t>
  </si>
  <si>
    <t>520031931</t>
  </si>
  <si>
    <t>תקשורת מדיה</t>
  </si>
  <si>
    <t>הראל הנפקות אגח ד</t>
  </si>
  <si>
    <t>1119213</t>
  </si>
  <si>
    <t>520033986</t>
  </si>
  <si>
    <t>ביטוח</t>
  </si>
  <si>
    <t>ירושלים הנפקות אגח ט</t>
  </si>
  <si>
    <t>1127422</t>
  </si>
  <si>
    <t>520025636</t>
  </si>
  <si>
    <t>פועלים הנפקות אגח 29</t>
  </si>
  <si>
    <t>1940485</t>
  </si>
  <si>
    <t>520000118</t>
  </si>
  <si>
    <t>רילייטד אגח א</t>
  </si>
  <si>
    <t>1134923</t>
  </si>
  <si>
    <t>1849766</t>
  </si>
  <si>
    <t>נדלן ובינוי</t>
  </si>
  <si>
    <t>הראל סל תל בונד 60</t>
  </si>
  <si>
    <t>1113257</t>
  </si>
  <si>
    <t>514103811</t>
  </si>
  <si>
    <t>אג"ח</t>
  </si>
  <si>
    <t>הראל תל בונד 20</t>
  </si>
  <si>
    <t>1113240</t>
  </si>
  <si>
    <t>פסגות סל בונד 20</t>
  </si>
  <si>
    <t>1104603</t>
  </si>
  <si>
    <t>513464289</t>
  </si>
  <si>
    <t>פסגות תל בונד 20</t>
  </si>
  <si>
    <t>1101443</t>
  </si>
  <si>
    <t>פסגות תל בונד 60 סדרה 1</t>
  </si>
  <si>
    <t>1109420</t>
  </si>
  <si>
    <t>פסגות תל בונד 60 סדרה 2</t>
  </si>
  <si>
    <t>1109479</t>
  </si>
  <si>
    <t>פסגות תל בונד 60 סדרה 3</t>
  </si>
  <si>
    <t>1134550</t>
  </si>
  <si>
    <t>קסם תל בונד 20</t>
  </si>
  <si>
    <t>1101633</t>
  </si>
  <si>
    <t>520041989</t>
  </si>
  <si>
    <t>קסם תל בונד 60</t>
  </si>
  <si>
    <t>1109248</t>
  </si>
  <si>
    <t>תכלית תל בונד 20</t>
  </si>
  <si>
    <t>1109370</t>
  </si>
  <si>
    <t>513540310</t>
  </si>
  <si>
    <t>תכלית תל בונד 40</t>
  </si>
  <si>
    <t>1109354</t>
  </si>
  <si>
    <t>תכלית תל בונד 60</t>
  </si>
  <si>
    <t>1109362</t>
  </si>
  <si>
    <t>פסגות סל בונד שקלי</t>
  </si>
  <si>
    <t>1116326</t>
  </si>
  <si>
    <t>קסם פח בונד שקלי</t>
  </si>
  <si>
    <t>1116334</t>
  </si>
  <si>
    <t>תכלית תל בונד שקלי</t>
  </si>
  <si>
    <t>1116250</t>
  </si>
  <si>
    <t>ISHARES USD CORP BND</t>
  </si>
  <si>
    <t>IE0032895942</t>
  </si>
  <si>
    <t>PIMCO INV GRADE CORP BD ETF</t>
  </si>
  <si>
    <t>US72201R8170</t>
  </si>
  <si>
    <t>NYSE</t>
  </si>
  <si>
    <t>SPDR BARCLAYS INTERMEDIATE</t>
  </si>
  <si>
    <t>US78464A3757</t>
  </si>
  <si>
    <t>VANGUARD S.T CORP BOND</t>
  </si>
  <si>
    <t>US92206C4096</t>
  </si>
  <si>
    <t>ISHARES JP MORGAN USD EM CORP</t>
  </si>
  <si>
    <t>IE00B6TLBW47</t>
  </si>
  <si>
    <t>SPDR EMERGING MKTS LOCAL BD</t>
  </si>
  <si>
    <t>IE00B4613386</t>
  </si>
  <si>
    <t>ISHARES MARKIT IBOXX EUR HIGH YIELD</t>
  </si>
  <si>
    <t>IE00B66F4759</t>
  </si>
  <si>
    <t>DB X TR II TRX CROSSOVER 5 Y</t>
  </si>
  <si>
    <t>LU0290359032</t>
  </si>
  <si>
    <t>ISHARES MARKIT IBOXX $ HIGH</t>
  </si>
  <si>
    <t>IE00B4PY7Y77</t>
  </si>
  <si>
    <t>SPDR BARCLAYS CAPITAL HIGH</t>
  </si>
  <si>
    <t>US78464A4177</t>
  </si>
  <si>
    <t>AMUNDI ETF EUR HY LIQ BD IBX</t>
  </si>
  <si>
    <t>FR0011494822</t>
  </si>
  <si>
    <t>תעודות השתתפות בקרנות נאמנות בחו"ל</t>
  </si>
  <si>
    <t>NEUBER BERMAN H/Y BD I2A</t>
  </si>
  <si>
    <t>IE00B8QBJF01</t>
  </si>
  <si>
    <t>BB</t>
  </si>
  <si>
    <t>FITCH</t>
  </si>
  <si>
    <t>₪ / מט"ח</t>
  </si>
  <si>
    <t>+ILS/-USD 3.4992 23-10-17 (26) --163</t>
  </si>
  <si>
    <t>10000033</t>
  </si>
  <si>
    <t>ל.ר.</t>
  </si>
  <si>
    <t>+ILS/-USD 3.5012 23-10-17 (26) --168</t>
  </si>
  <si>
    <t>10000031</t>
  </si>
  <si>
    <t>+USD/-EUR 1.2024 21-12-17 (26) +62</t>
  </si>
  <si>
    <t>10000040</t>
  </si>
  <si>
    <t/>
  </si>
  <si>
    <t>פרנק שווצרי</t>
  </si>
  <si>
    <t>דולר ניו-זילנד</t>
  </si>
  <si>
    <t>כתר נורבגי</t>
  </si>
  <si>
    <t>יו בנק</t>
  </si>
  <si>
    <t>30026000</t>
  </si>
  <si>
    <t>30326000</t>
  </si>
  <si>
    <t>מעלות S&amp;P</t>
  </si>
  <si>
    <t>AA+.IL</t>
  </si>
  <si>
    <t>AA.IL</t>
  </si>
  <si>
    <t>AA-.IL</t>
  </si>
  <si>
    <t>A+.IL</t>
  </si>
  <si>
    <t>AAA.IL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</si>
</sst>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0.0000"/>
  </numFmts>
  <fonts count="31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2">
    <xf numFmtId="0" fontId="0" fillId="0" borderId="0"/>
    <xf numFmtId="164" fontId="25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17" fillId="0" borderId="0"/>
    <xf numFmtId="0" fontId="25" fillId="0" borderId="0"/>
    <xf numFmtId="0" fontId="2" fillId="0" borderId="0"/>
    <xf numFmtId="9" fontId="25" fillId="0" borderId="0" applyFont="0" applyFill="0" applyBorder="0" applyAlignment="0" applyProtection="0"/>
    <xf numFmtId="166" fontId="13" fillId="0" borderId="0" applyFill="0" applyBorder="0" applyProtection="0">
      <alignment horizontal="right"/>
    </xf>
    <xf numFmtId="166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164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3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16" fillId="0" borderId="0" xfId="7" applyFont="1" applyAlignment="1">
      <alignment horizontal="justify" readingOrder="2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0" fontId="10" fillId="0" borderId="6" xfId="7" applyFont="1" applyBorder="1" applyAlignment="1">
      <alignment horizontal="center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vertical="center" wrapText="1"/>
    </xf>
    <xf numFmtId="49" fontId="18" fillId="2" borderId="2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right" vertical="center" wrapText="1" indent="2" readingOrder="2"/>
    </xf>
    <xf numFmtId="0" fontId="23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2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4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10" fillId="0" borderId="0" xfId="7" applyFont="1" applyBorder="1" applyAlignment="1">
      <alignment horizontal="center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6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 vertical="center" wrapText="1"/>
    </xf>
    <xf numFmtId="0" fontId="6" fillId="2" borderId="17" xfId="7" applyFont="1" applyFill="1" applyBorder="1" applyAlignment="1">
      <alignment horizontal="center" vertical="center" wrapText="1"/>
    </xf>
    <xf numFmtId="0" fontId="6" fillId="2" borderId="1" xfId="7" applyFont="1" applyFill="1" applyBorder="1" applyAlignment="1">
      <alignment horizontal="center" vertical="center" wrapText="1"/>
    </xf>
    <xf numFmtId="0" fontId="24" fillId="0" borderId="0" xfId="7" applyFont="1" applyFill="1" applyBorder="1" applyAlignment="1">
      <alignment horizontal="right"/>
    </xf>
    <xf numFmtId="0" fontId="28" fillId="0" borderId="28" xfId="0" applyFont="1" applyFill="1" applyBorder="1" applyAlignment="1">
      <alignment horizontal="right"/>
    </xf>
    <xf numFmtId="0" fontId="28" fillId="0" borderId="28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3"/>
    </xf>
    <xf numFmtId="0" fontId="29" fillId="0" borderId="0" xfId="0" applyFont="1" applyFill="1" applyBorder="1" applyAlignment="1">
      <alignment horizontal="right" indent="4"/>
    </xf>
    <xf numFmtId="0" fontId="29" fillId="0" borderId="0" xfId="0" applyFont="1" applyFill="1" applyBorder="1" applyAlignment="1">
      <alignment horizontal="right" indent="3"/>
    </xf>
    <xf numFmtId="4" fontId="28" fillId="0" borderId="28" xfId="0" applyNumberFormat="1" applyFont="1" applyFill="1" applyBorder="1" applyAlignment="1">
      <alignment horizontal="right"/>
    </xf>
    <xf numFmtId="10" fontId="28" fillId="0" borderId="28" xfId="0" applyNumberFormat="1" applyFont="1" applyFill="1" applyBorder="1" applyAlignment="1">
      <alignment horizontal="right"/>
    </xf>
    <xf numFmtId="2" fontId="28" fillId="0" borderId="28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167" fontId="28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14" fontId="29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28" fillId="0" borderId="0" xfId="0" applyFont="1" applyFill="1" applyBorder="1" applyAlignment="1">
      <alignment horizontal="right"/>
    </xf>
    <xf numFmtId="164" fontId="6" fillId="0" borderId="29" xfId="13" applyFont="1" applyFill="1" applyBorder="1" applyAlignment="1">
      <alignment horizontal="right"/>
    </xf>
    <xf numFmtId="10" fontId="6" fillId="0" borderId="29" xfId="14" applyNumberFormat="1" applyFont="1" applyFill="1" applyBorder="1" applyAlignment="1">
      <alignment horizontal="center"/>
    </xf>
    <xf numFmtId="2" fontId="6" fillId="0" borderId="29" xfId="7" applyNumberFormat="1" applyFont="1" applyFill="1" applyBorder="1" applyAlignment="1">
      <alignment horizontal="right"/>
    </xf>
    <xf numFmtId="168" fontId="6" fillId="0" borderId="29" xfId="7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right"/>
    </xf>
    <xf numFmtId="0" fontId="6" fillId="0" borderId="0" xfId="0" applyFont="1" applyFill="1" applyAlignment="1">
      <alignment horizontal="right" readingOrder="2"/>
    </xf>
    <xf numFmtId="0" fontId="5" fillId="0" borderId="0" xfId="0" applyFont="1" applyFill="1" applyAlignment="1">
      <alignment horizontal="center" readingOrder="2"/>
    </xf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1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0" fontId="24" fillId="0" borderId="0" xfId="7" applyFont="1" applyAlignment="1">
      <alignment horizontal="right"/>
    </xf>
    <xf numFmtId="0" fontId="24" fillId="0" borderId="0" xfId="7" applyFont="1" applyFill="1" applyBorder="1" applyAlignment="1">
      <alignment horizontal="right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3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29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8" fillId="0" borderId="0" xfId="0" applyFont="1" applyFill="1" applyBorder="1" applyAlignment="1">
      <alignment horizontal="right" indent="2"/>
    </xf>
    <xf numFmtId="0" fontId="7" fillId="0" borderId="0" xfId="0" applyFont="1" applyAlignment="1">
      <alignment horizontal="right"/>
    </xf>
    <xf numFmtId="0" fontId="9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8" fillId="2" borderId="17" xfId="7" applyFont="1" applyFill="1" applyBorder="1" applyAlignment="1">
      <alignment horizontal="center" vertical="center" wrapText="1"/>
    </xf>
    <xf numFmtId="0" fontId="8" fillId="2" borderId="18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 readingOrder="2"/>
    </xf>
    <xf numFmtId="0" fontId="8" fillId="2" borderId="25" xfId="0" applyFont="1" applyFill="1" applyBorder="1" applyAlignment="1">
      <alignment horizontal="center" vertical="center" wrapText="1" readingOrder="2"/>
    </xf>
    <xf numFmtId="0" fontId="21" fillId="2" borderId="19" xfId="0" applyFont="1" applyFill="1" applyBorder="1" applyAlignment="1">
      <alignment horizontal="center" vertical="center" wrapText="1" readingOrder="2"/>
    </xf>
    <xf numFmtId="0" fontId="17" fillId="0" borderId="20" xfId="0" applyFont="1" applyBorder="1" applyAlignment="1">
      <alignment horizontal="center" readingOrder="2"/>
    </xf>
    <xf numFmtId="0" fontId="17" fillId="0" borderId="16" xfId="0" applyFont="1" applyBorder="1" applyAlignment="1">
      <alignment horizontal="center" readingOrder="2"/>
    </xf>
    <xf numFmtId="0" fontId="21" fillId="2" borderId="21" xfId="0" applyFont="1" applyFill="1" applyBorder="1" applyAlignment="1">
      <alignment horizontal="center" vertical="center" wrapText="1" readingOrder="2"/>
    </xf>
    <xf numFmtId="0" fontId="17" fillId="0" borderId="22" xfId="0" applyFont="1" applyBorder="1" applyAlignment="1">
      <alignment horizontal="center" readingOrder="2"/>
    </xf>
    <xf numFmtId="0" fontId="17" fillId="0" borderId="23" xfId="0" applyFont="1" applyBorder="1" applyAlignment="1">
      <alignment horizontal="center" readingOrder="2"/>
    </xf>
    <xf numFmtId="0" fontId="6" fillId="0" borderId="0" xfId="0" applyFont="1" applyFill="1" applyAlignment="1">
      <alignment horizontal="center" readingOrder="2"/>
    </xf>
    <xf numFmtId="0" fontId="21" fillId="2" borderId="22" xfId="0" applyFont="1" applyFill="1" applyBorder="1" applyAlignment="1">
      <alignment horizontal="center" vertical="center" wrapText="1" readingOrder="2"/>
    </xf>
    <xf numFmtId="0" fontId="21" fillId="2" borderId="23" xfId="0" applyFont="1" applyFill="1" applyBorder="1" applyAlignment="1">
      <alignment horizontal="center" vertical="center" wrapText="1" readingOrder="2"/>
    </xf>
    <xf numFmtId="0" fontId="8" fillId="2" borderId="21" xfId="0" applyFont="1" applyFill="1" applyBorder="1" applyAlignment="1">
      <alignment horizontal="center" vertical="center" wrapText="1" readingOrder="2"/>
    </xf>
    <xf numFmtId="0" fontId="8" fillId="2" borderId="22" xfId="0" applyFont="1" applyFill="1" applyBorder="1" applyAlignment="1">
      <alignment horizontal="center" vertical="center" wrapText="1" readingOrder="2"/>
    </xf>
    <xf numFmtId="0" fontId="8" fillId="2" borderId="23" xfId="0" applyFont="1" applyFill="1" applyBorder="1" applyAlignment="1">
      <alignment horizontal="center" vertical="center" wrapText="1" readingOrder="2"/>
    </xf>
  </cellXfs>
  <cellStyles count="22">
    <cellStyle name="Comma" xfId="13" builtinId="3"/>
    <cellStyle name="Comma 2" xfId="1"/>
    <cellStyle name="Comma 2 2" xfId="15"/>
    <cellStyle name="Comma 3" xfId="20"/>
    <cellStyle name="Currency [0] _1" xfId="2"/>
    <cellStyle name="Hyperlink 2" xfId="3"/>
    <cellStyle name="Normal" xfId="0" builtinId="0"/>
    <cellStyle name="Normal 11" xfId="4"/>
    <cellStyle name="Normal 11 2" xfId="16"/>
    <cellStyle name="Normal 2" xfId="5"/>
    <cellStyle name="Normal 2 2" xfId="17"/>
    <cellStyle name="Normal 3" xfId="6"/>
    <cellStyle name="Normal 3 2" xfId="18"/>
    <cellStyle name="Normal 4" xfId="12"/>
    <cellStyle name="Normal_2007-16618" xfId="7"/>
    <cellStyle name="Percent" xfId="14" builtinId="5"/>
    <cellStyle name="Percent 2" xfId="8"/>
    <cellStyle name="Percent 2 2" xfId="19"/>
    <cellStyle name="Percent 3" xfId="21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198120</xdr:colOff>
      <xdr:row>50</xdr:row>
      <xdr:rowOff>0</xdr:rowOff>
    </xdr:from>
    <xdr:to>
      <xdr:col>31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E66"/>
  <sheetViews>
    <sheetView rightToLeft="1" tabSelected="1" workbookViewId="0">
      <pane ySplit="9" topLeftCell="A10" activePane="bottomLeft" state="frozen"/>
      <selection pane="bottomLeft" activeCell="I20" sqref="I20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5" width="6.7109375" style="9" customWidth="1"/>
    <col min="26" max="28" width="7.7109375" style="9" customWidth="1"/>
    <col min="29" max="29" width="7.140625" style="9" customWidth="1"/>
    <col min="30" max="30" width="6" style="9" customWidth="1"/>
    <col min="31" max="31" width="7.85546875" style="9" customWidth="1"/>
    <col min="32" max="32" width="8.140625" style="9" customWidth="1"/>
    <col min="33" max="33" width="6.28515625" style="9" customWidth="1"/>
    <col min="34" max="34" width="8" style="9" customWidth="1"/>
    <col min="35" max="35" width="8.7109375" style="9" customWidth="1"/>
    <col min="36" max="36" width="10" style="9" customWidth="1"/>
    <col min="37" max="37" width="9.5703125" style="9" customWidth="1"/>
    <col min="38" max="38" width="6.140625" style="9" customWidth="1"/>
    <col min="39" max="40" width="5.7109375" style="9" customWidth="1"/>
    <col min="41" max="41" width="6.85546875" style="9" customWidth="1"/>
    <col min="42" max="42" width="6.42578125" style="9" customWidth="1"/>
    <col min="43" max="43" width="6.7109375" style="9" customWidth="1"/>
    <col min="44" max="44" width="7.28515625" style="9" customWidth="1"/>
    <col min="45" max="56" width="5.7109375" style="9" customWidth="1"/>
    <col min="57" max="16384" width="9.140625" style="9"/>
  </cols>
  <sheetData>
    <row r="1" spans="1:31">
      <c r="B1" s="57" t="s">
        <v>168</v>
      </c>
      <c r="C1" s="78" t="s" vm="1">
        <v>235</v>
      </c>
    </row>
    <row r="2" spans="1:31">
      <c r="B2" s="57" t="s">
        <v>167</v>
      </c>
      <c r="C2" s="78" t="s">
        <v>236</v>
      </c>
    </row>
    <row r="3" spans="1:31">
      <c r="B3" s="57" t="s">
        <v>169</v>
      </c>
      <c r="C3" s="78" t="s">
        <v>237</v>
      </c>
    </row>
    <row r="4" spans="1:31">
      <c r="B4" s="57" t="s">
        <v>170</v>
      </c>
      <c r="C4" s="78">
        <v>2148</v>
      </c>
    </row>
    <row r="6" spans="1:31" ht="26.25" customHeight="1">
      <c r="B6" s="156" t="s">
        <v>184</v>
      </c>
      <c r="C6" s="157"/>
      <c r="D6" s="158"/>
    </row>
    <row r="7" spans="1:31" s="10" customFormat="1">
      <c r="B7" s="22"/>
      <c r="C7" s="23" t="s">
        <v>98</v>
      </c>
      <c r="D7" s="24" t="s">
        <v>96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AE7" s="37" t="s">
        <v>98</v>
      </c>
    </row>
    <row r="8" spans="1:31" s="10" customFormat="1">
      <c r="B8" s="22"/>
      <c r="C8" s="25" t="s">
        <v>224</v>
      </c>
      <c r="D8" s="26" t="s">
        <v>20</v>
      </c>
      <c r="AE8" s="37" t="s">
        <v>99</v>
      </c>
    </row>
    <row r="9" spans="1:31" s="11" customFormat="1" ht="18" customHeight="1">
      <c r="B9" s="36"/>
      <c r="C9" s="19" t="s">
        <v>1</v>
      </c>
      <c r="D9" s="27" t="s">
        <v>2</v>
      </c>
      <c r="AE9" s="37" t="s">
        <v>108</v>
      </c>
    </row>
    <row r="10" spans="1:31" s="11" customFormat="1" ht="18" customHeight="1">
      <c r="B10" s="68" t="s">
        <v>183</v>
      </c>
      <c r="C10" s="114">
        <f>+C11+C12+C23</f>
        <v>3095.0264800000009</v>
      </c>
      <c r="D10" s="115">
        <f>+C10/$C$42</f>
        <v>1</v>
      </c>
      <c r="AE10" s="67"/>
    </row>
    <row r="11" spans="1:31">
      <c r="A11" s="45" t="s">
        <v>131</v>
      </c>
      <c r="B11" s="28" t="s">
        <v>185</v>
      </c>
      <c r="C11" s="114">
        <f>+מזומנים!J10</f>
        <v>136.51140000000001</v>
      </c>
      <c r="D11" s="115">
        <f t="shared" ref="D11:D13" si="0">+C11/$C$42</f>
        <v>4.4106698563690469E-2</v>
      </c>
    </row>
    <row r="12" spans="1:31">
      <c r="B12" s="28" t="s">
        <v>186</v>
      </c>
      <c r="C12" s="114">
        <f>SUM(C13:C22)</f>
        <v>2959.3377100000012</v>
      </c>
      <c r="D12" s="115">
        <f t="shared" si="0"/>
        <v>0.95615909237713548</v>
      </c>
    </row>
    <row r="13" spans="1:31">
      <c r="A13" s="55" t="s">
        <v>131</v>
      </c>
      <c r="B13" s="29" t="s">
        <v>55</v>
      </c>
      <c r="C13" s="114">
        <f>+'תעודות התחייבות ממשלתיות'!N11</f>
        <v>1313.0010500000001</v>
      </c>
      <c r="D13" s="115">
        <f t="shared" si="0"/>
        <v>0.42422934294248743</v>
      </c>
    </row>
    <row r="14" spans="1:31">
      <c r="A14" s="55" t="s">
        <v>131</v>
      </c>
      <c r="B14" s="29" t="s">
        <v>56</v>
      </c>
      <c r="C14" s="114" t="s" vm="2">
        <v>379</v>
      </c>
      <c r="D14" s="115" t="s" vm="3">
        <v>379</v>
      </c>
    </row>
    <row r="15" spans="1:31">
      <c r="A15" s="55" t="s">
        <v>131</v>
      </c>
      <c r="B15" s="29" t="s">
        <v>57</v>
      </c>
      <c r="C15" s="114">
        <f>+'אג"ח קונצרני'!R11</f>
        <v>8.1865100000000002</v>
      </c>
      <c r="D15" s="115">
        <f>+C15/$C$42</f>
        <v>2.6450532985423754E-3</v>
      </c>
    </row>
    <row r="16" spans="1:31">
      <c r="A16" s="55" t="s">
        <v>131</v>
      </c>
      <c r="B16" s="29" t="s">
        <v>58</v>
      </c>
      <c r="C16" s="114" t="s" vm="4">
        <v>379</v>
      </c>
      <c r="D16" s="115" t="s" vm="5">
        <v>379</v>
      </c>
    </row>
    <row r="17" spans="1:4">
      <c r="A17" s="55" t="s">
        <v>131</v>
      </c>
      <c r="B17" s="29" t="s">
        <v>59</v>
      </c>
      <c r="C17" s="114">
        <f>+'תעודות סל'!K11</f>
        <v>1618.2076700000007</v>
      </c>
      <c r="D17" s="115">
        <f t="shared" ref="D17:D18" si="1">+C17/$C$42</f>
        <v>0.52284130053711209</v>
      </c>
    </row>
    <row r="18" spans="1:4">
      <c r="A18" s="55" t="s">
        <v>131</v>
      </c>
      <c r="B18" s="29" t="s">
        <v>60</v>
      </c>
      <c r="C18" s="114">
        <f>+'קרנות נאמנות'!L11</f>
        <v>19.94248</v>
      </c>
      <c r="D18" s="115">
        <f t="shared" si="1"/>
        <v>6.4433955989933872E-3</v>
      </c>
    </row>
    <row r="19" spans="1:4">
      <c r="A19" s="55" t="s">
        <v>131</v>
      </c>
      <c r="B19" s="29" t="s">
        <v>61</v>
      </c>
      <c r="C19" s="114" t="s" vm="6">
        <v>379</v>
      </c>
      <c r="D19" s="115" t="s" vm="7">
        <v>379</v>
      </c>
    </row>
    <row r="20" spans="1:4">
      <c r="A20" s="55" t="s">
        <v>131</v>
      </c>
      <c r="B20" s="29" t="s">
        <v>62</v>
      </c>
      <c r="C20" s="114" t="s" vm="8">
        <v>379</v>
      </c>
      <c r="D20" s="115" t="s" vm="9">
        <v>379</v>
      </c>
    </row>
    <row r="21" spans="1:4">
      <c r="A21" s="55" t="s">
        <v>131</v>
      </c>
      <c r="B21" s="29" t="s">
        <v>63</v>
      </c>
      <c r="C21" s="114" t="s" vm="10">
        <v>379</v>
      </c>
      <c r="D21" s="115" t="s" vm="11">
        <v>379</v>
      </c>
    </row>
    <row r="22" spans="1:4">
      <c r="A22" s="55" t="s">
        <v>131</v>
      </c>
      <c r="B22" s="29" t="s">
        <v>64</v>
      </c>
      <c r="C22" s="114" t="s" vm="12">
        <v>379</v>
      </c>
      <c r="D22" s="115" t="s" vm="13">
        <v>379</v>
      </c>
    </row>
    <row r="23" spans="1:4">
      <c r="B23" s="28" t="s">
        <v>187</v>
      </c>
      <c r="C23" s="114">
        <f>SUM(C24:C32)</f>
        <v>-0.82263000000000008</v>
      </c>
      <c r="D23" s="115">
        <f>+C23/$C$42</f>
        <v>-2.6579094082581153E-4</v>
      </c>
    </row>
    <row r="24" spans="1:4">
      <c r="A24" s="55" t="s">
        <v>131</v>
      </c>
      <c r="B24" s="29" t="s">
        <v>65</v>
      </c>
      <c r="C24" s="114" t="s" vm="14">
        <v>379</v>
      </c>
      <c r="D24" s="115" t="s" vm="15">
        <v>379</v>
      </c>
    </row>
    <row r="25" spans="1:4">
      <c r="A25" s="55" t="s">
        <v>131</v>
      </c>
      <c r="B25" s="29" t="s">
        <v>66</v>
      </c>
      <c r="C25" s="114" t="s" vm="16">
        <v>379</v>
      </c>
      <c r="D25" s="115" t="s" vm="17">
        <v>379</v>
      </c>
    </row>
    <row r="26" spans="1:4">
      <c r="A26" s="55" t="s">
        <v>131</v>
      </c>
      <c r="B26" s="29" t="s">
        <v>57</v>
      </c>
      <c r="C26" s="114" t="s" vm="18">
        <v>379</v>
      </c>
      <c r="D26" s="115" t="s" vm="19">
        <v>379</v>
      </c>
    </row>
    <row r="27" spans="1:4">
      <c r="A27" s="55" t="s">
        <v>131</v>
      </c>
      <c r="B27" s="29" t="s">
        <v>67</v>
      </c>
      <c r="C27" s="114" t="s" vm="20">
        <v>379</v>
      </c>
      <c r="D27" s="115" t="s" vm="21">
        <v>379</v>
      </c>
    </row>
    <row r="28" spans="1:4">
      <c r="A28" s="55" t="s">
        <v>131</v>
      </c>
      <c r="B28" s="29" t="s">
        <v>68</v>
      </c>
      <c r="C28" s="114" t="s" vm="22">
        <v>379</v>
      </c>
      <c r="D28" s="115" t="s" vm="23">
        <v>379</v>
      </c>
    </row>
    <row r="29" spans="1:4">
      <c r="A29" s="55" t="s">
        <v>131</v>
      </c>
      <c r="B29" s="29" t="s">
        <v>69</v>
      </c>
      <c r="C29" s="114" t="s" vm="24">
        <v>379</v>
      </c>
      <c r="D29" s="115" t="s" vm="25">
        <v>379</v>
      </c>
    </row>
    <row r="30" spans="1:4">
      <c r="A30" s="55" t="s">
        <v>131</v>
      </c>
      <c r="B30" s="29" t="s">
        <v>210</v>
      </c>
      <c r="C30" s="114" t="s" vm="26">
        <v>379</v>
      </c>
      <c r="D30" s="115" t="s" vm="27">
        <v>379</v>
      </c>
    </row>
    <row r="31" spans="1:4">
      <c r="A31" s="55" t="s">
        <v>131</v>
      </c>
      <c r="B31" s="29" t="s">
        <v>92</v>
      </c>
      <c r="C31" s="114">
        <f>+'לא סחיר - חוזים עתידיים'!I11</f>
        <v>-0.82263000000000008</v>
      </c>
      <c r="D31" s="115">
        <f>+C31/$C$42</f>
        <v>-2.6579094082581153E-4</v>
      </c>
    </row>
    <row r="32" spans="1:4">
      <c r="A32" s="55" t="s">
        <v>131</v>
      </c>
      <c r="B32" s="29" t="s">
        <v>70</v>
      </c>
      <c r="C32" s="114" t="s" vm="28">
        <v>379</v>
      </c>
      <c r="D32" s="115" t="s" vm="29">
        <v>379</v>
      </c>
    </row>
    <row r="33" spans="1:4">
      <c r="A33" s="55" t="s">
        <v>131</v>
      </c>
      <c r="B33" s="28" t="s">
        <v>188</v>
      </c>
      <c r="C33" s="114" t="s" vm="30">
        <v>379</v>
      </c>
      <c r="D33" s="115" t="s" vm="31">
        <v>379</v>
      </c>
    </row>
    <row r="34" spans="1:4">
      <c r="A34" s="55" t="s">
        <v>131</v>
      </c>
      <c r="B34" s="28" t="s">
        <v>189</v>
      </c>
      <c r="C34" s="114" t="s" vm="32">
        <v>379</v>
      </c>
      <c r="D34" s="115" t="s" vm="33">
        <v>379</v>
      </c>
    </row>
    <row r="35" spans="1:4">
      <c r="A35" s="55" t="s">
        <v>131</v>
      </c>
      <c r="B35" s="28" t="s">
        <v>190</v>
      </c>
      <c r="C35" s="114" t="s" vm="34">
        <v>379</v>
      </c>
      <c r="D35" s="115" t="s" vm="35">
        <v>379</v>
      </c>
    </row>
    <row r="36" spans="1:4">
      <c r="A36" s="55" t="s">
        <v>131</v>
      </c>
      <c r="B36" s="56" t="s">
        <v>191</v>
      </c>
      <c r="C36" s="114" t="s" vm="36">
        <v>379</v>
      </c>
      <c r="D36" s="115" t="s" vm="37">
        <v>379</v>
      </c>
    </row>
    <row r="37" spans="1:4">
      <c r="A37" s="55" t="s">
        <v>131</v>
      </c>
      <c r="B37" s="28" t="s">
        <v>192</v>
      </c>
      <c r="C37" s="114"/>
      <c r="D37" s="115"/>
    </row>
    <row r="38" spans="1:4">
      <c r="A38" s="55"/>
      <c r="B38" s="69" t="s">
        <v>194</v>
      </c>
      <c r="C38" s="114"/>
      <c r="D38" s="115"/>
    </row>
    <row r="39" spans="1:4">
      <c r="A39" s="55" t="s">
        <v>131</v>
      </c>
      <c r="B39" s="70" t="s">
        <v>195</v>
      </c>
      <c r="C39" s="114" t="s" vm="38">
        <v>379</v>
      </c>
      <c r="D39" s="115" t="s" vm="39">
        <v>379</v>
      </c>
    </row>
    <row r="40" spans="1:4">
      <c r="A40" s="55" t="s">
        <v>131</v>
      </c>
      <c r="B40" s="70" t="s">
        <v>222</v>
      </c>
      <c r="C40" s="114" t="s" vm="40">
        <v>379</v>
      </c>
      <c r="D40" s="115" t="s" vm="41">
        <v>379</v>
      </c>
    </row>
    <row r="41" spans="1:4">
      <c r="A41" s="55" t="s">
        <v>131</v>
      </c>
      <c r="B41" s="70" t="s">
        <v>196</v>
      </c>
      <c r="C41" s="114" t="s" vm="42">
        <v>379</v>
      </c>
      <c r="D41" s="115" t="s" vm="43">
        <v>379</v>
      </c>
    </row>
    <row r="42" spans="1:4">
      <c r="B42" s="70" t="s">
        <v>71</v>
      </c>
      <c r="C42" s="114">
        <f>+C10</f>
        <v>3095.0264800000009</v>
      </c>
      <c r="D42" s="115">
        <f>+C42/$C$42</f>
        <v>1</v>
      </c>
    </row>
    <row r="43" spans="1:4">
      <c r="A43" s="55" t="s">
        <v>131</v>
      </c>
      <c r="B43" s="70" t="s">
        <v>193</v>
      </c>
      <c r="C43" s="114"/>
      <c r="D43" s="115"/>
    </row>
    <row r="44" spans="1:4">
      <c r="B44" s="6" t="s">
        <v>97</v>
      </c>
    </row>
    <row r="45" spans="1:4">
      <c r="C45" s="76" t="s">
        <v>175</v>
      </c>
      <c r="D45" s="35" t="s">
        <v>91</v>
      </c>
    </row>
    <row r="46" spans="1:4">
      <c r="C46" s="77" t="s">
        <v>1</v>
      </c>
      <c r="D46" s="24" t="s">
        <v>2</v>
      </c>
    </row>
    <row r="47" spans="1:4">
      <c r="C47" s="116" t="s">
        <v>156</v>
      </c>
      <c r="D47" s="117">
        <v>2.7612000000000001</v>
      </c>
    </row>
    <row r="48" spans="1:4">
      <c r="C48" s="116" t="s">
        <v>165</v>
      </c>
      <c r="D48" s="117">
        <v>1.1092</v>
      </c>
    </row>
    <row r="49" spans="2:4">
      <c r="C49" s="116" t="s">
        <v>161</v>
      </c>
      <c r="D49" s="117">
        <v>2.8287</v>
      </c>
    </row>
    <row r="50" spans="2:4">
      <c r="B50" s="12"/>
      <c r="C50" s="116" t="s">
        <v>380</v>
      </c>
      <c r="D50" s="117">
        <v>3.6273</v>
      </c>
    </row>
    <row r="51" spans="2:4">
      <c r="C51" s="116" t="s">
        <v>154</v>
      </c>
      <c r="D51" s="117">
        <v>4.1569000000000003</v>
      </c>
    </row>
    <row r="52" spans="2:4">
      <c r="C52" s="116" t="s">
        <v>155</v>
      </c>
      <c r="D52" s="117">
        <v>4.7356999999999996</v>
      </c>
    </row>
    <row r="53" spans="2:4">
      <c r="C53" s="116" t="s">
        <v>157</v>
      </c>
      <c r="D53" s="117">
        <v>0.45179999999999998</v>
      </c>
    </row>
    <row r="54" spans="2:4">
      <c r="C54" s="116" t="s">
        <v>162</v>
      </c>
      <c r="D54" s="117">
        <v>3.1328999999999998</v>
      </c>
    </row>
    <row r="55" spans="2:4">
      <c r="C55" s="116" t="s">
        <v>163</v>
      </c>
      <c r="D55" s="117">
        <v>0.1943</v>
      </c>
    </row>
    <row r="56" spans="2:4">
      <c r="C56" s="116" t="s">
        <v>160</v>
      </c>
      <c r="D56" s="117">
        <v>0.55869999999999997</v>
      </c>
    </row>
    <row r="57" spans="2:4">
      <c r="C57" s="116" t="s">
        <v>381</v>
      </c>
      <c r="D57" s="117">
        <v>2.5518000000000001</v>
      </c>
    </row>
    <row r="58" spans="2:4">
      <c r="C58" s="116" t="s">
        <v>159</v>
      </c>
      <c r="D58" s="117">
        <v>0.43369999999999997</v>
      </c>
    </row>
    <row r="59" spans="2:4">
      <c r="C59" s="116" t="s">
        <v>152</v>
      </c>
      <c r="D59" s="117">
        <v>3.5289999999999999</v>
      </c>
    </row>
    <row r="60" spans="2:4">
      <c r="C60" s="116" t="s">
        <v>166</v>
      </c>
      <c r="D60" s="117">
        <v>0.26</v>
      </c>
    </row>
    <row r="61" spans="2:4">
      <c r="C61" s="116" t="s">
        <v>382</v>
      </c>
      <c r="D61" s="117">
        <v>0.44369999999999998</v>
      </c>
    </row>
    <row r="62" spans="2:4">
      <c r="C62" s="116" t="s">
        <v>153</v>
      </c>
      <c r="D62" s="117">
        <v>1</v>
      </c>
    </row>
    <row r="63" spans="2:4">
      <c r="C63"/>
      <c r="D63"/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4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di_1212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Print_Area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Print_Area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Print_Area" display="◄"/>
    <hyperlink ref="A37" location="'השקעות אחרות '!A1" display="◄"/>
    <hyperlink ref="A43" location="'יתרת התחייבות להשקעה'!Print_Area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168</v>
      </c>
      <c r="C1" s="78" t="s" vm="1">
        <v>235</v>
      </c>
    </row>
    <row r="2" spans="2:60">
      <c r="B2" s="57" t="s">
        <v>167</v>
      </c>
      <c r="C2" s="78" t="s">
        <v>236</v>
      </c>
    </row>
    <row r="3" spans="2:60">
      <c r="B3" s="57" t="s">
        <v>169</v>
      </c>
      <c r="C3" s="78" t="s">
        <v>237</v>
      </c>
    </row>
    <row r="4" spans="2:60">
      <c r="B4" s="57" t="s">
        <v>170</v>
      </c>
      <c r="C4" s="78">
        <v>2148</v>
      </c>
    </row>
    <row r="6" spans="2:60" ht="26.25" customHeight="1">
      <c r="B6" s="170" t="s">
        <v>198</v>
      </c>
      <c r="C6" s="171"/>
      <c r="D6" s="171"/>
      <c r="E6" s="171"/>
      <c r="F6" s="171"/>
      <c r="G6" s="171"/>
      <c r="H6" s="171"/>
      <c r="I6" s="171"/>
      <c r="J6" s="171"/>
      <c r="K6" s="171"/>
      <c r="L6" s="172"/>
    </row>
    <row r="7" spans="2:60" ht="26.25" customHeight="1">
      <c r="B7" s="170" t="s">
        <v>80</v>
      </c>
      <c r="C7" s="171"/>
      <c r="D7" s="171"/>
      <c r="E7" s="171"/>
      <c r="F7" s="171"/>
      <c r="G7" s="171"/>
      <c r="H7" s="171"/>
      <c r="I7" s="171"/>
      <c r="J7" s="171"/>
      <c r="K7" s="171"/>
      <c r="L7" s="172"/>
      <c r="BH7" s="3"/>
    </row>
    <row r="8" spans="2:60" s="3" customFormat="1" ht="78.75">
      <c r="B8" s="22" t="s">
        <v>105</v>
      </c>
      <c r="C8" s="30" t="s">
        <v>39</v>
      </c>
      <c r="D8" s="30" t="s">
        <v>109</v>
      </c>
      <c r="E8" s="30" t="s">
        <v>51</v>
      </c>
      <c r="F8" s="30" t="s">
        <v>89</v>
      </c>
      <c r="G8" s="30" t="s">
        <v>221</v>
      </c>
      <c r="H8" s="30" t="s">
        <v>220</v>
      </c>
      <c r="I8" s="30" t="s">
        <v>50</v>
      </c>
      <c r="J8" s="30" t="s">
        <v>49</v>
      </c>
      <c r="K8" s="30" t="s">
        <v>171</v>
      </c>
      <c r="L8" s="30" t="s">
        <v>173</v>
      </c>
      <c r="BD8" s="1"/>
      <c r="BE8" s="1"/>
    </row>
    <row r="9" spans="2:60" s="3" customFormat="1" ht="25.5">
      <c r="B9" s="15"/>
      <c r="C9" s="16"/>
      <c r="D9" s="16"/>
      <c r="E9" s="16"/>
      <c r="F9" s="16"/>
      <c r="G9" s="16" t="s">
        <v>230</v>
      </c>
      <c r="H9" s="16"/>
      <c r="I9" s="16" t="s">
        <v>224</v>
      </c>
      <c r="J9" s="16" t="s">
        <v>20</v>
      </c>
      <c r="K9" s="32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C10" s="1"/>
      <c r="BD10" s="3"/>
      <c r="BE10" s="1"/>
    </row>
    <row r="11" spans="2:60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BC11" s="1"/>
      <c r="BD11" s="3"/>
      <c r="BE11" s="1"/>
      <c r="BG11" s="1"/>
    </row>
    <row r="12" spans="2:60" s="4" customFormat="1" ht="18" customHeight="1">
      <c r="B12" s="99" t="s">
        <v>234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BC12" s="1"/>
      <c r="BD12" s="3"/>
      <c r="BE12" s="1"/>
      <c r="BG12" s="1"/>
    </row>
    <row r="13" spans="2:60">
      <c r="B13" s="99" t="s">
        <v>101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BD13" s="3"/>
    </row>
    <row r="14" spans="2:60" ht="20.25">
      <c r="B14" s="99" t="s">
        <v>219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BD14" s="4"/>
    </row>
    <row r="15" spans="2:60">
      <c r="B15" s="99" t="s">
        <v>229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56" ht="20.2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BC19" s="4"/>
    </row>
    <row r="20" spans="2:5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BD20" s="3"/>
    </row>
    <row r="21" spans="2:5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19 D24:XFD1048576 D20:AF23 AH20:XFD23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168</v>
      </c>
      <c r="C1" s="78" t="s" vm="1">
        <v>235</v>
      </c>
    </row>
    <row r="2" spans="2:61">
      <c r="B2" s="57" t="s">
        <v>167</v>
      </c>
      <c r="C2" s="78" t="s">
        <v>236</v>
      </c>
    </row>
    <row r="3" spans="2:61">
      <c r="B3" s="57" t="s">
        <v>169</v>
      </c>
      <c r="C3" s="78" t="s">
        <v>237</v>
      </c>
    </row>
    <row r="4" spans="2:61">
      <c r="B4" s="57" t="s">
        <v>170</v>
      </c>
      <c r="C4" s="78">
        <v>2148</v>
      </c>
    </row>
    <row r="6" spans="2:61" ht="26.25" customHeight="1">
      <c r="B6" s="170" t="s">
        <v>198</v>
      </c>
      <c r="C6" s="171"/>
      <c r="D6" s="171"/>
      <c r="E6" s="171"/>
      <c r="F6" s="171"/>
      <c r="G6" s="171"/>
      <c r="H6" s="171"/>
      <c r="I6" s="171"/>
      <c r="J6" s="171"/>
      <c r="K6" s="171"/>
      <c r="L6" s="172"/>
    </row>
    <row r="7" spans="2:61" ht="26.25" customHeight="1">
      <c r="B7" s="170" t="s">
        <v>81</v>
      </c>
      <c r="C7" s="171"/>
      <c r="D7" s="171"/>
      <c r="E7" s="171"/>
      <c r="F7" s="171"/>
      <c r="G7" s="171"/>
      <c r="H7" s="171"/>
      <c r="I7" s="171"/>
      <c r="J7" s="171"/>
      <c r="K7" s="171"/>
      <c r="L7" s="172"/>
      <c r="BI7" s="3"/>
    </row>
    <row r="8" spans="2:61" s="3" customFormat="1" ht="78.75">
      <c r="B8" s="22" t="s">
        <v>105</v>
      </c>
      <c r="C8" s="30" t="s">
        <v>39</v>
      </c>
      <c r="D8" s="30" t="s">
        <v>109</v>
      </c>
      <c r="E8" s="30" t="s">
        <v>51</v>
      </c>
      <c r="F8" s="30" t="s">
        <v>89</v>
      </c>
      <c r="G8" s="30" t="s">
        <v>221</v>
      </c>
      <c r="H8" s="30" t="s">
        <v>220</v>
      </c>
      <c r="I8" s="30" t="s">
        <v>50</v>
      </c>
      <c r="J8" s="30" t="s">
        <v>49</v>
      </c>
      <c r="K8" s="30" t="s">
        <v>171</v>
      </c>
      <c r="L8" s="31" t="s">
        <v>173</v>
      </c>
      <c r="M8" s="1"/>
      <c r="BE8" s="1"/>
      <c r="BF8" s="1"/>
    </row>
    <row r="9" spans="2:61" s="3" customFormat="1" ht="20.25">
      <c r="B9" s="15"/>
      <c r="C9" s="30"/>
      <c r="D9" s="30"/>
      <c r="E9" s="30"/>
      <c r="F9" s="30"/>
      <c r="G9" s="16" t="s">
        <v>230</v>
      </c>
      <c r="H9" s="16"/>
      <c r="I9" s="16" t="s">
        <v>224</v>
      </c>
      <c r="J9" s="16" t="s">
        <v>20</v>
      </c>
      <c r="K9" s="32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D10" s="1"/>
      <c r="BE10" s="3"/>
      <c r="BF10" s="1"/>
    </row>
    <row r="11" spans="2:6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BD11" s="1"/>
      <c r="BE11" s="3"/>
      <c r="BF11" s="1"/>
      <c r="BH11" s="1"/>
    </row>
    <row r="12" spans="2:61">
      <c r="B12" s="99" t="s">
        <v>234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BE12" s="3"/>
    </row>
    <row r="13" spans="2:61" ht="20.25">
      <c r="B13" s="99" t="s">
        <v>101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BE13" s="4"/>
    </row>
    <row r="14" spans="2:61">
      <c r="B14" s="99" t="s">
        <v>219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61">
      <c r="B15" s="99" t="s">
        <v>229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6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 ht="20.2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BD18" s="4"/>
    </row>
    <row r="19" spans="2:5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BD21" s="3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168</v>
      </c>
      <c r="C1" s="78" t="s" vm="1">
        <v>235</v>
      </c>
    </row>
    <row r="2" spans="1:60">
      <c r="B2" s="57" t="s">
        <v>167</v>
      </c>
      <c r="C2" s="78" t="s">
        <v>236</v>
      </c>
    </row>
    <row r="3" spans="1:60">
      <c r="B3" s="57" t="s">
        <v>169</v>
      </c>
      <c r="C3" s="78" t="s">
        <v>237</v>
      </c>
    </row>
    <row r="4" spans="1:60">
      <c r="B4" s="57" t="s">
        <v>170</v>
      </c>
      <c r="C4" s="78">
        <v>2148</v>
      </c>
    </row>
    <row r="6" spans="1:60" ht="26.25" customHeight="1">
      <c r="B6" s="170" t="s">
        <v>198</v>
      </c>
      <c r="C6" s="171"/>
      <c r="D6" s="171"/>
      <c r="E6" s="171"/>
      <c r="F6" s="171"/>
      <c r="G6" s="171"/>
      <c r="H6" s="171"/>
      <c r="I6" s="171"/>
      <c r="J6" s="171"/>
      <c r="K6" s="172"/>
      <c r="BD6" s="1" t="s">
        <v>110</v>
      </c>
      <c r="BF6" s="1" t="s">
        <v>176</v>
      </c>
      <c r="BH6" s="3" t="s">
        <v>153</v>
      </c>
    </row>
    <row r="7" spans="1:60" ht="26.25" customHeight="1">
      <c r="B7" s="170" t="s">
        <v>82</v>
      </c>
      <c r="C7" s="171"/>
      <c r="D7" s="171"/>
      <c r="E7" s="171"/>
      <c r="F7" s="171"/>
      <c r="G7" s="171"/>
      <c r="H7" s="171"/>
      <c r="I7" s="171"/>
      <c r="J7" s="171"/>
      <c r="K7" s="172"/>
      <c r="BD7" s="3" t="s">
        <v>112</v>
      </c>
      <c r="BF7" s="1" t="s">
        <v>132</v>
      </c>
      <c r="BH7" s="3" t="s">
        <v>152</v>
      </c>
    </row>
    <row r="8" spans="1:60" s="3" customFormat="1" ht="78.75">
      <c r="A8" s="2"/>
      <c r="B8" s="22" t="s">
        <v>105</v>
      </c>
      <c r="C8" s="30" t="s">
        <v>39</v>
      </c>
      <c r="D8" s="30" t="s">
        <v>109</v>
      </c>
      <c r="E8" s="30" t="s">
        <v>51</v>
      </c>
      <c r="F8" s="30" t="s">
        <v>89</v>
      </c>
      <c r="G8" s="30" t="s">
        <v>221</v>
      </c>
      <c r="H8" s="30" t="s">
        <v>220</v>
      </c>
      <c r="I8" s="30" t="s">
        <v>50</v>
      </c>
      <c r="J8" s="30" t="s">
        <v>171</v>
      </c>
      <c r="K8" s="30" t="s">
        <v>173</v>
      </c>
      <c r="BC8" s="1" t="s">
        <v>125</v>
      </c>
      <c r="BD8" s="1" t="s">
        <v>126</v>
      </c>
      <c r="BE8" s="1" t="s">
        <v>133</v>
      </c>
      <c r="BG8" s="4" t="s">
        <v>154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230</v>
      </c>
      <c r="H9" s="16"/>
      <c r="I9" s="16" t="s">
        <v>224</v>
      </c>
      <c r="J9" s="32" t="s">
        <v>20</v>
      </c>
      <c r="K9" s="58" t="s">
        <v>20</v>
      </c>
      <c r="BC9" s="1" t="s">
        <v>122</v>
      </c>
      <c r="BE9" s="1" t="s">
        <v>134</v>
      </c>
      <c r="BG9" s="4" t="s">
        <v>155</v>
      </c>
    </row>
    <row r="10" spans="1:60" s="4" customFormat="1" ht="18" customHeight="1">
      <c r="A10" s="2"/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118</v>
      </c>
      <c r="BD10" s="3"/>
      <c r="BE10" s="1" t="s">
        <v>177</v>
      </c>
      <c r="BG10" s="1" t="s">
        <v>161</v>
      </c>
    </row>
    <row r="11" spans="1:60" s="4" customFormat="1" ht="18" customHeight="1">
      <c r="A11" s="2"/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3"/>
      <c r="M11" s="3"/>
      <c r="N11" s="3"/>
      <c r="O11" s="3"/>
      <c r="BC11" s="1" t="s">
        <v>117</v>
      </c>
      <c r="BD11" s="3"/>
      <c r="BE11" s="1" t="s">
        <v>135</v>
      </c>
      <c r="BG11" s="1" t="s">
        <v>156</v>
      </c>
    </row>
    <row r="12" spans="1:60" ht="20.25">
      <c r="B12" s="99" t="s">
        <v>234</v>
      </c>
      <c r="C12" s="101"/>
      <c r="D12" s="101"/>
      <c r="E12" s="101"/>
      <c r="F12" s="101"/>
      <c r="G12" s="101"/>
      <c r="H12" s="101"/>
      <c r="I12" s="101"/>
      <c r="J12" s="101"/>
      <c r="K12" s="101"/>
      <c r="P12" s="1"/>
      <c r="BC12" s="1" t="s">
        <v>115</v>
      </c>
      <c r="BD12" s="4"/>
      <c r="BE12" s="1" t="s">
        <v>136</v>
      </c>
      <c r="BG12" s="1" t="s">
        <v>157</v>
      </c>
    </row>
    <row r="13" spans="1:60">
      <c r="B13" s="99" t="s">
        <v>101</v>
      </c>
      <c r="C13" s="101"/>
      <c r="D13" s="101"/>
      <c r="E13" s="101"/>
      <c r="F13" s="101"/>
      <c r="G13" s="101"/>
      <c r="H13" s="101"/>
      <c r="I13" s="101"/>
      <c r="J13" s="101"/>
      <c r="K13" s="101"/>
      <c r="P13" s="1"/>
      <c r="BC13" s="1" t="s">
        <v>119</v>
      </c>
      <c r="BE13" s="1" t="s">
        <v>137</v>
      </c>
      <c r="BG13" s="1" t="s">
        <v>158</v>
      </c>
    </row>
    <row r="14" spans="1:60">
      <c r="B14" s="99" t="s">
        <v>219</v>
      </c>
      <c r="C14" s="101"/>
      <c r="D14" s="101"/>
      <c r="E14" s="101"/>
      <c r="F14" s="101"/>
      <c r="G14" s="101"/>
      <c r="H14" s="101"/>
      <c r="I14" s="101"/>
      <c r="J14" s="101"/>
      <c r="K14" s="101"/>
      <c r="P14" s="1"/>
      <c r="BC14" s="1" t="s">
        <v>116</v>
      </c>
      <c r="BE14" s="1" t="s">
        <v>138</v>
      </c>
      <c r="BG14" s="1" t="s">
        <v>160</v>
      </c>
    </row>
    <row r="15" spans="1:60">
      <c r="B15" s="99" t="s">
        <v>229</v>
      </c>
      <c r="C15" s="101"/>
      <c r="D15" s="101"/>
      <c r="E15" s="101"/>
      <c r="F15" s="101"/>
      <c r="G15" s="101"/>
      <c r="H15" s="101"/>
      <c r="I15" s="101"/>
      <c r="J15" s="101"/>
      <c r="K15" s="101"/>
      <c r="P15" s="1"/>
      <c r="BC15" s="1" t="s">
        <v>127</v>
      </c>
      <c r="BE15" s="1" t="s">
        <v>178</v>
      </c>
      <c r="BG15" s="1" t="s">
        <v>162</v>
      </c>
    </row>
    <row r="16" spans="1:60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P16" s="1"/>
      <c r="BC16" s="4" t="s">
        <v>113</v>
      </c>
      <c r="BD16" s="1" t="s">
        <v>128</v>
      </c>
      <c r="BE16" s="1" t="s">
        <v>139</v>
      </c>
      <c r="BG16" s="1" t="s">
        <v>163</v>
      </c>
    </row>
    <row r="17" spans="2:6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P17" s="1"/>
      <c r="BC17" s="1" t="s">
        <v>123</v>
      </c>
      <c r="BE17" s="1" t="s">
        <v>140</v>
      </c>
      <c r="BG17" s="1" t="s">
        <v>164</v>
      </c>
    </row>
    <row r="18" spans="2:6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BD18" s="1" t="s">
        <v>111</v>
      </c>
      <c r="BF18" s="1" t="s">
        <v>141</v>
      </c>
      <c r="BH18" s="1" t="s">
        <v>29</v>
      </c>
    </row>
    <row r="19" spans="2:6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BD19" s="1" t="s">
        <v>124</v>
      </c>
      <c r="BF19" s="1" t="s">
        <v>142</v>
      </c>
    </row>
    <row r="20" spans="2:6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BD20" s="1" t="s">
        <v>129</v>
      </c>
      <c r="BF20" s="1" t="s">
        <v>143</v>
      </c>
    </row>
    <row r="21" spans="2:6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BD21" s="1" t="s">
        <v>114</v>
      </c>
      <c r="BE21" s="1" t="s">
        <v>130</v>
      </c>
      <c r="BF21" s="1" t="s">
        <v>144</v>
      </c>
    </row>
    <row r="22" spans="2:6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BD22" s="1" t="s">
        <v>120</v>
      </c>
      <c r="BF22" s="1" t="s">
        <v>145</v>
      </c>
    </row>
    <row r="23" spans="2:6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BD23" s="1" t="s">
        <v>29</v>
      </c>
      <c r="BE23" s="1" t="s">
        <v>121</v>
      </c>
      <c r="BF23" s="1" t="s">
        <v>179</v>
      </c>
    </row>
    <row r="24" spans="2:6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BF24" s="1" t="s">
        <v>182</v>
      </c>
    </row>
    <row r="25" spans="2:6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BF25" s="1" t="s">
        <v>146</v>
      </c>
    </row>
    <row r="26" spans="2:6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BF26" s="1" t="s">
        <v>147</v>
      </c>
    </row>
    <row r="27" spans="2:6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BF27" s="1" t="s">
        <v>181</v>
      </c>
    </row>
    <row r="28" spans="2:6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BF28" s="1" t="s">
        <v>148</v>
      </c>
    </row>
    <row r="29" spans="2:6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BF29" s="1" t="s">
        <v>149</v>
      </c>
    </row>
    <row r="30" spans="2:6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BF30" s="1" t="s">
        <v>180</v>
      </c>
    </row>
    <row r="31" spans="2:6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BF31" s="1" t="s">
        <v>29</v>
      </c>
    </row>
    <row r="32" spans="2:60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168</v>
      </c>
      <c r="C1" s="78" t="s" vm="1">
        <v>235</v>
      </c>
    </row>
    <row r="2" spans="2:81">
      <c r="B2" s="57" t="s">
        <v>167</v>
      </c>
      <c r="C2" s="78" t="s">
        <v>236</v>
      </c>
    </row>
    <row r="3" spans="2:81">
      <c r="B3" s="57" t="s">
        <v>169</v>
      </c>
      <c r="C3" s="78" t="s">
        <v>237</v>
      </c>
      <c r="E3" s="2"/>
    </row>
    <row r="4" spans="2:81">
      <c r="B4" s="57" t="s">
        <v>170</v>
      </c>
      <c r="C4" s="78">
        <v>2148</v>
      </c>
    </row>
    <row r="6" spans="2:81" ht="26.25" customHeight="1">
      <c r="B6" s="170" t="s">
        <v>198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2"/>
    </row>
    <row r="7" spans="2:81" ht="26.25" customHeight="1">
      <c r="B7" s="170" t="s">
        <v>83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2"/>
    </row>
    <row r="8" spans="2:81" s="3" customFormat="1" ht="47.25">
      <c r="B8" s="22" t="s">
        <v>105</v>
      </c>
      <c r="C8" s="30" t="s">
        <v>39</v>
      </c>
      <c r="D8" s="13" t="s">
        <v>42</v>
      </c>
      <c r="E8" s="30" t="s">
        <v>15</v>
      </c>
      <c r="F8" s="30" t="s">
        <v>52</v>
      </c>
      <c r="G8" s="30" t="s">
        <v>90</v>
      </c>
      <c r="H8" s="30" t="s">
        <v>18</v>
      </c>
      <c r="I8" s="30" t="s">
        <v>89</v>
      </c>
      <c r="J8" s="30" t="s">
        <v>17</v>
      </c>
      <c r="K8" s="30" t="s">
        <v>19</v>
      </c>
      <c r="L8" s="30" t="s">
        <v>221</v>
      </c>
      <c r="M8" s="30" t="s">
        <v>220</v>
      </c>
      <c r="N8" s="30" t="s">
        <v>50</v>
      </c>
      <c r="O8" s="30" t="s">
        <v>49</v>
      </c>
      <c r="P8" s="30" t="s">
        <v>171</v>
      </c>
      <c r="Q8" s="31" t="s">
        <v>173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230</v>
      </c>
      <c r="M9" s="32"/>
      <c r="N9" s="32" t="s">
        <v>224</v>
      </c>
      <c r="O9" s="32" t="s">
        <v>20</v>
      </c>
      <c r="P9" s="32" t="s">
        <v>20</v>
      </c>
      <c r="Q9" s="33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102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9" t="s">
        <v>234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81">
      <c r="B13" s="99" t="s">
        <v>101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81">
      <c r="B14" s="99" t="s">
        <v>219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81">
      <c r="B15" s="99" t="s">
        <v>229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8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</sheetData>
  <sheetProtection sheet="1" objects="1" scenarios="1"/>
  <mergeCells count="2">
    <mergeCell ref="B6:Q6"/>
    <mergeCell ref="B7:Q7"/>
  </mergeCells>
  <phoneticPr fontId="4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168</v>
      </c>
      <c r="C1" s="78" t="s" vm="1">
        <v>235</v>
      </c>
    </row>
    <row r="2" spans="2:72">
      <c r="B2" s="57" t="s">
        <v>167</v>
      </c>
      <c r="C2" s="78" t="s">
        <v>236</v>
      </c>
    </row>
    <row r="3" spans="2:72">
      <c r="B3" s="57" t="s">
        <v>169</v>
      </c>
      <c r="C3" s="78" t="s">
        <v>237</v>
      </c>
    </row>
    <row r="4" spans="2:72">
      <c r="B4" s="57" t="s">
        <v>170</v>
      </c>
      <c r="C4" s="78">
        <v>2148</v>
      </c>
    </row>
    <row r="6" spans="2:72" ht="26.25" customHeight="1">
      <c r="B6" s="170" t="s">
        <v>199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2"/>
    </row>
    <row r="7" spans="2:72" ht="26.25" customHeight="1">
      <c r="B7" s="170" t="s">
        <v>74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2"/>
    </row>
    <row r="8" spans="2:72" s="3" customFormat="1" ht="78.75">
      <c r="B8" s="22" t="s">
        <v>105</v>
      </c>
      <c r="C8" s="30" t="s">
        <v>39</v>
      </c>
      <c r="D8" s="30" t="s">
        <v>15</v>
      </c>
      <c r="E8" s="30" t="s">
        <v>52</v>
      </c>
      <c r="F8" s="30" t="s">
        <v>90</v>
      </c>
      <c r="G8" s="30" t="s">
        <v>18</v>
      </c>
      <c r="H8" s="30" t="s">
        <v>89</v>
      </c>
      <c r="I8" s="30" t="s">
        <v>17</v>
      </c>
      <c r="J8" s="30" t="s">
        <v>19</v>
      </c>
      <c r="K8" s="30" t="s">
        <v>221</v>
      </c>
      <c r="L8" s="30" t="s">
        <v>220</v>
      </c>
      <c r="M8" s="30" t="s">
        <v>98</v>
      </c>
      <c r="N8" s="30" t="s">
        <v>49</v>
      </c>
      <c r="O8" s="30" t="s">
        <v>171</v>
      </c>
      <c r="P8" s="31" t="s">
        <v>173</v>
      </c>
    </row>
    <row r="9" spans="2:72" s="3" customFormat="1" ht="25.5" customHeight="1">
      <c r="B9" s="15"/>
      <c r="C9" s="32"/>
      <c r="D9" s="32"/>
      <c r="E9" s="32"/>
      <c r="F9" s="32" t="s">
        <v>22</v>
      </c>
      <c r="G9" s="32" t="s">
        <v>21</v>
      </c>
      <c r="H9" s="32"/>
      <c r="I9" s="32" t="s">
        <v>20</v>
      </c>
      <c r="J9" s="32" t="s">
        <v>20</v>
      </c>
      <c r="K9" s="32" t="s">
        <v>230</v>
      </c>
      <c r="L9" s="32"/>
      <c r="M9" s="32" t="s">
        <v>224</v>
      </c>
      <c r="N9" s="32" t="s">
        <v>20</v>
      </c>
      <c r="O9" s="32" t="s">
        <v>20</v>
      </c>
      <c r="P9" s="33" t="s">
        <v>20</v>
      </c>
    </row>
    <row r="10" spans="2:7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20" t="s">
        <v>13</v>
      </c>
      <c r="P10" s="20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9" t="s">
        <v>101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72">
      <c r="B13" s="99" t="s">
        <v>219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72">
      <c r="B14" s="99" t="s">
        <v>229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72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72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</row>
  </sheetData>
  <sheetProtection sheet="1" objects="1" scenarios="1"/>
  <mergeCells count="2">
    <mergeCell ref="B6:P6"/>
    <mergeCell ref="B7:P7"/>
  </mergeCells>
  <phoneticPr fontId="4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168</v>
      </c>
      <c r="C1" s="78" t="s" vm="1">
        <v>235</v>
      </c>
    </row>
    <row r="2" spans="2:65">
      <c r="B2" s="57" t="s">
        <v>167</v>
      </c>
      <c r="C2" s="78" t="s">
        <v>236</v>
      </c>
    </row>
    <row r="3" spans="2:65">
      <c r="B3" s="57" t="s">
        <v>169</v>
      </c>
      <c r="C3" s="78" t="s">
        <v>237</v>
      </c>
    </row>
    <row r="4" spans="2:65">
      <c r="B4" s="57" t="s">
        <v>170</v>
      </c>
      <c r="C4" s="78">
        <v>2148</v>
      </c>
    </row>
    <row r="6" spans="2:65" ht="26.25" customHeight="1">
      <c r="B6" s="170" t="s">
        <v>199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2"/>
    </row>
    <row r="7" spans="2:65" ht="26.25" customHeight="1">
      <c r="B7" s="170" t="s">
        <v>75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2"/>
    </row>
    <row r="8" spans="2:65" s="3" customFormat="1" ht="78.75">
      <c r="B8" s="22" t="s">
        <v>105</v>
      </c>
      <c r="C8" s="30" t="s">
        <v>39</v>
      </c>
      <c r="D8" s="30" t="s">
        <v>107</v>
      </c>
      <c r="E8" s="30" t="s">
        <v>106</v>
      </c>
      <c r="F8" s="30" t="s">
        <v>51</v>
      </c>
      <c r="G8" s="30" t="s">
        <v>15</v>
      </c>
      <c r="H8" s="30" t="s">
        <v>52</v>
      </c>
      <c r="I8" s="30" t="s">
        <v>90</v>
      </c>
      <c r="J8" s="30" t="s">
        <v>18</v>
      </c>
      <c r="K8" s="30" t="s">
        <v>89</v>
      </c>
      <c r="L8" s="30" t="s">
        <v>17</v>
      </c>
      <c r="M8" s="72" t="s">
        <v>19</v>
      </c>
      <c r="N8" s="30" t="s">
        <v>221</v>
      </c>
      <c r="O8" s="30" t="s">
        <v>220</v>
      </c>
      <c r="P8" s="30" t="s">
        <v>98</v>
      </c>
      <c r="Q8" s="30" t="s">
        <v>49</v>
      </c>
      <c r="R8" s="30" t="s">
        <v>171</v>
      </c>
      <c r="S8" s="31" t="s">
        <v>173</v>
      </c>
      <c r="U8" s="1"/>
      <c r="BJ8" s="1"/>
    </row>
    <row r="9" spans="2:65" s="3" customFormat="1" ht="17.2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230</v>
      </c>
      <c r="O9" s="32"/>
      <c r="P9" s="32" t="s">
        <v>224</v>
      </c>
      <c r="Q9" s="32" t="s">
        <v>20</v>
      </c>
      <c r="R9" s="32" t="s">
        <v>20</v>
      </c>
      <c r="S9" s="33" t="s">
        <v>20</v>
      </c>
      <c r="BJ9" s="1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102</v>
      </c>
      <c r="R10" s="20" t="s">
        <v>103</v>
      </c>
      <c r="S10" s="20" t="s">
        <v>174</v>
      </c>
      <c r="T10" s="5"/>
      <c r="BJ10" s="1"/>
    </row>
    <row r="11" spans="2:6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5"/>
      <c r="BJ11" s="1"/>
      <c r="BM11" s="1"/>
    </row>
    <row r="12" spans="2:65" ht="20.25" customHeight="1">
      <c r="B12" s="99" t="s">
        <v>234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</row>
    <row r="13" spans="2:65">
      <c r="B13" s="99" t="s">
        <v>101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</row>
    <row r="14" spans="2:65">
      <c r="B14" s="99" t="s">
        <v>219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</row>
    <row r="15" spans="2:65">
      <c r="B15" s="99" t="s">
        <v>229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</row>
    <row r="16" spans="2:6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</row>
    <row r="17" spans="2:19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</row>
    <row r="18" spans="2:1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2:19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2:19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2:1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2:1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4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>
      <selection activeCell="C25" sqref="C2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168</v>
      </c>
      <c r="C1" s="78" t="s" vm="1">
        <v>235</v>
      </c>
    </row>
    <row r="2" spans="2:81">
      <c r="B2" s="57" t="s">
        <v>167</v>
      </c>
      <c r="C2" s="78" t="s">
        <v>236</v>
      </c>
    </row>
    <row r="3" spans="2:81">
      <c r="B3" s="57" t="s">
        <v>169</v>
      </c>
      <c r="C3" s="78" t="s">
        <v>237</v>
      </c>
    </row>
    <row r="4" spans="2:81">
      <c r="B4" s="57" t="s">
        <v>170</v>
      </c>
      <c r="C4" s="78">
        <v>2148</v>
      </c>
    </row>
    <row r="6" spans="2:81" ht="26.25" customHeight="1">
      <c r="B6" s="170" t="s">
        <v>199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2"/>
    </row>
    <row r="7" spans="2:81" ht="26.25" customHeight="1">
      <c r="B7" s="170" t="s">
        <v>76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2"/>
    </row>
    <row r="8" spans="2:81" s="3" customFormat="1" ht="78.75">
      <c r="B8" s="22" t="s">
        <v>105</v>
      </c>
      <c r="C8" s="30" t="s">
        <v>39</v>
      </c>
      <c r="D8" s="30" t="s">
        <v>107</v>
      </c>
      <c r="E8" s="30" t="s">
        <v>106</v>
      </c>
      <c r="F8" s="30" t="s">
        <v>51</v>
      </c>
      <c r="G8" s="30" t="s">
        <v>15</v>
      </c>
      <c r="H8" s="30" t="s">
        <v>52</v>
      </c>
      <c r="I8" s="30" t="s">
        <v>90</v>
      </c>
      <c r="J8" s="30" t="s">
        <v>18</v>
      </c>
      <c r="K8" s="30" t="s">
        <v>89</v>
      </c>
      <c r="L8" s="30" t="s">
        <v>17</v>
      </c>
      <c r="M8" s="72" t="s">
        <v>19</v>
      </c>
      <c r="N8" s="72" t="s">
        <v>221</v>
      </c>
      <c r="O8" s="30" t="s">
        <v>220</v>
      </c>
      <c r="P8" s="30" t="s">
        <v>98</v>
      </c>
      <c r="Q8" s="30" t="s">
        <v>49</v>
      </c>
      <c r="R8" s="30" t="s">
        <v>171</v>
      </c>
      <c r="S8" s="31" t="s">
        <v>173</v>
      </c>
      <c r="U8" s="1"/>
      <c r="BZ8" s="1"/>
    </row>
    <row r="9" spans="2:81" s="3" customFormat="1" ht="27.7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230</v>
      </c>
      <c r="O9" s="32"/>
      <c r="P9" s="32" t="s">
        <v>224</v>
      </c>
      <c r="Q9" s="32" t="s">
        <v>20</v>
      </c>
      <c r="R9" s="32" t="s">
        <v>20</v>
      </c>
      <c r="S9" s="33" t="s">
        <v>20</v>
      </c>
      <c r="BZ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102</v>
      </c>
      <c r="R10" s="20" t="s">
        <v>103</v>
      </c>
      <c r="S10" s="20" t="s">
        <v>174</v>
      </c>
      <c r="T10" s="5"/>
      <c r="BZ10" s="1"/>
    </row>
    <row r="11" spans="2:8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5"/>
      <c r="BZ11" s="1"/>
      <c r="CC11" s="1"/>
    </row>
    <row r="12" spans="2:81" ht="17.25" customHeight="1">
      <c r="B12" s="99" t="s">
        <v>234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</row>
    <row r="13" spans="2:81">
      <c r="B13" s="99" t="s">
        <v>101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</row>
    <row r="14" spans="2:81">
      <c r="B14" s="99" t="s">
        <v>219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</row>
    <row r="15" spans="2:81">
      <c r="B15" s="99" t="s">
        <v>229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</row>
    <row r="16" spans="2:8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</row>
    <row r="17" spans="2:19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</row>
    <row r="18" spans="2:1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2:19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2:19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2:1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2:1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4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5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168</v>
      </c>
      <c r="C1" s="78" t="s" vm="1">
        <v>235</v>
      </c>
    </row>
    <row r="2" spans="2:98">
      <c r="B2" s="57" t="s">
        <v>167</v>
      </c>
      <c r="C2" s="78" t="s">
        <v>236</v>
      </c>
    </row>
    <row r="3" spans="2:98">
      <c r="B3" s="57" t="s">
        <v>169</v>
      </c>
      <c r="C3" s="78" t="s">
        <v>237</v>
      </c>
    </row>
    <row r="4" spans="2:98">
      <c r="B4" s="57" t="s">
        <v>170</v>
      </c>
      <c r="C4" s="78">
        <v>2148</v>
      </c>
    </row>
    <row r="6" spans="2:98" ht="26.25" customHeight="1">
      <c r="B6" s="170" t="s">
        <v>199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2"/>
    </row>
    <row r="7" spans="2:98" ht="26.25" customHeight="1">
      <c r="B7" s="170" t="s">
        <v>77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2"/>
    </row>
    <row r="8" spans="2:98" s="3" customFormat="1" ht="78.75">
      <c r="B8" s="22" t="s">
        <v>105</v>
      </c>
      <c r="C8" s="30" t="s">
        <v>39</v>
      </c>
      <c r="D8" s="30" t="s">
        <v>107</v>
      </c>
      <c r="E8" s="30" t="s">
        <v>106</v>
      </c>
      <c r="F8" s="30" t="s">
        <v>51</v>
      </c>
      <c r="G8" s="30" t="s">
        <v>89</v>
      </c>
      <c r="H8" s="30" t="s">
        <v>221</v>
      </c>
      <c r="I8" s="30" t="s">
        <v>220</v>
      </c>
      <c r="J8" s="30" t="s">
        <v>98</v>
      </c>
      <c r="K8" s="30" t="s">
        <v>49</v>
      </c>
      <c r="L8" s="30" t="s">
        <v>171</v>
      </c>
      <c r="M8" s="31" t="s">
        <v>173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32"/>
      <c r="D9" s="16"/>
      <c r="E9" s="16"/>
      <c r="F9" s="32"/>
      <c r="G9" s="32"/>
      <c r="H9" s="32" t="s">
        <v>230</v>
      </c>
      <c r="I9" s="32"/>
      <c r="J9" s="32" t="s">
        <v>224</v>
      </c>
      <c r="K9" s="32" t="s">
        <v>20</v>
      </c>
      <c r="L9" s="32" t="s">
        <v>20</v>
      </c>
      <c r="M9" s="33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9" t="s">
        <v>234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</row>
    <row r="13" spans="2:98">
      <c r="B13" s="99" t="s">
        <v>101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</row>
    <row r="14" spans="2:98">
      <c r="B14" s="99" t="s">
        <v>219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</row>
    <row r="15" spans="2:98">
      <c r="B15" s="99" t="s">
        <v>229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</row>
    <row r="16" spans="2:9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</row>
    <row r="17" spans="2:13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</row>
    <row r="18" spans="2:13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</row>
    <row r="19" spans="2:1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</row>
    <row r="20" spans="2:1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</row>
    <row r="21" spans="2:1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</row>
    <row r="22" spans="2:1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</row>
    <row r="23" spans="2:1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</row>
    <row r="24" spans="2:1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</row>
    <row r="25" spans="2:1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</row>
    <row r="26" spans="2:1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</row>
    <row r="27" spans="2:1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</row>
    <row r="28" spans="2:1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</row>
    <row r="29" spans="2:1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</row>
    <row r="30" spans="2:1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</row>
    <row r="31" spans="2:1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</row>
    <row r="32" spans="2:1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</row>
    <row r="33" spans="2:1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</row>
    <row r="34" spans="2:1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</row>
    <row r="35" spans="2:1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</row>
    <row r="36" spans="2:1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</row>
    <row r="37" spans="2:1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</row>
    <row r="38" spans="2:1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</row>
    <row r="39" spans="2:1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</row>
    <row r="40" spans="2:1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</row>
    <row r="41" spans="2:1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</row>
    <row r="42" spans="2:1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2:1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</row>
    <row r="44" spans="2:1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</row>
    <row r="45" spans="2:1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</row>
    <row r="46" spans="2:1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</row>
    <row r="47" spans="2:1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</row>
    <row r="48" spans="2:1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</row>
    <row r="49" spans="2:13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</row>
    <row r="50" spans="2:13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</row>
    <row r="51" spans="2:13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</row>
    <row r="52" spans="2:13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</row>
    <row r="53" spans="2:13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</row>
    <row r="54" spans="2:13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</row>
    <row r="55" spans="2:13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</row>
    <row r="56" spans="2:13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</row>
    <row r="57" spans="2:13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</row>
    <row r="58" spans="2:13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</row>
    <row r="59" spans="2:13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</row>
    <row r="60" spans="2:13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</row>
    <row r="61" spans="2:13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</row>
    <row r="62" spans="2:13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</row>
    <row r="63" spans="2:13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</row>
    <row r="64" spans="2:13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</row>
    <row r="65" spans="2:13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</row>
    <row r="66" spans="2:13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</row>
    <row r="67" spans="2:13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</row>
    <row r="68" spans="2:13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</row>
    <row r="69" spans="2:13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</row>
    <row r="70" spans="2:13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</row>
    <row r="71" spans="2:13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</row>
    <row r="72" spans="2:13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</row>
    <row r="73" spans="2:13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</row>
    <row r="74" spans="2:13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</row>
    <row r="75" spans="2:13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</row>
    <row r="76" spans="2:13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</row>
    <row r="77" spans="2:13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</row>
    <row r="78" spans="2:13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</row>
    <row r="79" spans="2:13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</row>
    <row r="80" spans="2:13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</row>
    <row r="81" spans="2:13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</row>
    <row r="82" spans="2:13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</row>
    <row r="83" spans="2:13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</row>
    <row r="84" spans="2:13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</row>
    <row r="85" spans="2:13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</row>
    <row r="86" spans="2:13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2:13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</row>
    <row r="88" spans="2:13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</row>
    <row r="89" spans="2:13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</row>
    <row r="90" spans="2:13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</row>
    <row r="91" spans="2:13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</row>
    <row r="92" spans="2:13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</row>
    <row r="93" spans="2:13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</row>
    <row r="94" spans="2:13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</row>
    <row r="95" spans="2:13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</row>
    <row r="96" spans="2:13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</row>
    <row r="97" spans="2:13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</row>
    <row r="98" spans="2:13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</row>
    <row r="99" spans="2:13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</row>
    <row r="100" spans="2:13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</row>
    <row r="101" spans="2:13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</row>
    <row r="102" spans="2:13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</row>
    <row r="103" spans="2:13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</row>
    <row r="104" spans="2:13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</row>
    <row r="105" spans="2:13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</row>
    <row r="106" spans="2:13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</row>
    <row r="107" spans="2:13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</row>
    <row r="108" spans="2:13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</row>
    <row r="109" spans="2:13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</row>
    <row r="110" spans="2:13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sheetProtection sheet="1" objects="1" scenarios="1"/>
  <mergeCells count="2">
    <mergeCell ref="B6:M6"/>
    <mergeCell ref="B7:M7"/>
  </mergeCells>
  <phoneticPr fontId="4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168</v>
      </c>
      <c r="C1" s="78" t="s" vm="1">
        <v>235</v>
      </c>
    </row>
    <row r="2" spans="2:55">
      <c r="B2" s="57" t="s">
        <v>167</v>
      </c>
      <c r="C2" s="78" t="s">
        <v>236</v>
      </c>
    </row>
    <row r="3" spans="2:55">
      <c r="B3" s="57" t="s">
        <v>169</v>
      </c>
      <c r="C3" s="78" t="s">
        <v>237</v>
      </c>
    </row>
    <row r="4" spans="2:55">
      <c r="B4" s="57" t="s">
        <v>170</v>
      </c>
      <c r="C4" s="78">
        <v>2148</v>
      </c>
    </row>
    <row r="6" spans="2:55" ht="26.25" customHeight="1">
      <c r="B6" s="170" t="s">
        <v>199</v>
      </c>
      <c r="C6" s="171"/>
      <c r="D6" s="171"/>
      <c r="E6" s="171"/>
      <c r="F6" s="171"/>
      <c r="G6" s="171"/>
      <c r="H6" s="171"/>
      <c r="I6" s="171"/>
      <c r="J6" s="171"/>
      <c r="K6" s="172"/>
    </row>
    <row r="7" spans="2:55" ht="26.25" customHeight="1">
      <c r="B7" s="170" t="s">
        <v>84</v>
      </c>
      <c r="C7" s="171"/>
      <c r="D7" s="171"/>
      <c r="E7" s="171"/>
      <c r="F7" s="171"/>
      <c r="G7" s="171"/>
      <c r="H7" s="171"/>
      <c r="I7" s="171"/>
      <c r="J7" s="171"/>
      <c r="K7" s="172"/>
    </row>
    <row r="8" spans="2:55" s="3" customFormat="1" ht="78.75">
      <c r="B8" s="22" t="s">
        <v>105</v>
      </c>
      <c r="C8" s="30" t="s">
        <v>39</v>
      </c>
      <c r="D8" s="30" t="s">
        <v>89</v>
      </c>
      <c r="E8" s="30" t="s">
        <v>90</v>
      </c>
      <c r="F8" s="30" t="s">
        <v>221</v>
      </c>
      <c r="G8" s="30" t="s">
        <v>220</v>
      </c>
      <c r="H8" s="30" t="s">
        <v>98</v>
      </c>
      <c r="I8" s="30" t="s">
        <v>49</v>
      </c>
      <c r="J8" s="30" t="s">
        <v>171</v>
      </c>
      <c r="K8" s="31" t="s">
        <v>173</v>
      </c>
      <c r="BC8" s="1"/>
    </row>
    <row r="9" spans="2:55" s="3" customFormat="1" ht="21" customHeight="1">
      <c r="B9" s="15"/>
      <c r="C9" s="16"/>
      <c r="D9" s="16"/>
      <c r="E9" s="32" t="s">
        <v>22</v>
      </c>
      <c r="F9" s="32" t="s">
        <v>230</v>
      </c>
      <c r="G9" s="32"/>
      <c r="H9" s="32" t="s">
        <v>224</v>
      </c>
      <c r="I9" s="32" t="s">
        <v>20</v>
      </c>
      <c r="J9" s="32" t="s">
        <v>20</v>
      </c>
      <c r="K9" s="33" t="s">
        <v>20</v>
      </c>
      <c r="BC9" s="1"/>
    </row>
    <row r="10" spans="2:55" s="4" customFormat="1" ht="18" customHeight="1">
      <c r="B10" s="18"/>
      <c r="C10" s="19" t="s">
        <v>1</v>
      </c>
      <c r="D10" s="19" t="s">
        <v>3</v>
      </c>
      <c r="E10" s="19" t="s">
        <v>4</v>
      </c>
      <c r="F10" s="19" t="s">
        <v>5</v>
      </c>
      <c r="G10" s="19" t="s">
        <v>6</v>
      </c>
      <c r="H10" s="19" t="s">
        <v>7</v>
      </c>
      <c r="I10" s="19" t="s">
        <v>8</v>
      </c>
      <c r="J10" s="19" t="s">
        <v>9</v>
      </c>
      <c r="K10" s="20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9" t="s">
        <v>101</v>
      </c>
      <c r="C12" s="101"/>
      <c r="D12" s="101"/>
      <c r="E12" s="101"/>
      <c r="F12" s="101"/>
      <c r="G12" s="101"/>
      <c r="H12" s="101"/>
      <c r="I12" s="101"/>
      <c r="J12" s="101"/>
      <c r="K12" s="101"/>
      <c r="V12" s="1"/>
    </row>
    <row r="13" spans="2:55">
      <c r="B13" s="99" t="s">
        <v>219</v>
      </c>
      <c r="C13" s="101"/>
      <c r="D13" s="101"/>
      <c r="E13" s="101"/>
      <c r="F13" s="101"/>
      <c r="G13" s="101"/>
      <c r="H13" s="101"/>
      <c r="I13" s="101"/>
      <c r="J13" s="101"/>
      <c r="K13" s="101"/>
      <c r="V13" s="1"/>
    </row>
    <row r="14" spans="2:55">
      <c r="B14" s="99" t="s">
        <v>229</v>
      </c>
      <c r="C14" s="101"/>
      <c r="D14" s="101"/>
      <c r="E14" s="101"/>
      <c r="F14" s="101"/>
      <c r="G14" s="101"/>
      <c r="H14" s="101"/>
      <c r="I14" s="101"/>
      <c r="J14" s="101"/>
      <c r="K14" s="101"/>
      <c r="V14" s="1"/>
    </row>
    <row r="15" spans="2:55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V15" s="1"/>
    </row>
    <row r="16" spans="2:5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V16" s="1"/>
    </row>
    <row r="17" spans="2:22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V17" s="1"/>
    </row>
    <row r="18" spans="2:22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V18" s="1"/>
    </row>
    <row r="19" spans="2:22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V19" s="1"/>
    </row>
    <row r="20" spans="2:22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V20" s="1"/>
    </row>
    <row r="21" spans="2:22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V21" s="1"/>
    </row>
    <row r="22" spans="2:22" ht="16.5" customHeight="1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V22" s="1"/>
    </row>
    <row r="23" spans="2:22" ht="16.5" customHeight="1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V23" s="1"/>
    </row>
    <row r="24" spans="2:22" ht="16.5" customHeight="1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V24" s="1"/>
    </row>
    <row r="25" spans="2:2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V25" s="1"/>
    </row>
    <row r="26" spans="2:2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V26" s="1"/>
    </row>
    <row r="27" spans="2:2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V27" s="1"/>
    </row>
    <row r="28" spans="2:2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V28" s="1"/>
    </row>
    <row r="29" spans="2:2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V29" s="1"/>
    </row>
    <row r="30" spans="2:2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V30" s="1"/>
    </row>
    <row r="31" spans="2:2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V31" s="1"/>
    </row>
    <row r="32" spans="2:2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V32" s="1"/>
    </row>
    <row r="33" spans="2:2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V33" s="1"/>
    </row>
    <row r="34" spans="2:2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V34" s="1"/>
    </row>
    <row r="35" spans="2:2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V35" s="1"/>
    </row>
    <row r="36" spans="2:2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V36" s="1"/>
    </row>
    <row r="37" spans="2:2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V37" s="1"/>
    </row>
    <row r="38" spans="2:22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22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22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22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22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22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22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22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22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22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22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6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168</v>
      </c>
      <c r="C1" s="78" t="s" vm="1">
        <v>235</v>
      </c>
    </row>
    <row r="2" spans="2:59">
      <c r="B2" s="57" t="s">
        <v>167</v>
      </c>
      <c r="C2" s="78" t="s">
        <v>236</v>
      </c>
    </row>
    <row r="3" spans="2:59">
      <c r="B3" s="57" t="s">
        <v>169</v>
      </c>
      <c r="C3" s="78" t="s">
        <v>237</v>
      </c>
    </row>
    <row r="4" spans="2:59">
      <c r="B4" s="57" t="s">
        <v>170</v>
      </c>
      <c r="C4" s="78">
        <v>2148</v>
      </c>
    </row>
    <row r="6" spans="2:59" ht="26.25" customHeight="1">
      <c r="B6" s="170" t="s">
        <v>199</v>
      </c>
      <c r="C6" s="171"/>
      <c r="D6" s="171"/>
      <c r="E6" s="171"/>
      <c r="F6" s="171"/>
      <c r="G6" s="171"/>
      <c r="H6" s="171"/>
      <c r="I6" s="171"/>
      <c r="J6" s="171"/>
      <c r="K6" s="171"/>
      <c r="L6" s="172"/>
    </row>
    <row r="7" spans="2:59" ht="26.25" customHeight="1">
      <c r="B7" s="170" t="s">
        <v>85</v>
      </c>
      <c r="C7" s="171"/>
      <c r="D7" s="171"/>
      <c r="E7" s="171"/>
      <c r="F7" s="171"/>
      <c r="G7" s="171"/>
      <c r="H7" s="171"/>
      <c r="I7" s="171"/>
      <c r="J7" s="171"/>
      <c r="K7" s="171"/>
      <c r="L7" s="172"/>
    </row>
    <row r="8" spans="2:59" s="3" customFormat="1" ht="78.75">
      <c r="B8" s="22" t="s">
        <v>105</v>
      </c>
      <c r="C8" s="30" t="s">
        <v>39</v>
      </c>
      <c r="D8" s="30" t="s">
        <v>51</v>
      </c>
      <c r="E8" s="30" t="s">
        <v>89</v>
      </c>
      <c r="F8" s="30" t="s">
        <v>90</v>
      </c>
      <c r="G8" s="30" t="s">
        <v>221</v>
      </c>
      <c r="H8" s="30" t="s">
        <v>220</v>
      </c>
      <c r="I8" s="30" t="s">
        <v>98</v>
      </c>
      <c r="J8" s="30" t="s">
        <v>49</v>
      </c>
      <c r="K8" s="30" t="s">
        <v>171</v>
      </c>
      <c r="L8" s="31" t="s">
        <v>173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22</v>
      </c>
      <c r="G9" s="16" t="s">
        <v>230</v>
      </c>
      <c r="H9" s="16"/>
      <c r="I9" s="16" t="s">
        <v>224</v>
      </c>
      <c r="J9" s="32" t="s">
        <v>20</v>
      </c>
      <c r="K9" s="32" t="s">
        <v>20</v>
      </c>
      <c r="L9" s="33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1"/>
      <c r="N10" s="1"/>
      <c r="O10" s="1"/>
      <c r="P10" s="1"/>
      <c r="BG10" s="1"/>
    </row>
    <row r="11" spans="2:59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"/>
      <c r="N11" s="1"/>
      <c r="O11" s="1"/>
      <c r="P11" s="1"/>
      <c r="BG11" s="1"/>
    </row>
    <row r="12" spans="2:59" ht="21" customHeight="1">
      <c r="B12" s="104"/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9">
      <c r="B13" s="104"/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9">
      <c r="B14" s="104"/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9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9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12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12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12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12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12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12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12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12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1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1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1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1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1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1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1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72</v>
      </c>
      <c r="C6" s="13" t="s">
        <v>39</v>
      </c>
      <c r="E6" s="13" t="s">
        <v>106</v>
      </c>
      <c r="I6" s="13" t="s">
        <v>15</v>
      </c>
      <c r="J6" s="13" t="s">
        <v>52</v>
      </c>
      <c r="M6" s="13" t="s">
        <v>89</v>
      </c>
      <c r="Q6" s="13" t="s">
        <v>17</v>
      </c>
      <c r="R6" s="13" t="s">
        <v>19</v>
      </c>
      <c r="U6" s="13" t="s">
        <v>50</v>
      </c>
      <c r="W6" s="14" t="s">
        <v>48</v>
      </c>
    </row>
    <row r="7" spans="2:25" ht="18">
      <c r="B7" s="53" t="str">
        <f>'תעודות התחייבות ממשלתיות'!B6:Q6</f>
        <v>1.ב. ניירות ערך סחירים</v>
      </c>
      <c r="C7" s="13"/>
      <c r="E7" s="47"/>
      <c r="I7" s="13"/>
      <c r="J7" s="13"/>
      <c r="K7" s="13"/>
      <c r="L7" s="13"/>
      <c r="M7" s="13"/>
      <c r="Q7" s="13"/>
      <c r="R7" s="52"/>
    </row>
    <row r="8" spans="2:25" ht="37.5">
      <c r="B8" s="48" t="s">
        <v>74</v>
      </c>
      <c r="C8" s="30" t="s">
        <v>39</v>
      </c>
      <c r="D8" s="30" t="s">
        <v>109</v>
      </c>
      <c r="I8" s="30" t="s">
        <v>15</v>
      </c>
      <c r="J8" s="30" t="s">
        <v>52</v>
      </c>
      <c r="K8" s="30" t="s">
        <v>90</v>
      </c>
      <c r="L8" s="30" t="s">
        <v>18</v>
      </c>
      <c r="M8" s="30" t="s">
        <v>89</v>
      </c>
      <c r="Q8" s="30" t="s">
        <v>17</v>
      </c>
      <c r="R8" s="30" t="s">
        <v>19</v>
      </c>
      <c r="S8" s="30" t="s">
        <v>0</v>
      </c>
      <c r="T8" s="30" t="s">
        <v>93</v>
      </c>
      <c r="U8" s="30" t="s">
        <v>50</v>
      </c>
      <c r="V8" s="30" t="s">
        <v>49</v>
      </c>
      <c r="W8" s="31" t="s">
        <v>100</v>
      </c>
    </row>
    <row r="9" spans="2:25" ht="31.5">
      <c r="B9" s="49" t="str">
        <f>'תעודות חוב מסחריות '!B7:T7</f>
        <v>2. תעודות חוב מסחריות</v>
      </c>
      <c r="C9" s="13" t="s">
        <v>39</v>
      </c>
      <c r="D9" s="13" t="s">
        <v>109</v>
      </c>
      <c r="E9" s="42" t="s">
        <v>106</v>
      </c>
      <c r="G9" s="13" t="s">
        <v>51</v>
      </c>
      <c r="I9" s="13" t="s">
        <v>15</v>
      </c>
      <c r="J9" s="13" t="s">
        <v>52</v>
      </c>
      <c r="K9" s="13" t="s">
        <v>90</v>
      </c>
      <c r="L9" s="13" t="s">
        <v>18</v>
      </c>
      <c r="M9" s="13" t="s">
        <v>89</v>
      </c>
      <c r="Q9" s="13" t="s">
        <v>17</v>
      </c>
      <c r="R9" s="13" t="s">
        <v>19</v>
      </c>
      <c r="S9" s="13" t="s">
        <v>0</v>
      </c>
      <c r="T9" s="13" t="s">
        <v>93</v>
      </c>
      <c r="U9" s="13" t="s">
        <v>50</v>
      </c>
      <c r="V9" s="13" t="s">
        <v>49</v>
      </c>
      <c r="W9" s="39" t="s">
        <v>100</v>
      </c>
    </row>
    <row r="10" spans="2:25" ht="31.5">
      <c r="B10" s="49" t="str">
        <f>'אג"ח קונצרני'!B7:U7</f>
        <v>3. אג"ח קונצרני</v>
      </c>
      <c r="C10" s="30" t="s">
        <v>39</v>
      </c>
      <c r="D10" s="13" t="s">
        <v>109</v>
      </c>
      <c r="E10" s="42" t="s">
        <v>106</v>
      </c>
      <c r="G10" s="30" t="s">
        <v>51</v>
      </c>
      <c r="I10" s="30" t="s">
        <v>15</v>
      </c>
      <c r="J10" s="30" t="s">
        <v>52</v>
      </c>
      <c r="K10" s="30" t="s">
        <v>90</v>
      </c>
      <c r="L10" s="30" t="s">
        <v>18</v>
      </c>
      <c r="M10" s="30" t="s">
        <v>89</v>
      </c>
      <c r="Q10" s="30" t="s">
        <v>17</v>
      </c>
      <c r="R10" s="30" t="s">
        <v>19</v>
      </c>
      <c r="S10" s="30" t="s">
        <v>0</v>
      </c>
      <c r="T10" s="30" t="s">
        <v>93</v>
      </c>
      <c r="U10" s="30" t="s">
        <v>50</v>
      </c>
      <c r="V10" s="13" t="s">
        <v>49</v>
      </c>
      <c r="W10" s="31" t="s">
        <v>100</v>
      </c>
    </row>
    <row r="11" spans="2:25" ht="31.5">
      <c r="B11" s="49" t="str">
        <f>מניות!B7</f>
        <v>4. מניות</v>
      </c>
      <c r="C11" s="30" t="s">
        <v>39</v>
      </c>
      <c r="D11" s="13" t="s">
        <v>109</v>
      </c>
      <c r="E11" s="42" t="s">
        <v>106</v>
      </c>
      <c r="H11" s="30" t="s">
        <v>89</v>
      </c>
      <c r="S11" s="30" t="s">
        <v>0</v>
      </c>
      <c r="T11" s="13" t="s">
        <v>93</v>
      </c>
      <c r="U11" s="13" t="s">
        <v>50</v>
      </c>
      <c r="V11" s="13" t="s">
        <v>49</v>
      </c>
      <c r="W11" s="14" t="s">
        <v>100</v>
      </c>
    </row>
    <row r="12" spans="2:25" ht="31.5">
      <c r="B12" s="49" t="str">
        <f>'תעודות סל'!B7:N7</f>
        <v>5. תעודות סל</v>
      </c>
      <c r="C12" s="30" t="s">
        <v>39</v>
      </c>
      <c r="D12" s="13" t="s">
        <v>109</v>
      </c>
      <c r="E12" s="42" t="s">
        <v>106</v>
      </c>
      <c r="H12" s="30" t="s">
        <v>89</v>
      </c>
      <c r="S12" s="30" t="s">
        <v>0</v>
      </c>
      <c r="T12" s="30" t="s">
        <v>93</v>
      </c>
      <c r="U12" s="30" t="s">
        <v>50</v>
      </c>
      <c r="V12" s="30" t="s">
        <v>49</v>
      </c>
      <c r="W12" s="31" t="s">
        <v>100</v>
      </c>
    </row>
    <row r="13" spans="2:25" ht="31.5">
      <c r="B13" s="49" t="str">
        <f>'קרנות נאמנות'!B7:O7</f>
        <v>6. קרנות נאמנות</v>
      </c>
      <c r="C13" s="30" t="s">
        <v>39</v>
      </c>
      <c r="D13" s="30" t="s">
        <v>109</v>
      </c>
      <c r="G13" s="30" t="s">
        <v>51</v>
      </c>
      <c r="H13" s="30" t="s">
        <v>89</v>
      </c>
      <c r="S13" s="30" t="s">
        <v>0</v>
      </c>
      <c r="T13" s="30" t="s">
        <v>93</v>
      </c>
      <c r="U13" s="30" t="s">
        <v>50</v>
      </c>
      <c r="V13" s="30" t="s">
        <v>49</v>
      </c>
      <c r="W13" s="31" t="s">
        <v>100</v>
      </c>
    </row>
    <row r="14" spans="2:25" ht="31.5">
      <c r="B14" s="49" t="str">
        <f>'כתבי אופציה'!B7:L7</f>
        <v>7. כתבי אופציה</v>
      </c>
      <c r="C14" s="30" t="s">
        <v>39</v>
      </c>
      <c r="D14" s="30" t="s">
        <v>109</v>
      </c>
      <c r="G14" s="30" t="s">
        <v>51</v>
      </c>
      <c r="H14" s="30" t="s">
        <v>89</v>
      </c>
      <c r="S14" s="30" t="s">
        <v>0</v>
      </c>
      <c r="T14" s="30" t="s">
        <v>93</v>
      </c>
      <c r="U14" s="30" t="s">
        <v>50</v>
      </c>
      <c r="V14" s="30" t="s">
        <v>49</v>
      </c>
      <c r="W14" s="31" t="s">
        <v>100</v>
      </c>
    </row>
    <row r="15" spans="2:25" ht="31.5">
      <c r="B15" s="49" t="str">
        <f>אופציות!B7</f>
        <v>8. אופציות</v>
      </c>
      <c r="C15" s="30" t="s">
        <v>39</v>
      </c>
      <c r="D15" s="30" t="s">
        <v>109</v>
      </c>
      <c r="G15" s="30" t="s">
        <v>51</v>
      </c>
      <c r="H15" s="30" t="s">
        <v>89</v>
      </c>
      <c r="S15" s="30" t="s">
        <v>0</v>
      </c>
      <c r="T15" s="30" t="s">
        <v>93</v>
      </c>
      <c r="U15" s="30" t="s">
        <v>50</v>
      </c>
      <c r="V15" s="30" t="s">
        <v>49</v>
      </c>
      <c r="W15" s="31" t="s">
        <v>100</v>
      </c>
    </row>
    <row r="16" spans="2:25" ht="31.5">
      <c r="B16" s="49" t="str">
        <f>'חוזים עתידיים'!B7:I7</f>
        <v>9. חוזים עתידיים</v>
      </c>
      <c r="C16" s="30" t="s">
        <v>39</v>
      </c>
      <c r="D16" s="30" t="s">
        <v>109</v>
      </c>
      <c r="G16" s="30" t="s">
        <v>51</v>
      </c>
      <c r="H16" s="30" t="s">
        <v>89</v>
      </c>
      <c r="S16" s="30" t="s">
        <v>0</v>
      </c>
      <c r="T16" s="31" t="s">
        <v>93</v>
      </c>
    </row>
    <row r="17" spans="2:25" ht="31.5">
      <c r="B17" s="49" t="str">
        <f>'מוצרים מובנים'!B7:Q7</f>
        <v>10. מוצרים מובנים</v>
      </c>
      <c r="C17" s="30" t="s">
        <v>39</v>
      </c>
      <c r="F17" s="13" t="s">
        <v>42</v>
      </c>
      <c r="I17" s="30" t="s">
        <v>15</v>
      </c>
      <c r="J17" s="30" t="s">
        <v>52</v>
      </c>
      <c r="K17" s="30" t="s">
        <v>90</v>
      </c>
      <c r="L17" s="30" t="s">
        <v>18</v>
      </c>
      <c r="M17" s="30" t="s">
        <v>89</v>
      </c>
      <c r="Q17" s="30" t="s">
        <v>17</v>
      </c>
      <c r="R17" s="30" t="s">
        <v>19</v>
      </c>
      <c r="S17" s="30" t="s">
        <v>0</v>
      </c>
      <c r="T17" s="30" t="s">
        <v>93</v>
      </c>
      <c r="U17" s="30" t="s">
        <v>50</v>
      </c>
      <c r="V17" s="30" t="s">
        <v>49</v>
      </c>
      <c r="W17" s="31" t="s">
        <v>100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0" t="s">
        <v>39</v>
      </c>
      <c r="I19" s="30" t="s">
        <v>15</v>
      </c>
      <c r="J19" s="30" t="s">
        <v>52</v>
      </c>
      <c r="K19" s="30" t="s">
        <v>90</v>
      </c>
      <c r="L19" s="30" t="s">
        <v>18</v>
      </c>
      <c r="M19" s="30" t="s">
        <v>89</v>
      </c>
      <c r="Q19" s="30" t="s">
        <v>17</v>
      </c>
      <c r="R19" s="30" t="s">
        <v>19</v>
      </c>
      <c r="S19" s="30" t="s">
        <v>0</v>
      </c>
      <c r="T19" s="30" t="s">
        <v>93</v>
      </c>
      <c r="U19" s="30" t="s">
        <v>98</v>
      </c>
      <c r="V19" s="30" t="s">
        <v>49</v>
      </c>
      <c r="W19" s="31" t="s">
        <v>100</v>
      </c>
    </row>
    <row r="20" spans="2:25" ht="31.5">
      <c r="B20" s="49" t="str">
        <f>'לא סחיר - תעודות חוב מסחריות'!B7:S7</f>
        <v>2. תעודות חוב מסחריות</v>
      </c>
      <c r="C20" s="30" t="s">
        <v>39</v>
      </c>
      <c r="D20" s="42" t="s">
        <v>107</v>
      </c>
      <c r="E20" s="42" t="s">
        <v>106</v>
      </c>
      <c r="G20" s="30" t="s">
        <v>51</v>
      </c>
      <c r="I20" s="30" t="s">
        <v>15</v>
      </c>
      <c r="J20" s="30" t="s">
        <v>52</v>
      </c>
      <c r="K20" s="30" t="s">
        <v>90</v>
      </c>
      <c r="L20" s="30" t="s">
        <v>18</v>
      </c>
      <c r="M20" s="30" t="s">
        <v>89</v>
      </c>
      <c r="Q20" s="30" t="s">
        <v>17</v>
      </c>
      <c r="R20" s="30" t="s">
        <v>19</v>
      </c>
      <c r="S20" s="30" t="s">
        <v>0</v>
      </c>
      <c r="T20" s="30" t="s">
        <v>93</v>
      </c>
      <c r="U20" s="30" t="s">
        <v>98</v>
      </c>
      <c r="V20" s="30" t="s">
        <v>49</v>
      </c>
      <c r="W20" s="31" t="s">
        <v>100</v>
      </c>
    </row>
    <row r="21" spans="2:25" ht="31.5">
      <c r="B21" s="49" t="str">
        <f>'לא סחיר - אג"ח קונצרני'!B7:S7</f>
        <v>3. אג"ח קונצרני</v>
      </c>
      <c r="C21" s="30" t="s">
        <v>39</v>
      </c>
      <c r="D21" s="42" t="s">
        <v>107</v>
      </c>
      <c r="E21" s="42" t="s">
        <v>106</v>
      </c>
      <c r="G21" s="30" t="s">
        <v>51</v>
      </c>
      <c r="I21" s="30" t="s">
        <v>15</v>
      </c>
      <c r="J21" s="30" t="s">
        <v>52</v>
      </c>
      <c r="K21" s="30" t="s">
        <v>90</v>
      </c>
      <c r="L21" s="30" t="s">
        <v>18</v>
      </c>
      <c r="M21" s="30" t="s">
        <v>89</v>
      </c>
      <c r="Q21" s="30" t="s">
        <v>17</v>
      </c>
      <c r="R21" s="30" t="s">
        <v>19</v>
      </c>
      <c r="S21" s="30" t="s">
        <v>0</v>
      </c>
      <c r="T21" s="30" t="s">
        <v>93</v>
      </c>
      <c r="U21" s="30" t="s">
        <v>98</v>
      </c>
      <c r="V21" s="30" t="s">
        <v>49</v>
      </c>
      <c r="W21" s="31" t="s">
        <v>100</v>
      </c>
    </row>
    <row r="22" spans="2:25" ht="31.5">
      <c r="B22" s="49" t="str">
        <f>'לא סחיר - מניות'!B7:M7</f>
        <v>4. מניות</v>
      </c>
      <c r="C22" s="30" t="s">
        <v>39</v>
      </c>
      <c r="D22" s="42" t="s">
        <v>107</v>
      </c>
      <c r="E22" s="42" t="s">
        <v>106</v>
      </c>
      <c r="G22" s="30" t="s">
        <v>51</v>
      </c>
      <c r="H22" s="30" t="s">
        <v>89</v>
      </c>
      <c r="S22" s="30" t="s">
        <v>0</v>
      </c>
      <c r="T22" s="30" t="s">
        <v>93</v>
      </c>
      <c r="U22" s="30" t="s">
        <v>98</v>
      </c>
      <c r="V22" s="30" t="s">
        <v>49</v>
      </c>
      <c r="W22" s="31" t="s">
        <v>100</v>
      </c>
    </row>
    <row r="23" spans="2:25" ht="31.5">
      <c r="B23" s="49" t="str">
        <f>'לא סחיר - קרנות השקעה'!B7:K7</f>
        <v>5. קרנות השקעה</v>
      </c>
      <c r="C23" s="30" t="s">
        <v>39</v>
      </c>
      <c r="G23" s="30" t="s">
        <v>51</v>
      </c>
      <c r="H23" s="30" t="s">
        <v>89</v>
      </c>
      <c r="K23" s="30" t="s">
        <v>90</v>
      </c>
      <c r="S23" s="30" t="s">
        <v>0</v>
      </c>
      <c r="T23" s="30" t="s">
        <v>93</v>
      </c>
      <c r="U23" s="30" t="s">
        <v>98</v>
      </c>
      <c r="V23" s="30" t="s">
        <v>49</v>
      </c>
      <c r="W23" s="31" t="s">
        <v>100</v>
      </c>
    </row>
    <row r="24" spans="2:25" ht="31.5">
      <c r="B24" s="49" t="str">
        <f>'לא סחיר - כתבי אופציה'!B7:L7</f>
        <v>6. כתבי אופציה</v>
      </c>
      <c r="C24" s="30" t="s">
        <v>39</v>
      </c>
      <c r="G24" s="30" t="s">
        <v>51</v>
      </c>
      <c r="H24" s="30" t="s">
        <v>89</v>
      </c>
      <c r="K24" s="30" t="s">
        <v>90</v>
      </c>
      <c r="S24" s="30" t="s">
        <v>0</v>
      </c>
      <c r="T24" s="30" t="s">
        <v>93</v>
      </c>
      <c r="U24" s="30" t="s">
        <v>98</v>
      </c>
      <c r="V24" s="30" t="s">
        <v>49</v>
      </c>
      <c r="W24" s="31" t="s">
        <v>100</v>
      </c>
    </row>
    <row r="25" spans="2:25" ht="31.5">
      <c r="B25" s="49" t="str">
        <f>'לא סחיר - אופציות'!B7:L7</f>
        <v>7. אופציות</v>
      </c>
      <c r="C25" s="30" t="s">
        <v>39</v>
      </c>
      <c r="G25" s="30" t="s">
        <v>51</v>
      </c>
      <c r="H25" s="30" t="s">
        <v>89</v>
      </c>
      <c r="K25" s="30" t="s">
        <v>90</v>
      </c>
      <c r="S25" s="30" t="s">
        <v>0</v>
      </c>
      <c r="T25" s="30" t="s">
        <v>93</v>
      </c>
      <c r="U25" s="30" t="s">
        <v>98</v>
      </c>
      <c r="V25" s="30" t="s">
        <v>49</v>
      </c>
      <c r="W25" s="31" t="s">
        <v>100</v>
      </c>
    </row>
    <row r="26" spans="2:25" ht="31.5">
      <c r="B26" s="49" t="str">
        <f>'לא סחיר - חוזים עתידיים'!B7:K7</f>
        <v>8. חוזים עתידיים</v>
      </c>
      <c r="C26" s="30" t="s">
        <v>39</v>
      </c>
      <c r="G26" s="30" t="s">
        <v>51</v>
      </c>
      <c r="H26" s="30" t="s">
        <v>89</v>
      </c>
      <c r="K26" s="30" t="s">
        <v>90</v>
      </c>
      <c r="S26" s="30" t="s">
        <v>0</v>
      </c>
      <c r="T26" s="30" t="s">
        <v>93</v>
      </c>
      <c r="U26" s="30" t="s">
        <v>98</v>
      </c>
      <c r="V26" s="31" t="s">
        <v>100</v>
      </c>
    </row>
    <row r="27" spans="2:25" ht="31.5">
      <c r="B27" s="49" t="str">
        <f>'לא סחיר - מוצרים מובנים'!B7:Q7</f>
        <v>9. מוצרים מובנים</v>
      </c>
      <c r="C27" s="30" t="s">
        <v>39</v>
      </c>
      <c r="F27" s="30" t="s">
        <v>42</v>
      </c>
      <c r="I27" s="30" t="s">
        <v>15</v>
      </c>
      <c r="J27" s="30" t="s">
        <v>52</v>
      </c>
      <c r="K27" s="30" t="s">
        <v>90</v>
      </c>
      <c r="L27" s="30" t="s">
        <v>18</v>
      </c>
      <c r="M27" s="30" t="s">
        <v>89</v>
      </c>
      <c r="Q27" s="30" t="s">
        <v>17</v>
      </c>
      <c r="R27" s="30" t="s">
        <v>19</v>
      </c>
      <c r="S27" s="30" t="s">
        <v>0</v>
      </c>
      <c r="T27" s="30" t="s">
        <v>93</v>
      </c>
      <c r="U27" s="30" t="s">
        <v>98</v>
      </c>
      <c r="V27" s="30" t="s">
        <v>49</v>
      </c>
      <c r="W27" s="31" t="s">
        <v>100</v>
      </c>
    </row>
    <row r="28" spans="2:25" ht="31.5">
      <c r="B28" s="53" t="str">
        <f>הלוואות!B6</f>
        <v>1.ד. הלוואות:</v>
      </c>
      <c r="C28" s="30" t="s">
        <v>39</v>
      </c>
      <c r="I28" s="30" t="s">
        <v>15</v>
      </c>
      <c r="J28" s="30" t="s">
        <v>52</v>
      </c>
      <c r="L28" s="30" t="s">
        <v>18</v>
      </c>
      <c r="M28" s="30" t="s">
        <v>89</v>
      </c>
      <c r="Q28" s="13" t="s">
        <v>35</v>
      </c>
      <c r="R28" s="30" t="s">
        <v>19</v>
      </c>
      <c r="S28" s="30" t="s">
        <v>0</v>
      </c>
      <c r="T28" s="30" t="s">
        <v>93</v>
      </c>
      <c r="U28" s="30" t="s">
        <v>98</v>
      </c>
      <c r="V28" s="31" t="s">
        <v>100</v>
      </c>
    </row>
    <row r="29" spans="2:25" ht="47.25">
      <c r="B29" s="53" t="str">
        <f>'פקדונות מעל 3 חודשים'!B6:O6</f>
        <v>1.ה. פקדונות מעל 3 חודשים:</v>
      </c>
      <c r="C29" s="30" t="s">
        <v>39</v>
      </c>
      <c r="E29" s="30" t="s">
        <v>106</v>
      </c>
      <c r="I29" s="30" t="s">
        <v>15</v>
      </c>
      <c r="J29" s="30" t="s">
        <v>52</v>
      </c>
      <c r="L29" s="30" t="s">
        <v>18</v>
      </c>
      <c r="M29" s="30" t="s">
        <v>89</v>
      </c>
      <c r="O29" s="50" t="s">
        <v>43</v>
      </c>
      <c r="P29" s="51"/>
      <c r="R29" s="30" t="s">
        <v>19</v>
      </c>
      <c r="S29" s="30" t="s">
        <v>0</v>
      </c>
      <c r="T29" s="30" t="s">
        <v>93</v>
      </c>
      <c r="U29" s="30" t="s">
        <v>98</v>
      </c>
      <c r="V29" s="31" t="s">
        <v>100</v>
      </c>
    </row>
    <row r="30" spans="2:25" ht="63">
      <c r="B30" s="53" t="str">
        <f>'זכויות מקרקעין'!B6</f>
        <v>1. ו. זכויות במקרקעין:</v>
      </c>
      <c r="C30" s="13" t="s">
        <v>45</v>
      </c>
      <c r="N30" s="50" t="s">
        <v>73</v>
      </c>
      <c r="P30" s="51" t="s">
        <v>46</v>
      </c>
      <c r="U30" s="30" t="s">
        <v>98</v>
      </c>
      <c r="V30" s="14" t="s">
        <v>48</v>
      </c>
    </row>
    <row r="31" spans="2:25" ht="31.5">
      <c r="B31" s="53" t="str">
        <f>'השקעות אחרות '!B6:K6</f>
        <v xml:space="preserve">1. ח. השקעות אחרות </v>
      </c>
      <c r="C31" s="13" t="s">
        <v>15</v>
      </c>
      <c r="J31" s="13" t="s">
        <v>16</v>
      </c>
      <c r="Q31" s="13" t="s">
        <v>47</v>
      </c>
      <c r="R31" s="13" t="s">
        <v>44</v>
      </c>
      <c r="U31" s="30" t="s">
        <v>98</v>
      </c>
      <c r="V31" s="14" t="s">
        <v>48</v>
      </c>
    </row>
    <row r="32" spans="2:25" ht="47.25">
      <c r="B32" s="53" t="str">
        <f>'יתרת התחייבות להשקעה'!B6:D6</f>
        <v>1. ט. יתרות התחייבות להשקעה:</v>
      </c>
      <c r="X32" s="13" t="s">
        <v>95</v>
      </c>
      <c r="Y32" s="14" t="s">
        <v>94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168</v>
      </c>
      <c r="C1" s="78" t="s" vm="1">
        <v>235</v>
      </c>
    </row>
    <row r="2" spans="2:54">
      <c r="B2" s="57" t="s">
        <v>167</v>
      </c>
      <c r="C2" s="78" t="s">
        <v>236</v>
      </c>
    </row>
    <row r="3" spans="2:54">
      <c r="B3" s="57" t="s">
        <v>169</v>
      </c>
      <c r="C3" s="78" t="s">
        <v>237</v>
      </c>
    </row>
    <row r="4" spans="2:54">
      <c r="B4" s="57" t="s">
        <v>170</v>
      </c>
      <c r="C4" s="78">
        <v>2148</v>
      </c>
    </row>
    <row r="6" spans="2:54" ht="26.25" customHeight="1">
      <c r="B6" s="170" t="s">
        <v>199</v>
      </c>
      <c r="C6" s="171"/>
      <c r="D6" s="171"/>
      <c r="E6" s="171"/>
      <c r="F6" s="171"/>
      <c r="G6" s="171"/>
      <c r="H6" s="171"/>
      <c r="I6" s="171"/>
      <c r="J6" s="171"/>
      <c r="K6" s="171"/>
      <c r="L6" s="172"/>
    </row>
    <row r="7" spans="2:54" ht="26.25" customHeight="1">
      <c r="B7" s="170" t="s">
        <v>86</v>
      </c>
      <c r="C7" s="171"/>
      <c r="D7" s="171"/>
      <c r="E7" s="171"/>
      <c r="F7" s="171"/>
      <c r="G7" s="171"/>
      <c r="H7" s="171"/>
      <c r="I7" s="171"/>
      <c r="J7" s="171"/>
      <c r="K7" s="171"/>
      <c r="L7" s="172"/>
    </row>
    <row r="8" spans="2:54" s="3" customFormat="1" ht="78.75">
      <c r="B8" s="22" t="s">
        <v>105</v>
      </c>
      <c r="C8" s="30" t="s">
        <v>39</v>
      </c>
      <c r="D8" s="30" t="s">
        <v>51</v>
      </c>
      <c r="E8" s="30" t="s">
        <v>89</v>
      </c>
      <c r="F8" s="30" t="s">
        <v>90</v>
      </c>
      <c r="G8" s="30" t="s">
        <v>221</v>
      </c>
      <c r="H8" s="30" t="s">
        <v>220</v>
      </c>
      <c r="I8" s="30" t="s">
        <v>98</v>
      </c>
      <c r="J8" s="30" t="s">
        <v>49</v>
      </c>
      <c r="K8" s="30" t="s">
        <v>171</v>
      </c>
      <c r="L8" s="31" t="s">
        <v>173</v>
      </c>
      <c r="M8" s="1"/>
      <c r="AZ8" s="1"/>
    </row>
    <row r="9" spans="2:54" s="3" customFormat="1" ht="21" customHeight="1">
      <c r="B9" s="15"/>
      <c r="C9" s="16"/>
      <c r="D9" s="16"/>
      <c r="E9" s="16"/>
      <c r="F9" s="16" t="s">
        <v>22</v>
      </c>
      <c r="G9" s="16" t="s">
        <v>230</v>
      </c>
      <c r="H9" s="16"/>
      <c r="I9" s="16" t="s">
        <v>224</v>
      </c>
      <c r="J9" s="32" t="s">
        <v>20</v>
      </c>
      <c r="K9" s="32" t="s">
        <v>20</v>
      </c>
      <c r="L9" s="33" t="s">
        <v>20</v>
      </c>
      <c r="AZ9" s="1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AZ10" s="1"/>
    </row>
    <row r="11" spans="2:54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AZ11" s="1"/>
    </row>
    <row r="12" spans="2:54" ht="19.5" customHeight="1">
      <c r="B12" s="99" t="s">
        <v>234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4">
      <c r="B13" s="99" t="s">
        <v>101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4">
      <c r="B14" s="99" t="s">
        <v>219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4">
      <c r="B15" s="99" t="s">
        <v>229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4" s="7" customFormat="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AZ16" s="1"/>
      <c r="BB16" s="1"/>
    </row>
    <row r="17" spans="2:54" s="7" customFormat="1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AZ17" s="1"/>
      <c r="BB17" s="1"/>
    </row>
    <row r="18" spans="2:54" s="7" customFormat="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AZ18" s="1"/>
      <c r="BB18" s="1"/>
    </row>
    <row r="19" spans="2:54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4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4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4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4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4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4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4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4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4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4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4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4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4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selection activeCell="F23" sqref="F23"/>
    </sheetView>
  </sheetViews>
  <sheetFormatPr defaultColWidth="9.140625" defaultRowHeight="18"/>
  <cols>
    <col min="1" max="1" width="6.28515625" style="1" customWidth="1"/>
    <col min="2" max="2" width="42.85546875" style="2" bestFit="1" customWidth="1"/>
    <col min="3" max="3" width="41.7109375" style="2" bestFit="1" customWidth="1"/>
    <col min="4" max="4" width="8.5703125" style="2" bestFit="1" customWidth="1"/>
    <col min="5" max="5" width="12" style="1" bestFit="1" customWidth="1"/>
    <col min="6" max="7" width="11.28515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168</v>
      </c>
      <c r="C1" s="78" t="s" vm="1">
        <v>235</v>
      </c>
    </row>
    <row r="2" spans="2:51">
      <c r="B2" s="57" t="s">
        <v>167</v>
      </c>
      <c r="C2" s="78" t="s">
        <v>236</v>
      </c>
    </row>
    <row r="3" spans="2:51">
      <c r="B3" s="57" t="s">
        <v>169</v>
      </c>
      <c r="C3" s="78" t="s">
        <v>237</v>
      </c>
    </row>
    <row r="4" spans="2:51">
      <c r="B4" s="57" t="s">
        <v>170</v>
      </c>
      <c r="C4" s="78">
        <v>2148</v>
      </c>
    </row>
    <row r="6" spans="2:51" ht="26.25" customHeight="1">
      <c r="B6" s="170" t="s">
        <v>199</v>
      </c>
      <c r="C6" s="171"/>
      <c r="D6" s="171"/>
      <c r="E6" s="171"/>
      <c r="F6" s="171"/>
      <c r="G6" s="171"/>
      <c r="H6" s="171"/>
      <c r="I6" s="171"/>
      <c r="J6" s="171"/>
      <c r="K6" s="172"/>
    </row>
    <row r="7" spans="2:51" ht="26.25" customHeight="1">
      <c r="B7" s="170" t="s">
        <v>87</v>
      </c>
      <c r="C7" s="171"/>
      <c r="D7" s="171"/>
      <c r="E7" s="171"/>
      <c r="F7" s="171"/>
      <c r="G7" s="171"/>
      <c r="H7" s="171"/>
      <c r="I7" s="171"/>
      <c r="J7" s="171"/>
      <c r="K7" s="172"/>
    </row>
    <row r="8" spans="2:51" s="3" customFormat="1" ht="63">
      <c r="B8" s="22" t="s">
        <v>105</v>
      </c>
      <c r="C8" s="30" t="s">
        <v>39</v>
      </c>
      <c r="D8" s="30" t="s">
        <v>51</v>
      </c>
      <c r="E8" s="30" t="s">
        <v>89</v>
      </c>
      <c r="F8" s="30" t="s">
        <v>90</v>
      </c>
      <c r="G8" s="30" t="s">
        <v>221</v>
      </c>
      <c r="H8" s="30" t="s">
        <v>220</v>
      </c>
      <c r="I8" s="30" t="s">
        <v>98</v>
      </c>
      <c r="J8" s="30" t="s">
        <v>171</v>
      </c>
      <c r="K8" s="31" t="s">
        <v>173</v>
      </c>
      <c r="L8" s="1"/>
      <c r="AW8" s="1"/>
    </row>
    <row r="9" spans="2:51" s="3" customFormat="1" ht="22.5" customHeight="1">
      <c r="B9" s="15"/>
      <c r="C9" s="16"/>
      <c r="D9" s="16"/>
      <c r="E9" s="16"/>
      <c r="F9" s="16" t="s">
        <v>22</v>
      </c>
      <c r="G9" s="16" t="s">
        <v>230</v>
      </c>
      <c r="H9" s="16"/>
      <c r="I9" s="16" t="s">
        <v>224</v>
      </c>
      <c r="J9" s="32" t="s">
        <v>20</v>
      </c>
      <c r="K9" s="17" t="s">
        <v>20</v>
      </c>
      <c r="AW9" s="1"/>
    </row>
    <row r="10" spans="2:5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20" t="s">
        <v>8</v>
      </c>
      <c r="K10" s="20" t="s">
        <v>9</v>
      </c>
      <c r="AW10" s="1"/>
    </row>
    <row r="11" spans="2:51" s="4" customFormat="1" ht="18" customHeight="1">
      <c r="B11" s="111" t="s">
        <v>41</v>
      </c>
      <c r="C11" s="107"/>
      <c r="D11" s="107"/>
      <c r="E11" s="107"/>
      <c r="F11" s="107"/>
      <c r="G11" s="108"/>
      <c r="H11" s="110"/>
      <c r="I11" s="108">
        <v>-0.82263000000000008</v>
      </c>
      <c r="J11" s="109">
        <v>1</v>
      </c>
      <c r="K11" s="109">
        <f>+I11/'סכום נכסי הקרן'!$C$42</f>
        <v>-2.6579094082581153E-4</v>
      </c>
      <c r="L11" s="118"/>
      <c r="M11" s="118"/>
      <c r="AW11" s="100"/>
    </row>
    <row r="12" spans="2:51" s="100" customFormat="1" ht="19.5" customHeight="1">
      <c r="B12" s="112" t="s">
        <v>34</v>
      </c>
      <c r="C12" s="107"/>
      <c r="D12" s="107"/>
      <c r="E12" s="107"/>
      <c r="F12" s="107"/>
      <c r="G12" s="108"/>
      <c r="H12" s="110"/>
      <c r="I12" s="108">
        <v>-0.82263000000000008</v>
      </c>
      <c r="J12" s="109">
        <v>1</v>
      </c>
      <c r="K12" s="109">
        <f>+I12/'סכום נכסי הקרן'!$C$42</f>
        <v>-2.6579094082581153E-4</v>
      </c>
      <c r="L12" s="119"/>
      <c r="M12" s="119"/>
    </row>
    <row r="13" spans="2:51">
      <c r="B13" s="102" t="s">
        <v>371</v>
      </c>
      <c r="C13" s="82"/>
      <c r="D13" s="82"/>
      <c r="E13" s="82"/>
      <c r="F13" s="82"/>
      <c r="G13" s="91"/>
      <c r="H13" s="93"/>
      <c r="I13" s="91">
        <v>-1.4929600000000001</v>
      </c>
      <c r="J13" s="92">
        <v>1.8148620886668367</v>
      </c>
      <c r="K13" s="92">
        <f>+I13/'סכום נכסי הקרן'!$C$42</f>
        <v>-4.8237390201585597E-4</v>
      </c>
      <c r="L13" s="120"/>
      <c r="M13" s="120"/>
    </row>
    <row r="14" spans="2:51">
      <c r="B14" s="87" t="s">
        <v>372</v>
      </c>
      <c r="C14" s="84" t="s">
        <v>373</v>
      </c>
      <c r="D14" s="97" t="s">
        <v>374</v>
      </c>
      <c r="E14" s="97" t="s">
        <v>152</v>
      </c>
      <c r="F14" s="105">
        <v>42913</v>
      </c>
      <c r="G14" s="94">
        <v>17496</v>
      </c>
      <c r="H14" s="96">
        <v>-0.77910000000000001</v>
      </c>
      <c r="I14" s="94">
        <v>-0.13632</v>
      </c>
      <c r="J14" s="95">
        <v>0.16571241019656466</v>
      </c>
      <c r="K14" s="95">
        <f>+I14/'סכום נכסי הקרן'!$C$42</f>
        <v>-4.4044857412657726E-5</v>
      </c>
      <c r="L14" s="120"/>
      <c r="M14" s="120"/>
    </row>
    <row r="15" spans="2:51">
      <c r="B15" s="87" t="s">
        <v>375</v>
      </c>
      <c r="C15" s="84" t="s">
        <v>376</v>
      </c>
      <c r="D15" s="97" t="s">
        <v>374</v>
      </c>
      <c r="E15" s="97" t="s">
        <v>152</v>
      </c>
      <c r="F15" s="105">
        <v>42913</v>
      </c>
      <c r="G15" s="94">
        <v>188014.44</v>
      </c>
      <c r="H15" s="96">
        <v>-0.72160000000000002</v>
      </c>
      <c r="I15" s="94">
        <v>-1.3566400000000001</v>
      </c>
      <c r="J15" s="95">
        <v>1.6491496784702722</v>
      </c>
      <c r="K15" s="95">
        <f>+I15/'סכום נכסי הקרן'!$C$42</f>
        <v>-4.3832904460319825E-4</v>
      </c>
      <c r="L15" s="120"/>
      <c r="M15" s="120"/>
    </row>
    <row r="16" spans="2:51" s="7" customFormat="1">
      <c r="B16" s="83"/>
      <c r="C16" s="84"/>
      <c r="D16" s="84"/>
      <c r="E16" s="84"/>
      <c r="F16" s="84"/>
      <c r="G16" s="94"/>
      <c r="H16" s="96"/>
      <c r="I16" s="84"/>
      <c r="J16" s="95"/>
      <c r="K16" s="84"/>
      <c r="L16" s="125"/>
      <c r="M16" s="125"/>
      <c r="AW16" s="1"/>
      <c r="AY16" s="1"/>
    </row>
    <row r="17" spans="2:51" s="7" customFormat="1">
      <c r="B17" s="102" t="s">
        <v>216</v>
      </c>
      <c r="C17" s="82"/>
      <c r="D17" s="82"/>
      <c r="E17" s="82"/>
      <c r="F17" s="82"/>
      <c r="G17" s="91"/>
      <c r="H17" s="93"/>
      <c r="I17" s="91">
        <v>0.67033000000000009</v>
      </c>
      <c r="J17" s="92">
        <v>-0.81486208866683685</v>
      </c>
      <c r="K17" s="92">
        <f>+I17/'סכום נכסי הקרן'!$C$42</f>
        <v>2.1658296119004446E-4</v>
      </c>
      <c r="L17" s="125"/>
      <c r="M17" s="125"/>
      <c r="AW17" s="1"/>
      <c r="AY17" s="1"/>
    </row>
    <row r="18" spans="2:51" s="7" customFormat="1">
      <c r="B18" s="87" t="s">
        <v>377</v>
      </c>
      <c r="C18" s="84" t="s">
        <v>378</v>
      </c>
      <c r="D18" s="97" t="s">
        <v>374</v>
      </c>
      <c r="E18" s="97" t="s">
        <v>154</v>
      </c>
      <c r="F18" s="105">
        <v>42990</v>
      </c>
      <c r="G18" s="94">
        <v>40311.06</v>
      </c>
      <c r="H18" s="96">
        <v>1.6629</v>
      </c>
      <c r="I18" s="94">
        <v>0.67033000000000009</v>
      </c>
      <c r="J18" s="95">
        <v>-0.81486208866683685</v>
      </c>
      <c r="K18" s="95">
        <f>+I18/'סכום נכסי הקרן'!$C$42</f>
        <v>2.1658296119004446E-4</v>
      </c>
      <c r="L18" s="125"/>
      <c r="M18" s="125"/>
      <c r="AW18" s="1"/>
      <c r="AY18" s="1"/>
    </row>
    <row r="19" spans="2:51">
      <c r="B19" s="83"/>
      <c r="C19" s="84"/>
      <c r="D19" s="84"/>
      <c r="E19" s="84"/>
      <c r="F19" s="84"/>
      <c r="G19" s="94"/>
      <c r="H19" s="96"/>
      <c r="I19" s="84"/>
      <c r="J19" s="95"/>
      <c r="K19" s="84"/>
      <c r="L19" s="120"/>
      <c r="M19" s="120"/>
    </row>
    <row r="20" spans="2:51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20"/>
      <c r="M20" s="120"/>
    </row>
    <row r="21" spans="2:5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51">
      <c r="B22" s="99" t="s">
        <v>234</v>
      </c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51">
      <c r="B23" s="99" t="s">
        <v>101</v>
      </c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51">
      <c r="B24" s="99" t="s">
        <v>219</v>
      </c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51">
      <c r="B25" s="99" t="s">
        <v>229</v>
      </c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5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5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5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5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5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5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5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2:1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</row>
    <row r="114" spans="2:1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</row>
    <row r="115" spans="2:11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</row>
    <row r="116" spans="2:11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</row>
    <row r="117" spans="2:11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</row>
    <row r="118" spans="2:11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</row>
    <row r="119" spans="2:11">
      <c r="C119" s="1"/>
      <c r="D119" s="1"/>
    </row>
    <row r="120" spans="2:11">
      <c r="C120" s="1"/>
      <c r="D120" s="1"/>
    </row>
    <row r="121" spans="2:11">
      <c r="C121" s="1"/>
      <c r="D121" s="1"/>
    </row>
    <row r="122" spans="2:11">
      <c r="C122" s="1"/>
      <c r="D122" s="1"/>
    </row>
    <row r="123" spans="2:11">
      <c r="C123" s="1"/>
      <c r="D123" s="1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168</v>
      </c>
      <c r="C1" s="78" t="s" vm="1">
        <v>235</v>
      </c>
    </row>
    <row r="2" spans="2:78">
      <c r="B2" s="57" t="s">
        <v>167</v>
      </c>
      <c r="C2" s="78" t="s">
        <v>236</v>
      </c>
    </row>
    <row r="3" spans="2:78">
      <c r="B3" s="57" t="s">
        <v>169</v>
      </c>
      <c r="C3" s="78" t="s">
        <v>237</v>
      </c>
    </row>
    <row r="4" spans="2:78">
      <c r="B4" s="57" t="s">
        <v>170</v>
      </c>
      <c r="C4" s="78">
        <v>2148</v>
      </c>
    </row>
    <row r="6" spans="2:78" ht="26.25" customHeight="1">
      <c r="B6" s="170" t="s">
        <v>199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2"/>
    </row>
    <row r="7" spans="2:78" ht="26.25" customHeight="1">
      <c r="B7" s="170" t="s">
        <v>88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2"/>
    </row>
    <row r="8" spans="2:78" s="3" customFormat="1" ht="47.25">
      <c r="B8" s="22" t="s">
        <v>105</v>
      </c>
      <c r="C8" s="30" t="s">
        <v>39</v>
      </c>
      <c r="D8" s="30" t="s">
        <v>42</v>
      </c>
      <c r="E8" s="30" t="s">
        <v>15</v>
      </c>
      <c r="F8" s="30" t="s">
        <v>52</v>
      </c>
      <c r="G8" s="30" t="s">
        <v>90</v>
      </c>
      <c r="H8" s="30" t="s">
        <v>18</v>
      </c>
      <c r="I8" s="30" t="s">
        <v>89</v>
      </c>
      <c r="J8" s="30" t="s">
        <v>17</v>
      </c>
      <c r="K8" s="30" t="s">
        <v>19</v>
      </c>
      <c r="L8" s="30" t="s">
        <v>221</v>
      </c>
      <c r="M8" s="30" t="s">
        <v>220</v>
      </c>
      <c r="N8" s="30" t="s">
        <v>98</v>
      </c>
      <c r="O8" s="30" t="s">
        <v>49</v>
      </c>
      <c r="P8" s="30" t="s">
        <v>171</v>
      </c>
      <c r="Q8" s="31" t="s">
        <v>173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230</v>
      </c>
      <c r="M9" s="16"/>
      <c r="N9" s="16" t="s">
        <v>224</v>
      </c>
      <c r="O9" s="16" t="s">
        <v>20</v>
      </c>
      <c r="P9" s="32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20" t="s">
        <v>14</v>
      </c>
      <c r="Q10" s="20" t="s">
        <v>102</v>
      </c>
      <c r="R10" s="1"/>
      <c r="S10" s="1"/>
      <c r="T10" s="1"/>
      <c r="U10" s="1"/>
      <c r="V10" s="1"/>
    </row>
    <row r="11" spans="2:78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BZ11" s="1"/>
    </row>
    <row r="12" spans="2:78" ht="18" customHeight="1">
      <c r="B12" s="99" t="s">
        <v>234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78">
      <c r="B13" s="99" t="s">
        <v>101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78">
      <c r="B14" s="99" t="s">
        <v>219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78">
      <c r="B15" s="99" t="s">
        <v>229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7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4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>
      <selection activeCell="C26" sqref="C26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168</v>
      </c>
      <c r="C1" s="78" t="s" vm="1">
        <v>235</v>
      </c>
    </row>
    <row r="2" spans="2:61">
      <c r="B2" s="57" t="s">
        <v>167</v>
      </c>
      <c r="C2" s="78" t="s">
        <v>236</v>
      </c>
    </row>
    <row r="3" spans="2:61">
      <c r="B3" s="57" t="s">
        <v>169</v>
      </c>
      <c r="C3" s="78" t="s">
        <v>237</v>
      </c>
    </row>
    <row r="4" spans="2:61">
      <c r="B4" s="57" t="s">
        <v>170</v>
      </c>
      <c r="C4" s="78">
        <v>2148</v>
      </c>
    </row>
    <row r="6" spans="2:61" ht="26.25" customHeight="1">
      <c r="B6" s="170" t="s">
        <v>200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2"/>
    </row>
    <row r="7" spans="2:61" s="3" customFormat="1" ht="78.75">
      <c r="B7" s="22" t="s">
        <v>105</v>
      </c>
      <c r="C7" s="30" t="s">
        <v>212</v>
      </c>
      <c r="D7" s="30" t="s">
        <v>39</v>
      </c>
      <c r="E7" s="30" t="s">
        <v>106</v>
      </c>
      <c r="F7" s="30" t="s">
        <v>15</v>
      </c>
      <c r="G7" s="30" t="s">
        <v>90</v>
      </c>
      <c r="H7" s="30" t="s">
        <v>52</v>
      </c>
      <c r="I7" s="30" t="s">
        <v>18</v>
      </c>
      <c r="J7" s="30" t="s">
        <v>89</v>
      </c>
      <c r="K7" s="13" t="s">
        <v>35</v>
      </c>
      <c r="L7" s="72" t="s">
        <v>19</v>
      </c>
      <c r="M7" s="30" t="s">
        <v>221</v>
      </c>
      <c r="N7" s="30" t="s">
        <v>220</v>
      </c>
      <c r="O7" s="30" t="s">
        <v>98</v>
      </c>
      <c r="P7" s="30" t="s">
        <v>171</v>
      </c>
      <c r="Q7" s="31" t="s">
        <v>173</v>
      </c>
      <c r="R7" s="1"/>
      <c r="S7" s="1"/>
      <c r="T7" s="1"/>
      <c r="U7" s="1"/>
      <c r="V7" s="1"/>
      <c r="W7" s="1"/>
      <c r="BH7" s="3" t="s">
        <v>386</v>
      </c>
      <c r="BI7" s="3" t="s">
        <v>153</v>
      </c>
    </row>
    <row r="8" spans="2:61" s="3" customFormat="1" ht="24" customHeight="1">
      <c r="B8" s="15"/>
      <c r="C8" s="71"/>
      <c r="D8" s="16"/>
      <c r="E8" s="16"/>
      <c r="F8" s="16"/>
      <c r="G8" s="16" t="s">
        <v>22</v>
      </c>
      <c r="H8" s="16"/>
      <c r="I8" s="16" t="s">
        <v>21</v>
      </c>
      <c r="J8" s="16"/>
      <c r="K8" s="16" t="s">
        <v>20</v>
      </c>
      <c r="L8" s="16" t="s">
        <v>20</v>
      </c>
      <c r="M8" s="16" t="s">
        <v>230</v>
      </c>
      <c r="N8" s="16"/>
      <c r="O8" s="16" t="s">
        <v>224</v>
      </c>
      <c r="P8" s="32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150</v>
      </c>
      <c r="BI8" s="3" t="s">
        <v>152</v>
      </c>
    </row>
    <row r="9" spans="2:61" s="4" customFormat="1" ht="18" customHeight="1">
      <c r="B9" s="18"/>
      <c r="C9" s="13" t="s">
        <v>1</v>
      </c>
      <c r="D9" s="13" t="s">
        <v>2</v>
      </c>
      <c r="E9" s="13" t="s">
        <v>3</v>
      </c>
      <c r="F9" s="13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20" t="s">
        <v>11</v>
      </c>
      <c r="N9" s="20" t="s">
        <v>12</v>
      </c>
      <c r="O9" s="20" t="s">
        <v>13</v>
      </c>
      <c r="P9" s="20" t="s">
        <v>14</v>
      </c>
      <c r="Q9" s="20" t="s">
        <v>102</v>
      </c>
      <c r="R9" s="1"/>
      <c r="S9" s="1"/>
      <c r="T9" s="1"/>
      <c r="U9" s="1"/>
      <c r="V9" s="1"/>
      <c r="W9" s="1"/>
      <c r="BH9" s="4" t="s">
        <v>151</v>
      </c>
      <c r="BI9" s="4" t="s">
        <v>154</v>
      </c>
    </row>
    <row r="10" spans="2:61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"/>
      <c r="S10" s="1"/>
      <c r="T10" s="1"/>
      <c r="U10" s="1"/>
      <c r="V10" s="1"/>
      <c r="W10" s="1"/>
      <c r="BH10" s="1" t="s">
        <v>29</v>
      </c>
      <c r="BI10" s="4" t="s">
        <v>155</v>
      </c>
    </row>
    <row r="11" spans="2:61" ht="21.75" customHeight="1">
      <c r="B11" s="99" t="s">
        <v>234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BI11" s="1" t="s">
        <v>161</v>
      </c>
    </row>
    <row r="12" spans="2:61">
      <c r="B12" s="99" t="s">
        <v>101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BI12" s="1" t="s">
        <v>156</v>
      </c>
    </row>
    <row r="13" spans="2:61">
      <c r="B13" s="99" t="s">
        <v>219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BI13" s="1" t="s">
        <v>157</v>
      </c>
    </row>
    <row r="14" spans="2:61">
      <c r="B14" s="99" t="s">
        <v>229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BI14" s="1" t="s">
        <v>158</v>
      </c>
    </row>
    <row r="15" spans="2:61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BI15" s="1" t="s">
        <v>160</v>
      </c>
    </row>
    <row r="16" spans="2:6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BI16" s="1" t="s">
        <v>159</v>
      </c>
    </row>
    <row r="17" spans="2:61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BI17" s="1" t="s">
        <v>162</v>
      </c>
    </row>
    <row r="18" spans="2:6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BI18" s="1" t="s">
        <v>163</v>
      </c>
    </row>
    <row r="19" spans="2:61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BI19" s="1" t="s">
        <v>164</v>
      </c>
    </row>
    <row r="20" spans="2:61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BI20" s="1" t="s">
        <v>165</v>
      </c>
    </row>
    <row r="21" spans="2:61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BI21" s="1" t="s">
        <v>166</v>
      </c>
    </row>
    <row r="22" spans="2:61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BI22" s="1" t="s">
        <v>29</v>
      </c>
    </row>
    <row r="23" spans="2:61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61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61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61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61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61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61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61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61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61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</sheetData>
  <sheetProtection sheet="1" objects="1" scenarios="1"/>
  <mergeCells count="1">
    <mergeCell ref="B6:Q6"/>
  </mergeCells>
  <phoneticPr fontId="4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168</v>
      </c>
      <c r="C1" s="78" t="s" vm="1">
        <v>235</v>
      </c>
    </row>
    <row r="2" spans="2:64">
      <c r="B2" s="57" t="s">
        <v>167</v>
      </c>
      <c r="C2" s="78" t="s">
        <v>236</v>
      </c>
    </row>
    <row r="3" spans="2:64">
      <c r="B3" s="57" t="s">
        <v>169</v>
      </c>
      <c r="C3" s="78" t="s">
        <v>237</v>
      </c>
    </row>
    <row r="4" spans="2:64">
      <c r="B4" s="57" t="s">
        <v>170</v>
      </c>
      <c r="C4" s="78">
        <v>2148</v>
      </c>
    </row>
    <row r="6" spans="2:64" ht="26.25" customHeight="1">
      <c r="B6" s="170" t="s">
        <v>201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2"/>
    </row>
    <row r="7" spans="2:64" s="3" customFormat="1" ht="78.75">
      <c r="B7" s="60" t="s">
        <v>105</v>
      </c>
      <c r="C7" s="61" t="s">
        <v>39</v>
      </c>
      <c r="D7" s="61" t="s">
        <v>106</v>
      </c>
      <c r="E7" s="61" t="s">
        <v>15</v>
      </c>
      <c r="F7" s="61" t="s">
        <v>52</v>
      </c>
      <c r="G7" s="61" t="s">
        <v>18</v>
      </c>
      <c r="H7" s="61" t="s">
        <v>89</v>
      </c>
      <c r="I7" s="61" t="s">
        <v>43</v>
      </c>
      <c r="J7" s="61" t="s">
        <v>19</v>
      </c>
      <c r="K7" s="61" t="s">
        <v>221</v>
      </c>
      <c r="L7" s="61" t="s">
        <v>220</v>
      </c>
      <c r="M7" s="61" t="s">
        <v>98</v>
      </c>
      <c r="N7" s="61" t="s">
        <v>171</v>
      </c>
      <c r="O7" s="63" t="s">
        <v>173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32"/>
      <c r="D8" s="32"/>
      <c r="E8" s="32"/>
      <c r="F8" s="32"/>
      <c r="G8" s="32" t="s">
        <v>21</v>
      </c>
      <c r="H8" s="32"/>
      <c r="I8" s="32" t="s">
        <v>20</v>
      </c>
      <c r="J8" s="32" t="s">
        <v>20</v>
      </c>
      <c r="K8" s="32" t="s">
        <v>230</v>
      </c>
      <c r="L8" s="32"/>
      <c r="M8" s="32" t="s">
        <v>224</v>
      </c>
      <c r="N8" s="32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20" t="s">
        <v>12</v>
      </c>
      <c r="O9" s="20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"/>
      <c r="Q10" s="1"/>
      <c r="R10" s="1"/>
      <c r="S10" s="1"/>
      <c r="T10" s="1"/>
      <c r="U10" s="1"/>
      <c r="BL10" s="1"/>
    </row>
    <row r="11" spans="2:64" ht="20.25" customHeight="1">
      <c r="B11" s="99" t="s">
        <v>234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</row>
    <row r="12" spans="2:64">
      <c r="B12" s="99" t="s">
        <v>101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</row>
    <row r="13" spans="2:64">
      <c r="B13" s="99" t="s">
        <v>219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</row>
    <row r="14" spans="2:64">
      <c r="B14" s="99" t="s">
        <v>229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</row>
    <row r="15" spans="2:64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</row>
    <row r="16" spans="2:64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</row>
    <row r="17" spans="2:1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2:1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15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15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15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15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1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2:15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2:15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15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1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1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15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15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15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15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15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15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</sheetData>
  <sheetProtection sheet="1" objects="1" scenarios="1"/>
  <mergeCells count="1">
    <mergeCell ref="B6:O6"/>
  </mergeCells>
  <phoneticPr fontId="4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168</v>
      </c>
      <c r="C1" s="78" t="s" vm="1">
        <v>235</v>
      </c>
    </row>
    <row r="2" spans="2:56">
      <c r="B2" s="57" t="s">
        <v>167</v>
      </c>
      <c r="C2" s="78" t="s">
        <v>236</v>
      </c>
    </row>
    <row r="3" spans="2:56">
      <c r="B3" s="57" t="s">
        <v>169</v>
      </c>
      <c r="C3" s="78" t="s">
        <v>237</v>
      </c>
    </row>
    <row r="4" spans="2:56">
      <c r="B4" s="57" t="s">
        <v>170</v>
      </c>
      <c r="C4" s="78">
        <v>2148</v>
      </c>
    </row>
    <row r="6" spans="2:56" ht="26.25" customHeight="1">
      <c r="B6" s="170" t="s">
        <v>202</v>
      </c>
      <c r="C6" s="171"/>
      <c r="D6" s="171"/>
      <c r="E6" s="171"/>
      <c r="F6" s="171"/>
      <c r="G6" s="171"/>
      <c r="H6" s="171"/>
      <c r="I6" s="171"/>
      <c r="J6" s="172"/>
    </row>
    <row r="7" spans="2:56" s="3" customFormat="1" ht="78.75">
      <c r="B7" s="60" t="s">
        <v>105</v>
      </c>
      <c r="C7" s="62" t="s">
        <v>45</v>
      </c>
      <c r="D7" s="62" t="s">
        <v>73</v>
      </c>
      <c r="E7" s="62" t="s">
        <v>46</v>
      </c>
      <c r="F7" s="62" t="s">
        <v>89</v>
      </c>
      <c r="G7" s="62" t="s">
        <v>213</v>
      </c>
      <c r="H7" s="62" t="s">
        <v>171</v>
      </c>
      <c r="I7" s="64" t="s">
        <v>172</v>
      </c>
      <c r="J7" s="64" t="s">
        <v>233</v>
      </c>
    </row>
    <row r="8" spans="2:56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225</v>
      </c>
      <c r="H8" s="32" t="s">
        <v>20</v>
      </c>
      <c r="I8" s="17" t="s">
        <v>20</v>
      </c>
      <c r="J8" s="17"/>
    </row>
    <row r="9" spans="2:56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20" t="s">
        <v>6</v>
      </c>
      <c r="I9" s="20" t="s">
        <v>7</v>
      </c>
      <c r="J9" s="20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4"/>
      <c r="C11" s="101"/>
      <c r="D11" s="101"/>
      <c r="E11" s="101"/>
      <c r="F11" s="101"/>
      <c r="G11" s="101"/>
      <c r="H11" s="101"/>
      <c r="I11" s="101"/>
      <c r="J11" s="101"/>
    </row>
    <row r="12" spans="2:56">
      <c r="B12" s="104"/>
      <c r="C12" s="101"/>
      <c r="D12" s="101"/>
      <c r="E12" s="101"/>
      <c r="F12" s="101"/>
      <c r="G12" s="101"/>
      <c r="H12" s="101"/>
      <c r="I12" s="101"/>
      <c r="J12" s="101"/>
    </row>
    <row r="13" spans="2:56">
      <c r="B13" s="101"/>
      <c r="C13" s="101"/>
      <c r="D13" s="101"/>
      <c r="E13" s="101"/>
      <c r="F13" s="101"/>
      <c r="G13" s="101"/>
      <c r="H13" s="101"/>
      <c r="I13" s="101"/>
      <c r="J13" s="101"/>
    </row>
    <row r="14" spans="2:56">
      <c r="B14" s="101"/>
      <c r="C14" s="101"/>
      <c r="D14" s="101"/>
      <c r="E14" s="101"/>
      <c r="F14" s="101"/>
      <c r="G14" s="101"/>
      <c r="H14" s="101"/>
      <c r="I14" s="101"/>
      <c r="J14" s="101"/>
    </row>
    <row r="15" spans="2:56">
      <c r="B15" s="101"/>
      <c r="C15" s="101"/>
      <c r="D15" s="101"/>
      <c r="E15" s="101"/>
      <c r="F15" s="101"/>
      <c r="G15" s="101"/>
      <c r="H15" s="101"/>
      <c r="I15" s="101"/>
      <c r="J15" s="101"/>
    </row>
    <row r="16" spans="2:56">
      <c r="B16" s="101"/>
      <c r="C16" s="101"/>
      <c r="D16" s="101"/>
      <c r="E16" s="101"/>
      <c r="F16" s="101"/>
      <c r="G16" s="101"/>
      <c r="H16" s="101"/>
      <c r="I16" s="101"/>
      <c r="J16" s="101"/>
    </row>
    <row r="17" spans="2:10">
      <c r="B17" s="101"/>
      <c r="C17" s="101"/>
      <c r="D17" s="101"/>
      <c r="E17" s="101"/>
      <c r="F17" s="101"/>
      <c r="G17" s="101"/>
      <c r="H17" s="101"/>
      <c r="I17" s="101"/>
      <c r="J17" s="101"/>
    </row>
    <row r="18" spans="2:10">
      <c r="B18" s="101"/>
      <c r="C18" s="101"/>
      <c r="D18" s="101"/>
      <c r="E18" s="101"/>
      <c r="F18" s="101"/>
      <c r="G18" s="101"/>
      <c r="H18" s="101"/>
      <c r="I18" s="101"/>
      <c r="J18" s="101"/>
    </row>
    <row r="19" spans="2:10">
      <c r="B19" s="101"/>
      <c r="C19" s="101"/>
      <c r="D19" s="101"/>
      <c r="E19" s="101"/>
      <c r="F19" s="101"/>
      <c r="G19" s="101"/>
      <c r="H19" s="101"/>
      <c r="I19" s="101"/>
      <c r="J19" s="101"/>
    </row>
    <row r="20" spans="2:10">
      <c r="B20" s="101"/>
      <c r="C20" s="101"/>
      <c r="D20" s="101"/>
      <c r="E20" s="101"/>
      <c r="F20" s="101"/>
      <c r="G20" s="101"/>
      <c r="H20" s="101"/>
      <c r="I20" s="101"/>
      <c r="J20" s="101"/>
    </row>
    <row r="21" spans="2:10">
      <c r="B21" s="101"/>
      <c r="C21" s="101"/>
      <c r="D21" s="101"/>
      <c r="E21" s="101"/>
      <c r="F21" s="101"/>
      <c r="G21" s="101"/>
      <c r="H21" s="101"/>
      <c r="I21" s="101"/>
      <c r="J21" s="101"/>
    </row>
    <row r="22" spans="2:10">
      <c r="B22" s="101"/>
      <c r="C22" s="101"/>
      <c r="D22" s="101"/>
      <c r="E22" s="101"/>
      <c r="F22" s="101"/>
      <c r="G22" s="101"/>
      <c r="H22" s="101"/>
      <c r="I22" s="101"/>
      <c r="J22" s="101"/>
    </row>
    <row r="23" spans="2:10">
      <c r="B23" s="101"/>
      <c r="C23" s="101"/>
      <c r="D23" s="101"/>
      <c r="E23" s="101"/>
      <c r="F23" s="101"/>
      <c r="G23" s="101"/>
      <c r="H23" s="101"/>
      <c r="I23" s="101"/>
      <c r="J23" s="101"/>
    </row>
    <row r="24" spans="2:10">
      <c r="B24" s="101"/>
      <c r="C24" s="101"/>
      <c r="D24" s="101"/>
      <c r="E24" s="101"/>
      <c r="F24" s="101"/>
      <c r="G24" s="101"/>
      <c r="H24" s="101"/>
      <c r="I24" s="101"/>
      <c r="J24" s="101"/>
    </row>
    <row r="25" spans="2:10">
      <c r="B25" s="101"/>
      <c r="C25" s="101"/>
      <c r="D25" s="101"/>
      <c r="E25" s="101"/>
      <c r="F25" s="101"/>
      <c r="G25" s="101"/>
      <c r="H25" s="101"/>
      <c r="I25" s="101"/>
      <c r="J25" s="101"/>
    </row>
    <row r="26" spans="2:10">
      <c r="B26" s="101"/>
      <c r="C26" s="101"/>
      <c r="D26" s="101"/>
      <c r="E26" s="101"/>
      <c r="F26" s="101"/>
      <c r="G26" s="101"/>
      <c r="H26" s="101"/>
      <c r="I26" s="101"/>
      <c r="J26" s="101"/>
    </row>
    <row r="27" spans="2:10">
      <c r="B27" s="101"/>
      <c r="C27" s="101"/>
      <c r="D27" s="101"/>
      <c r="E27" s="101"/>
      <c r="F27" s="101"/>
      <c r="G27" s="101"/>
      <c r="H27" s="101"/>
      <c r="I27" s="101"/>
      <c r="J27" s="101"/>
    </row>
    <row r="28" spans="2:10">
      <c r="B28" s="101"/>
      <c r="C28" s="101"/>
      <c r="D28" s="101"/>
      <c r="E28" s="101"/>
      <c r="F28" s="101"/>
      <c r="G28" s="101"/>
      <c r="H28" s="101"/>
      <c r="I28" s="101"/>
      <c r="J28" s="101"/>
    </row>
    <row r="29" spans="2:10">
      <c r="B29" s="101"/>
      <c r="C29" s="101"/>
      <c r="D29" s="101"/>
      <c r="E29" s="101"/>
      <c r="F29" s="101"/>
      <c r="G29" s="101"/>
      <c r="H29" s="101"/>
      <c r="I29" s="101"/>
      <c r="J29" s="101"/>
    </row>
    <row r="30" spans="2:10">
      <c r="B30" s="101"/>
      <c r="C30" s="101"/>
      <c r="D30" s="101"/>
      <c r="E30" s="101"/>
      <c r="F30" s="101"/>
      <c r="G30" s="101"/>
      <c r="H30" s="101"/>
      <c r="I30" s="101"/>
      <c r="J30" s="101"/>
    </row>
    <row r="31" spans="2:10">
      <c r="B31" s="101"/>
      <c r="C31" s="101"/>
      <c r="D31" s="101"/>
      <c r="E31" s="101"/>
      <c r="F31" s="101"/>
      <c r="G31" s="101"/>
      <c r="H31" s="101"/>
      <c r="I31" s="101"/>
      <c r="J31" s="101"/>
    </row>
    <row r="32" spans="2:10">
      <c r="B32" s="101"/>
      <c r="C32" s="101"/>
      <c r="D32" s="101"/>
      <c r="E32" s="101"/>
      <c r="F32" s="101"/>
      <c r="G32" s="101"/>
      <c r="H32" s="101"/>
      <c r="I32" s="101"/>
      <c r="J32" s="101"/>
    </row>
    <row r="33" spans="2:10">
      <c r="B33" s="101"/>
      <c r="C33" s="101"/>
      <c r="D33" s="101"/>
      <c r="E33" s="101"/>
      <c r="F33" s="101"/>
      <c r="G33" s="101"/>
      <c r="H33" s="101"/>
      <c r="I33" s="101"/>
      <c r="J33" s="101"/>
    </row>
    <row r="34" spans="2:10">
      <c r="B34" s="101"/>
      <c r="C34" s="101"/>
      <c r="D34" s="101"/>
      <c r="E34" s="101"/>
      <c r="F34" s="101"/>
      <c r="G34" s="101"/>
      <c r="H34" s="101"/>
      <c r="I34" s="101"/>
      <c r="J34" s="101"/>
    </row>
    <row r="35" spans="2:10">
      <c r="B35" s="101"/>
      <c r="C35" s="101"/>
      <c r="D35" s="101"/>
      <c r="E35" s="101"/>
      <c r="F35" s="101"/>
      <c r="G35" s="101"/>
      <c r="H35" s="101"/>
      <c r="I35" s="101"/>
      <c r="J35" s="101"/>
    </row>
    <row r="36" spans="2:10">
      <c r="B36" s="101"/>
      <c r="C36" s="101"/>
      <c r="D36" s="101"/>
      <c r="E36" s="101"/>
      <c r="F36" s="101"/>
      <c r="G36" s="101"/>
      <c r="H36" s="101"/>
      <c r="I36" s="101"/>
      <c r="J36" s="101"/>
    </row>
    <row r="37" spans="2:10">
      <c r="B37" s="101"/>
      <c r="C37" s="101"/>
      <c r="D37" s="101"/>
      <c r="E37" s="101"/>
      <c r="F37" s="101"/>
      <c r="G37" s="101"/>
      <c r="H37" s="101"/>
      <c r="I37" s="101"/>
      <c r="J37" s="101"/>
    </row>
    <row r="38" spans="2:10">
      <c r="B38" s="101"/>
      <c r="C38" s="101"/>
      <c r="D38" s="101"/>
      <c r="E38" s="101"/>
      <c r="F38" s="101"/>
      <c r="G38" s="101"/>
      <c r="H38" s="101"/>
      <c r="I38" s="101"/>
      <c r="J38" s="101"/>
    </row>
    <row r="39" spans="2:10">
      <c r="B39" s="101"/>
      <c r="C39" s="101"/>
      <c r="D39" s="101"/>
      <c r="E39" s="101"/>
      <c r="F39" s="101"/>
      <c r="G39" s="101"/>
      <c r="H39" s="101"/>
      <c r="I39" s="101"/>
      <c r="J39" s="101"/>
    </row>
    <row r="40" spans="2:10">
      <c r="B40" s="101"/>
      <c r="C40" s="101"/>
      <c r="D40" s="101"/>
      <c r="E40" s="101"/>
      <c r="F40" s="101"/>
      <c r="G40" s="101"/>
      <c r="H40" s="101"/>
      <c r="I40" s="101"/>
      <c r="J40" s="101"/>
    </row>
    <row r="41" spans="2:10">
      <c r="B41" s="101"/>
      <c r="C41" s="101"/>
      <c r="D41" s="101"/>
      <c r="E41" s="101"/>
      <c r="F41" s="101"/>
      <c r="G41" s="101"/>
      <c r="H41" s="101"/>
      <c r="I41" s="101"/>
      <c r="J41" s="101"/>
    </row>
    <row r="42" spans="2:10">
      <c r="B42" s="101"/>
      <c r="C42" s="101"/>
      <c r="D42" s="101"/>
      <c r="E42" s="101"/>
      <c r="F42" s="101"/>
      <c r="G42" s="101"/>
      <c r="H42" s="101"/>
      <c r="I42" s="101"/>
      <c r="J42" s="101"/>
    </row>
    <row r="43" spans="2:10">
      <c r="B43" s="101"/>
      <c r="C43" s="101"/>
      <c r="D43" s="101"/>
      <c r="E43" s="101"/>
      <c r="F43" s="101"/>
      <c r="G43" s="101"/>
      <c r="H43" s="101"/>
      <c r="I43" s="101"/>
      <c r="J43" s="101"/>
    </row>
    <row r="44" spans="2:10">
      <c r="B44" s="101"/>
      <c r="C44" s="101"/>
      <c r="D44" s="101"/>
      <c r="E44" s="101"/>
      <c r="F44" s="101"/>
      <c r="G44" s="101"/>
      <c r="H44" s="101"/>
      <c r="I44" s="101"/>
      <c r="J44" s="101"/>
    </row>
    <row r="45" spans="2:10">
      <c r="B45" s="101"/>
      <c r="C45" s="101"/>
      <c r="D45" s="101"/>
      <c r="E45" s="101"/>
      <c r="F45" s="101"/>
      <c r="G45" s="101"/>
      <c r="H45" s="101"/>
      <c r="I45" s="101"/>
      <c r="J45" s="101"/>
    </row>
    <row r="46" spans="2:10">
      <c r="B46" s="101"/>
      <c r="C46" s="101"/>
      <c r="D46" s="101"/>
      <c r="E46" s="101"/>
      <c r="F46" s="101"/>
      <c r="G46" s="101"/>
      <c r="H46" s="101"/>
      <c r="I46" s="101"/>
      <c r="J46" s="101"/>
    </row>
    <row r="47" spans="2:10">
      <c r="B47" s="101"/>
      <c r="C47" s="101"/>
      <c r="D47" s="101"/>
      <c r="E47" s="101"/>
      <c r="F47" s="101"/>
      <c r="G47" s="101"/>
      <c r="H47" s="101"/>
      <c r="I47" s="101"/>
      <c r="J47" s="101"/>
    </row>
    <row r="48" spans="2:10">
      <c r="B48" s="101"/>
      <c r="C48" s="101"/>
      <c r="D48" s="101"/>
      <c r="E48" s="101"/>
      <c r="F48" s="101"/>
      <c r="G48" s="101"/>
      <c r="H48" s="101"/>
      <c r="I48" s="101"/>
      <c r="J48" s="101"/>
    </row>
    <row r="49" spans="2:10">
      <c r="B49" s="101"/>
      <c r="C49" s="101"/>
      <c r="D49" s="101"/>
      <c r="E49" s="101"/>
      <c r="F49" s="101"/>
      <c r="G49" s="101"/>
      <c r="H49" s="101"/>
      <c r="I49" s="101"/>
      <c r="J49" s="101"/>
    </row>
    <row r="50" spans="2:10">
      <c r="B50" s="101"/>
      <c r="C50" s="101"/>
      <c r="D50" s="101"/>
      <c r="E50" s="101"/>
      <c r="F50" s="101"/>
      <c r="G50" s="101"/>
      <c r="H50" s="101"/>
      <c r="I50" s="101"/>
      <c r="J50" s="101"/>
    </row>
    <row r="51" spans="2:10">
      <c r="B51" s="101"/>
      <c r="C51" s="101"/>
      <c r="D51" s="101"/>
      <c r="E51" s="101"/>
      <c r="F51" s="101"/>
      <c r="G51" s="101"/>
      <c r="H51" s="101"/>
      <c r="I51" s="101"/>
      <c r="J51" s="101"/>
    </row>
    <row r="52" spans="2:10">
      <c r="B52" s="101"/>
      <c r="C52" s="101"/>
      <c r="D52" s="101"/>
      <c r="E52" s="101"/>
      <c r="F52" s="101"/>
      <c r="G52" s="101"/>
      <c r="H52" s="101"/>
      <c r="I52" s="101"/>
      <c r="J52" s="101"/>
    </row>
    <row r="53" spans="2:10">
      <c r="B53" s="101"/>
      <c r="C53" s="101"/>
      <c r="D53" s="101"/>
      <c r="E53" s="101"/>
      <c r="F53" s="101"/>
      <c r="G53" s="101"/>
      <c r="H53" s="101"/>
      <c r="I53" s="101"/>
      <c r="J53" s="101"/>
    </row>
    <row r="54" spans="2:10">
      <c r="B54" s="101"/>
      <c r="C54" s="101"/>
      <c r="D54" s="101"/>
      <c r="E54" s="101"/>
      <c r="F54" s="101"/>
      <c r="G54" s="101"/>
      <c r="H54" s="101"/>
      <c r="I54" s="101"/>
      <c r="J54" s="101"/>
    </row>
    <row r="55" spans="2:10">
      <c r="B55" s="101"/>
      <c r="C55" s="101"/>
      <c r="D55" s="101"/>
      <c r="E55" s="101"/>
      <c r="F55" s="101"/>
      <c r="G55" s="101"/>
      <c r="H55" s="101"/>
      <c r="I55" s="101"/>
      <c r="J55" s="101"/>
    </row>
    <row r="56" spans="2:10">
      <c r="B56" s="101"/>
      <c r="C56" s="101"/>
      <c r="D56" s="101"/>
      <c r="E56" s="101"/>
      <c r="F56" s="101"/>
      <c r="G56" s="101"/>
      <c r="H56" s="101"/>
      <c r="I56" s="101"/>
      <c r="J56" s="101"/>
    </row>
    <row r="57" spans="2:10">
      <c r="B57" s="101"/>
      <c r="C57" s="101"/>
      <c r="D57" s="101"/>
      <c r="E57" s="101"/>
      <c r="F57" s="101"/>
      <c r="G57" s="101"/>
      <c r="H57" s="101"/>
      <c r="I57" s="101"/>
      <c r="J57" s="101"/>
    </row>
    <row r="58" spans="2:10">
      <c r="B58" s="101"/>
      <c r="C58" s="101"/>
      <c r="D58" s="101"/>
      <c r="E58" s="101"/>
      <c r="F58" s="101"/>
      <c r="G58" s="101"/>
      <c r="H58" s="101"/>
      <c r="I58" s="101"/>
      <c r="J58" s="101"/>
    </row>
    <row r="59" spans="2:10">
      <c r="B59" s="101"/>
      <c r="C59" s="101"/>
      <c r="D59" s="101"/>
      <c r="E59" s="101"/>
      <c r="F59" s="101"/>
      <c r="G59" s="101"/>
      <c r="H59" s="101"/>
      <c r="I59" s="101"/>
      <c r="J59" s="101"/>
    </row>
    <row r="60" spans="2:10">
      <c r="B60" s="101"/>
      <c r="C60" s="101"/>
      <c r="D60" s="101"/>
      <c r="E60" s="101"/>
      <c r="F60" s="101"/>
      <c r="G60" s="101"/>
      <c r="H60" s="101"/>
      <c r="I60" s="101"/>
      <c r="J60" s="101"/>
    </row>
    <row r="61" spans="2:10">
      <c r="B61" s="101"/>
      <c r="C61" s="101"/>
      <c r="D61" s="101"/>
      <c r="E61" s="101"/>
      <c r="F61" s="101"/>
      <c r="G61" s="101"/>
      <c r="H61" s="101"/>
      <c r="I61" s="101"/>
      <c r="J61" s="101"/>
    </row>
    <row r="62" spans="2:10">
      <c r="B62" s="101"/>
      <c r="C62" s="101"/>
      <c r="D62" s="101"/>
      <c r="E62" s="101"/>
      <c r="F62" s="101"/>
      <c r="G62" s="101"/>
      <c r="H62" s="101"/>
      <c r="I62" s="101"/>
      <c r="J62" s="101"/>
    </row>
    <row r="63" spans="2:10">
      <c r="B63" s="101"/>
      <c r="C63" s="101"/>
      <c r="D63" s="101"/>
      <c r="E63" s="101"/>
      <c r="F63" s="101"/>
      <c r="G63" s="101"/>
      <c r="H63" s="101"/>
      <c r="I63" s="101"/>
      <c r="J63" s="101"/>
    </row>
    <row r="64" spans="2:10">
      <c r="B64" s="101"/>
      <c r="C64" s="101"/>
      <c r="D64" s="101"/>
      <c r="E64" s="101"/>
      <c r="F64" s="101"/>
      <c r="G64" s="101"/>
      <c r="H64" s="101"/>
      <c r="I64" s="101"/>
      <c r="J64" s="101"/>
    </row>
    <row r="65" spans="2:10">
      <c r="B65" s="101"/>
      <c r="C65" s="101"/>
      <c r="D65" s="101"/>
      <c r="E65" s="101"/>
      <c r="F65" s="101"/>
      <c r="G65" s="101"/>
      <c r="H65" s="101"/>
      <c r="I65" s="101"/>
      <c r="J65" s="101"/>
    </row>
    <row r="66" spans="2:10">
      <c r="B66" s="101"/>
      <c r="C66" s="101"/>
      <c r="D66" s="101"/>
      <c r="E66" s="101"/>
      <c r="F66" s="101"/>
      <c r="G66" s="101"/>
      <c r="H66" s="101"/>
      <c r="I66" s="101"/>
      <c r="J66" s="101"/>
    </row>
    <row r="67" spans="2:10">
      <c r="B67" s="101"/>
      <c r="C67" s="101"/>
      <c r="D67" s="101"/>
      <c r="E67" s="101"/>
      <c r="F67" s="101"/>
      <c r="G67" s="101"/>
      <c r="H67" s="101"/>
      <c r="I67" s="101"/>
      <c r="J67" s="101"/>
    </row>
    <row r="68" spans="2:10">
      <c r="B68" s="101"/>
      <c r="C68" s="101"/>
      <c r="D68" s="101"/>
      <c r="E68" s="101"/>
      <c r="F68" s="101"/>
      <c r="G68" s="101"/>
      <c r="H68" s="101"/>
      <c r="I68" s="101"/>
      <c r="J68" s="101"/>
    </row>
    <row r="69" spans="2:10">
      <c r="B69" s="101"/>
      <c r="C69" s="101"/>
      <c r="D69" s="101"/>
      <c r="E69" s="101"/>
      <c r="F69" s="101"/>
      <c r="G69" s="101"/>
      <c r="H69" s="101"/>
      <c r="I69" s="101"/>
      <c r="J69" s="101"/>
    </row>
    <row r="70" spans="2:10">
      <c r="B70" s="101"/>
      <c r="C70" s="101"/>
      <c r="D70" s="101"/>
      <c r="E70" s="101"/>
      <c r="F70" s="101"/>
      <c r="G70" s="101"/>
      <c r="H70" s="101"/>
      <c r="I70" s="101"/>
      <c r="J70" s="101"/>
    </row>
    <row r="71" spans="2:10">
      <c r="B71" s="101"/>
      <c r="C71" s="101"/>
      <c r="D71" s="101"/>
      <c r="E71" s="101"/>
      <c r="F71" s="101"/>
      <c r="G71" s="101"/>
      <c r="H71" s="101"/>
      <c r="I71" s="101"/>
      <c r="J71" s="101"/>
    </row>
    <row r="72" spans="2:10">
      <c r="B72" s="101"/>
      <c r="C72" s="101"/>
      <c r="D72" s="101"/>
      <c r="E72" s="101"/>
      <c r="F72" s="101"/>
      <c r="G72" s="101"/>
      <c r="H72" s="101"/>
      <c r="I72" s="101"/>
      <c r="J72" s="101"/>
    </row>
    <row r="73" spans="2:10">
      <c r="B73" s="101"/>
      <c r="C73" s="101"/>
      <c r="D73" s="101"/>
      <c r="E73" s="101"/>
      <c r="F73" s="101"/>
      <c r="G73" s="101"/>
      <c r="H73" s="101"/>
      <c r="I73" s="101"/>
      <c r="J73" s="101"/>
    </row>
    <row r="74" spans="2:10">
      <c r="B74" s="101"/>
      <c r="C74" s="101"/>
      <c r="D74" s="101"/>
      <c r="E74" s="101"/>
      <c r="F74" s="101"/>
      <c r="G74" s="101"/>
      <c r="H74" s="101"/>
      <c r="I74" s="101"/>
      <c r="J74" s="101"/>
    </row>
    <row r="75" spans="2:10">
      <c r="B75" s="101"/>
      <c r="C75" s="101"/>
      <c r="D75" s="101"/>
      <c r="E75" s="101"/>
      <c r="F75" s="101"/>
      <c r="G75" s="101"/>
      <c r="H75" s="101"/>
      <c r="I75" s="101"/>
      <c r="J75" s="101"/>
    </row>
    <row r="76" spans="2:10">
      <c r="B76" s="101"/>
      <c r="C76" s="101"/>
      <c r="D76" s="101"/>
      <c r="E76" s="101"/>
      <c r="F76" s="101"/>
      <c r="G76" s="101"/>
      <c r="H76" s="101"/>
      <c r="I76" s="101"/>
      <c r="J76" s="101"/>
    </row>
    <row r="77" spans="2:10">
      <c r="B77" s="101"/>
      <c r="C77" s="101"/>
      <c r="D77" s="101"/>
      <c r="E77" s="101"/>
      <c r="F77" s="101"/>
      <c r="G77" s="101"/>
      <c r="H77" s="101"/>
      <c r="I77" s="101"/>
      <c r="J77" s="101"/>
    </row>
    <row r="78" spans="2:10">
      <c r="B78" s="101"/>
      <c r="C78" s="101"/>
      <c r="D78" s="101"/>
      <c r="E78" s="101"/>
      <c r="F78" s="101"/>
      <c r="G78" s="101"/>
      <c r="H78" s="101"/>
      <c r="I78" s="101"/>
      <c r="J78" s="101"/>
    </row>
    <row r="79" spans="2:10">
      <c r="B79" s="101"/>
      <c r="C79" s="101"/>
      <c r="D79" s="101"/>
      <c r="E79" s="101"/>
      <c r="F79" s="101"/>
      <c r="G79" s="101"/>
      <c r="H79" s="101"/>
      <c r="I79" s="101"/>
      <c r="J79" s="101"/>
    </row>
    <row r="80" spans="2:10">
      <c r="B80" s="101"/>
      <c r="C80" s="101"/>
      <c r="D80" s="101"/>
      <c r="E80" s="101"/>
      <c r="F80" s="101"/>
      <c r="G80" s="101"/>
      <c r="H80" s="101"/>
      <c r="I80" s="101"/>
      <c r="J80" s="101"/>
    </row>
    <row r="81" spans="2:10">
      <c r="B81" s="101"/>
      <c r="C81" s="101"/>
      <c r="D81" s="101"/>
      <c r="E81" s="101"/>
      <c r="F81" s="101"/>
      <c r="G81" s="101"/>
      <c r="H81" s="101"/>
      <c r="I81" s="101"/>
      <c r="J81" s="101"/>
    </row>
    <row r="82" spans="2:10">
      <c r="B82" s="101"/>
      <c r="C82" s="101"/>
      <c r="D82" s="101"/>
      <c r="E82" s="101"/>
      <c r="F82" s="101"/>
      <c r="G82" s="101"/>
      <c r="H82" s="101"/>
      <c r="I82" s="101"/>
      <c r="J82" s="101"/>
    </row>
    <row r="83" spans="2:10">
      <c r="B83" s="101"/>
      <c r="C83" s="101"/>
      <c r="D83" s="101"/>
      <c r="E83" s="101"/>
      <c r="F83" s="101"/>
      <c r="G83" s="101"/>
      <c r="H83" s="101"/>
      <c r="I83" s="101"/>
      <c r="J83" s="101"/>
    </row>
    <row r="84" spans="2:10">
      <c r="B84" s="101"/>
      <c r="C84" s="101"/>
      <c r="D84" s="101"/>
      <c r="E84" s="101"/>
      <c r="F84" s="101"/>
      <c r="G84" s="101"/>
      <c r="H84" s="101"/>
      <c r="I84" s="101"/>
      <c r="J84" s="101"/>
    </row>
    <row r="85" spans="2:10">
      <c r="B85" s="101"/>
      <c r="C85" s="101"/>
      <c r="D85" s="101"/>
      <c r="E85" s="101"/>
      <c r="F85" s="101"/>
      <c r="G85" s="101"/>
      <c r="H85" s="101"/>
      <c r="I85" s="101"/>
      <c r="J85" s="101"/>
    </row>
    <row r="86" spans="2:10">
      <c r="B86" s="101"/>
      <c r="C86" s="101"/>
      <c r="D86" s="101"/>
      <c r="E86" s="101"/>
      <c r="F86" s="101"/>
      <c r="G86" s="101"/>
      <c r="H86" s="101"/>
      <c r="I86" s="101"/>
      <c r="J86" s="101"/>
    </row>
    <row r="87" spans="2:10">
      <c r="B87" s="101"/>
      <c r="C87" s="101"/>
      <c r="D87" s="101"/>
      <c r="E87" s="101"/>
      <c r="F87" s="101"/>
      <c r="G87" s="101"/>
      <c r="H87" s="101"/>
      <c r="I87" s="101"/>
      <c r="J87" s="101"/>
    </row>
    <row r="88" spans="2:10">
      <c r="B88" s="101"/>
      <c r="C88" s="101"/>
      <c r="D88" s="101"/>
      <c r="E88" s="101"/>
      <c r="F88" s="101"/>
      <c r="G88" s="101"/>
      <c r="H88" s="101"/>
      <c r="I88" s="101"/>
      <c r="J88" s="101"/>
    </row>
    <row r="89" spans="2:10">
      <c r="B89" s="101"/>
      <c r="C89" s="101"/>
      <c r="D89" s="101"/>
      <c r="E89" s="101"/>
      <c r="F89" s="101"/>
      <c r="G89" s="101"/>
      <c r="H89" s="101"/>
      <c r="I89" s="101"/>
      <c r="J89" s="101"/>
    </row>
    <row r="90" spans="2:10">
      <c r="B90" s="101"/>
      <c r="C90" s="101"/>
      <c r="D90" s="101"/>
      <c r="E90" s="101"/>
      <c r="F90" s="101"/>
      <c r="G90" s="101"/>
      <c r="H90" s="101"/>
      <c r="I90" s="101"/>
      <c r="J90" s="101"/>
    </row>
    <row r="91" spans="2:10">
      <c r="B91" s="101"/>
      <c r="C91" s="101"/>
      <c r="D91" s="101"/>
      <c r="E91" s="101"/>
      <c r="F91" s="101"/>
      <c r="G91" s="101"/>
      <c r="H91" s="101"/>
      <c r="I91" s="101"/>
      <c r="J91" s="101"/>
    </row>
    <row r="92" spans="2:10">
      <c r="B92" s="101"/>
      <c r="C92" s="101"/>
      <c r="D92" s="101"/>
      <c r="E92" s="101"/>
      <c r="F92" s="101"/>
      <c r="G92" s="101"/>
      <c r="H92" s="101"/>
      <c r="I92" s="101"/>
      <c r="J92" s="101"/>
    </row>
    <row r="93" spans="2:10">
      <c r="B93" s="101"/>
      <c r="C93" s="101"/>
      <c r="D93" s="101"/>
      <c r="E93" s="101"/>
      <c r="F93" s="101"/>
      <c r="G93" s="101"/>
      <c r="H93" s="101"/>
      <c r="I93" s="101"/>
      <c r="J93" s="101"/>
    </row>
    <row r="94" spans="2:10">
      <c r="B94" s="101"/>
      <c r="C94" s="101"/>
      <c r="D94" s="101"/>
      <c r="E94" s="101"/>
      <c r="F94" s="101"/>
      <c r="G94" s="101"/>
      <c r="H94" s="101"/>
      <c r="I94" s="101"/>
      <c r="J94" s="101"/>
    </row>
    <row r="95" spans="2:10">
      <c r="B95" s="101"/>
      <c r="C95" s="101"/>
      <c r="D95" s="101"/>
      <c r="E95" s="101"/>
      <c r="F95" s="101"/>
      <c r="G95" s="101"/>
      <c r="H95" s="101"/>
      <c r="I95" s="101"/>
      <c r="J95" s="101"/>
    </row>
    <row r="96" spans="2:10">
      <c r="B96" s="101"/>
      <c r="C96" s="101"/>
      <c r="D96" s="101"/>
      <c r="E96" s="101"/>
      <c r="F96" s="101"/>
      <c r="G96" s="101"/>
      <c r="H96" s="101"/>
      <c r="I96" s="101"/>
      <c r="J96" s="101"/>
    </row>
    <row r="97" spans="2:10">
      <c r="B97" s="101"/>
      <c r="C97" s="101"/>
      <c r="D97" s="101"/>
      <c r="E97" s="101"/>
      <c r="F97" s="101"/>
      <c r="G97" s="101"/>
      <c r="H97" s="101"/>
      <c r="I97" s="101"/>
      <c r="J97" s="101"/>
    </row>
    <row r="98" spans="2:10">
      <c r="B98" s="101"/>
      <c r="C98" s="101"/>
      <c r="D98" s="101"/>
      <c r="E98" s="101"/>
      <c r="F98" s="101"/>
      <c r="G98" s="101"/>
      <c r="H98" s="101"/>
      <c r="I98" s="101"/>
      <c r="J98" s="101"/>
    </row>
    <row r="99" spans="2:10">
      <c r="B99" s="101"/>
      <c r="C99" s="101"/>
      <c r="D99" s="101"/>
      <c r="E99" s="101"/>
      <c r="F99" s="101"/>
      <c r="G99" s="101"/>
      <c r="H99" s="101"/>
      <c r="I99" s="101"/>
      <c r="J99" s="101"/>
    </row>
    <row r="100" spans="2:10">
      <c r="B100" s="101"/>
      <c r="C100" s="101"/>
      <c r="D100" s="101"/>
      <c r="E100" s="101"/>
      <c r="F100" s="101"/>
      <c r="G100" s="101"/>
      <c r="H100" s="101"/>
      <c r="I100" s="101"/>
      <c r="J100" s="101"/>
    </row>
    <row r="101" spans="2:10">
      <c r="B101" s="101"/>
      <c r="C101" s="101"/>
      <c r="D101" s="101"/>
      <c r="E101" s="101"/>
      <c r="F101" s="101"/>
      <c r="G101" s="101"/>
      <c r="H101" s="101"/>
      <c r="I101" s="101"/>
      <c r="J101" s="101"/>
    </row>
    <row r="102" spans="2:10">
      <c r="B102" s="101"/>
      <c r="C102" s="101"/>
      <c r="D102" s="101"/>
      <c r="E102" s="101"/>
      <c r="F102" s="101"/>
      <c r="G102" s="101"/>
      <c r="H102" s="101"/>
      <c r="I102" s="101"/>
      <c r="J102" s="101"/>
    </row>
    <row r="103" spans="2:10">
      <c r="B103" s="101"/>
      <c r="C103" s="101"/>
      <c r="D103" s="101"/>
      <c r="E103" s="101"/>
      <c r="F103" s="101"/>
      <c r="G103" s="101"/>
      <c r="H103" s="101"/>
      <c r="I103" s="101"/>
      <c r="J103" s="101"/>
    </row>
    <row r="104" spans="2:10">
      <c r="B104" s="101"/>
      <c r="C104" s="101"/>
      <c r="D104" s="101"/>
      <c r="E104" s="101"/>
      <c r="F104" s="101"/>
      <c r="G104" s="101"/>
      <c r="H104" s="101"/>
      <c r="I104" s="101"/>
      <c r="J104" s="101"/>
    </row>
    <row r="105" spans="2:10">
      <c r="B105" s="101"/>
      <c r="C105" s="101"/>
      <c r="D105" s="101"/>
      <c r="E105" s="101"/>
      <c r="F105" s="101"/>
      <c r="G105" s="101"/>
      <c r="H105" s="101"/>
      <c r="I105" s="101"/>
      <c r="J105" s="101"/>
    </row>
    <row r="106" spans="2:10">
      <c r="B106" s="101"/>
      <c r="C106" s="101"/>
      <c r="D106" s="101"/>
      <c r="E106" s="101"/>
      <c r="F106" s="101"/>
      <c r="G106" s="101"/>
      <c r="H106" s="101"/>
      <c r="I106" s="101"/>
      <c r="J106" s="101"/>
    </row>
    <row r="107" spans="2:10">
      <c r="B107" s="101"/>
      <c r="C107" s="101"/>
      <c r="D107" s="101"/>
      <c r="E107" s="101"/>
      <c r="F107" s="101"/>
      <c r="G107" s="101"/>
      <c r="H107" s="101"/>
      <c r="I107" s="101"/>
      <c r="J107" s="101"/>
    </row>
    <row r="108" spans="2:10">
      <c r="B108" s="101"/>
      <c r="C108" s="101"/>
      <c r="D108" s="101"/>
      <c r="E108" s="101"/>
      <c r="F108" s="101"/>
      <c r="G108" s="101"/>
      <c r="H108" s="101"/>
      <c r="I108" s="101"/>
      <c r="J108" s="101"/>
    </row>
    <row r="109" spans="2:10">
      <c r="B109" s="101"/>
      <c r="C109" s="101"/>
      <c r="D109" s="101"/>
      <c r="E109" s="101"/>
      <c r="F109" s="101"/>
      <c r="G109" s="101"/>
      <c r="H109" s="101"/>
      <c r="I109" s="101"/>
      <c r="J109" s="101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4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168</v>
      </c>
      <c r="C1" s="78" t="s" vm="1">
        <v>235</v>
      </c>
    </row>
    <row r="2" spans="2:60">
      <c r="B2" s="57" t="s">
        <v>167</v>
      </c>
      <c r="C2" s="78" t="s">
        <v>236</v>
      </c>
    </row>
    <row r="3" spans="2:60">
      <c r="B3" s="57" t="s">
        <v>169</v>
      </c>
      <c r="C3" s="78" t="s">
        <v>237</v>
      </c>
    </row>
    <row r="4" spans="2:60">
      <c r="B4" s="57" t="s">
        <v>170</v>
      </c>
      <c r="C4" s="78">
        <v>2148</v>
      </c>
    </row>
    <row r="6" spans="2:60" ht="26.25" customHeight="1">
      <c r="B6" s="170" t="s">
        <v>203</v>
      </c>
      <c r="C6" s="171"/>
      <c r="D6" s="171"/>
      <c r="E6" s="171"/>
      <c r="F6" s="171"/>
      <c r="G6" s="171"/>
      <c r="H6" s="171"/>
      <c r="I6" s="171"/>
      <c r="J6" s="171"/>
      <c r="K6" s="172"/>
    </row>
    <row r="7" spans="2:60" s="3" customFormat="1" ht="66">
      <c r="B7" s="60" t="s">
        <v>105</v>
      </c>
      <c r="C7" s="60" t="s">
        <v>106</v>
      </c>
      <c r="D7" s="60" t="s">
        <v>15</v>
      </c>
      <c r="E7" s="60" t="s">
        <v>16</v>
      </c>
      <c r="F7" s="60" t="s">
        <v>47</v>
      </c>
      <c r="G7" s="60" t="s">
        <v>89</v>
      </c>
      <c r="H7" s="60" t="s">
        <v>44</v>
      </c>
      <c r="I7" s="60" t="s">
        <v>98</v>
      </c>
      <c r="J7" s="60" t="s">
        <v>171</v>
      </c>
      <c r="K7" s="60" t="s">
        <v>172</v>
      </c>
    </row>
    <row r="8" spans="2:60" s="3" customFormat="1" ht="21.75" customHeight="1">
      <c r="B8" s="15"/>
      <c r="C8" s="71"/>
      <c r="D8" s="16"/>
      <c r="E8" s="16"/>
      <c r="F8" s="16" t="s">
        <v>20</v>
      </c>
      <c r="G8" s="16"/>
      <c r="H8" s="16" t="s">
        <v>20</v>
      </c>
      <c r="I8" s="16" t="s">
        <v>224</v>
      </c>
      <c r="J8" s="32" t="s">
        <v>20</v>
      </c>
      <c r="K8" s="17" t="s">
        <v>20</v>
      </c>
    </row>
    <row r="9" spans="2:60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20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4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04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168</v>
      </c>
      <c r="C1" s="78" t="s" vm="1">
        <v>235</v>
      </c>
    </row>
    <row r="2" spans="2:60">
      <c r="B2" s="57" t="s">
        <v>167</v>
      </c>
      <c r="C2" s="78" t="s">
        <v>236</v>
      </c>
    </row>
    <row r="3" spans="2:60">
      <c r="B3" s="57" t="s">
        <v>169</v>
      </c>
      <c r="C3" s="78" t="s">
        <v>237</v>
      </c>
    </row>
    <row r="4" spans="2:60">
      <c r="B4" s="57" t="s">
        <v>170</v>
      </c>
      <c r="C4" s="78">
        <v>2148</v>
      </c>
    </row>
    <row r="6" spans="2:60" ht="26.25" customHeight="1">
      <c r="B6" s="170" t="s">
        <v>204</v>
      </c>
      <c r="C6" s="171"/>
      <c r="D6" s="171"/>
      <c r="E6" s="171"/>
      <c r="F6" s="171"/>
      <c r="G6" s="171"/>
      <c r="H6" s="171"/>
      <c r="I6" s="171"/>
      <c r="J6" s="171"/>
      <c r="K6" s="172"/>
    </row>
    <row r="7" spans="2:60" s="3" customFormat="1" ht="78.75">
      <c r="B7" s="60" t="s">
        <v>105</v>
      </c>
      <c r="C7" s="62" t="s">
        <v>39</v>
      </c>
      <c r="D7" s="62" t="s">
        <v>15</v>
      </c>
      <c r="E7" s="62" t="s">
        <v>16</v>
      </c>
      <c r="F7" s="62" t="s">
        <v>47</v>
      </c>
      <c r="G7" s="62" t="s">
        <v>89</v>
      </c>
      <c r="H7" s="62" t="s">
        <v>44</v>
      </c>
      <c r="I7" s="62" t="s">
        <v>98</v>
      </c>
      <c r="J7" s="62" t="s">
        <v>171</v>
      </c>
      <c r="K7" s="64" t="s">
        <v>172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224</v>
      </c>
      <c r="J8" s="32" t="s">
        <v>20</v>
      </c>
      <c r="K8" s="17" t="s">
        <v>20</v>
      </c>
    </row>
    <row r="9" spans="2:60" s="4" customFormat="1" ht="18" customHeight="1">
      <c r="B9" s="18"/>
      <c r="C9" s="20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20" t="s">
        <v>8</v>
      </c>
      <c r="K9" s="20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4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04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phoneticPr fontId="4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>
      <selection activeCell="M32" sqref="M32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168</v>
      </c>
      <c r="C1" s="78" t="s" vm="1">
        <v>235</v>
      </c>
    </row>
    <row r="2" spans="2:47">
      <c r="B2" s="57" t="s">
        <v>167</v>
      </c>
      <c r="C2" s="78" t="s">
        <v>236</v>
      </c>
    </row>
    <row r="3" spans="2:47">
      <c r="B3" s="57" t="s">
        <v>169</v>
      </c>
      <c r="C3" s="78" t="s">
        <v>237</v>
      </c>
    </row>
    <row r="4" spans="2:47">
      <c r="B4" s="57" t="s">
        <v>170</v>
      </c>
      <c r="C4" s="78">
        <v>2148</v>
      </c>
    </row>
    <row r="6" spans="2:47" ht="26.25" customHeight="1">
      <c r="B6" s="170" t="s">
        <v>205</v>
      </c>
      <c r="C6" s="171"/>
      <c r="D6" s="172"/>
    </row>
    <row r="7" spans="2:47" s="3" customFormat="1" ht="33">
      <c r="B7" s="60" t="s">
        <v>105</v>
      </c>
      <c r="C7" s="65" t="s">
        <v>95</v>
      </c>
      <c r="D7" s="66" t="s">
        <v>94</v>
      </c>
    </row>
    <row r="8" spans="2:47" s="3" customFormat="1">
      <c r="B8" s="15"/>
      <c r="C8" s="32" t="s">
        <v>224</v>
      </c>
      <c r="D8" s="17" t="s">
        <v>22</v>
      </c>
    </row>
    <row r="9" spans="2:47" s="4" customFormat="1" ht="18" customHeight="1">
      <c r="B9" s="18"/>
      <c r="C9" s="19" t="s">
        <v>1</v>
      </c>
      <c r="D9" s="20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1"/>
      <c r="C10" s="101"/>
      <c r="D10" s="101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4"/>
      <c r="C11" s="101"/>
      <c r="D11" s="101"/>
    </row>
    <row r="12" spans="2:47">
      <c r="B12" s="104"/>
      <c r="C12" s="101"/>
      <c r="D12" s="101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01"/>
      <c r="C13" s="101"/>
      <c r="D13" s="101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01"/>
      <c r="C14" s="101"/>
      <c r="D14" s="101"/>
    </row>
    <row r="15" spans="2:47">
      <c r="B15" s="101"/>
      <c r="C15" s="101"/>
      <c r="D15" s="101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01"/>
      <c r="C16" s="101"/>
      <c r="D16" s="101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01"/>
      <c r="C17" s="101"/>
      <c r="D17" s="101"/>
    </row>
    <row r="18" spans="2:4">
      <c r="B18" s="101"/>
      <c r="C18" s="101"/>
      <c r="D18" s="101"/>
    </row>
    <row r="19" spans="2:4">
      <c r="B19" s="101"/>
      <c r="C19" s="101"/>
      <c r="D19" s="101"/>
    </row>
    <row r="20" spans="2:4">
      <c r="B20" s="101"/>
      <c r="C20" s="101"/>
      <c r="D20" s="101"/>
    </row>
    <row r="21" spans="2:4">
      <c r="B21" s="101"/>
      <c r="C21" s="101"/>
      <c r="D21" s="101"/>
    </row>
    <row r="22" spans="2:4">
      <c r="B22" s="101"/>
      <c r="C22" s="101"/>
      <c r="D22" s="101"/>
    </row>
    <row r="23" spans="2:4">
      <c r="B23" s="101"/>
      <c r="C23" s="101"/>
      <c r="D23" s="101"/>
    </row>
    <row r="24" spans="2:4">
      <c r="B24" s="101"/>
      <c r="C24" s="101"/>
      <c r="D24" s="101"/>
    </row>
    <row r="25" spans="2:4">
      <c r="B25" s="101"/>
      <c r="C25" s="101"/>
      <c r="D25" s="101"/>
    </row>
    <row r="26" spans="2:4">
      <c r="B26" s="101"/>
      <c r="C26" s="101"/>
      <c r="D26" s="101"/>
    </row>
    <row r="27" spans="2:4">
      <c r="B27" s="101"/>
      <c r="C27" s="101"/>
      <c r="D27" s="101"/>
    </row>
    <row r="28" spans="2:4">
      <c r="B28" s="101"/>
      <c r="C28" s="101"/>
      <c r="D28" s="101"/>
    </row>
    <row r="29" spans="2:4">
      <c r="B29" s="101"/>
      <c r="C29" s="101"/>
      <c r="D29" s="101"/>
    </row>
    <row r="30" spans="2:4">
      <c r="B30" s="101"/>
      <c r="C30" s="101"/>
      <c r="D30" s="101"/>
    </row>
    <row r="31" spans="2:4">
      <c r="B31" s="101"/>
      <c r="C31" s="101"/>
      <c r="D31" s="101"/>
    </row>
    <row r="32" spans="2:4">
      <c r="B32" s="101"/>
      <c r="C32" s="101"/>
      <c r="D32" s="101"/>
    </row>
    <row r="33" spans="2:4">
      <c r="B33" s="101"/>
      <c r="C33" s="101"/>
      <c r="D33" s="101"/>
    </row>
    <row r="34" spans="2:4">
      <c r="B34" s="101"/>
      <c r="C34" s="101"/>
      <c r="D34" s="101"/>
    </row>
    <row r="35" spans="2:4">
      <c r="B35" s="101"/>
      <c r="C35" s="101"/>
      <c r="D35" s="101"/>
    </row>
    <row r="36" spans="2:4">
      <c r="B36" s="101"/>
      <c r="C36" s="101"/>
      <c r="D36" s="101"/>
    </row>
    <row r="37" spans="2:4">
      <c r="B37" s="101"/>
      <c r="C37" s="101"/>
      <c r="D37" s="101"/>
    </row>
    <row r="38" spans="2:4">
      <c r="B38" s="101"/>
      <c r="C38" s="101"/>
      <c r="D38" s="101"/>
    </row>
    <row r="39" spans="2:4">
      <c r="B39" s="101"/>
      <c r="C39" s="101"/>
      <c r="D39" s="101"/>
    </row>
    <row r="40" spans="2:4">
      <c r="B40" s="101"/>
      <c r="C40" s="101"/>
      <c r="D40" s="101"/>
    </row>
    <row r="41" spans="2:4">
      <c r="B41" s="101"/>
      <c r="C41" s="101"/>
      <c r="D41" s="101"/>
    </row>
    <row r="42" spans="2:4">
      <c r="B42" s="101"/>
      <c r="C42" s="101"/>
      <c r="D42" s="101"/>
    </row>
    <row r="43" spans="2:4">
      <c r="B43" s="101"/>
      <c r="C43" s="101"/>
      <c r="D43" s="101"/>
    </row>
    <row r="44" spans="2:4">
      <c r="B44" s="101"/>
      <c r="C44" s="101"/>
      <c r="D44" s="101"/>
    </row>
    <row r="45" spans="2:4">
      <c r="B45" s="101"/>
      <c r="C45" s="101"/>
      <c r="D45" s="101"/>
    </row>
    <row r="46" spans="2:4">
      <c r="B46" s="101"/>
      <c r="C46" s="101"/>
      <c r="D46" s="101"/>
    </row>
    <row r="47" spans="2:4">
      <c r="B47" s="101"/>
      <c r="C47" s="101"/>
      <c r="D47" s="101"/>
    </row>
    <row r="48" spans="2:4">
      <c r="B48" s="101"/>
      <c r="C48" s="101"/>
      <c r="D48" s="101"/>
    </row>
    <row r="49" spans="2:4">
      <c r="B49" s="101"/>
      <c r="C49" s="101"/>
      <c r="D49" s="101"/>
    </row>
    <row r="50" spans="2:4">
      <c r="B50" s="101"/>
      <c r="C50" s="101"/>
      <c r="D50" s="101"/>
    </row>
    <row r="51" spans="2:4">
      <c r="B51" s="101"/>
      <c r="C51" s="101"/>
      <c r="D51" s="101"/>
    </row>
    <row r="52" spans="2:4">
      <c r="B52" s="101"/>
      <c r="C52" s="101"/>
      <c r="D52" s="101"/>
    </row>
    <row r="53" spans="2:4">
      <c r="B53" s="101"/>
      <c r="C53" s="101"/>
      <c r="D53" s="101"/>
    </row>
    <row r="54" spans="2:4">
      <c r="B54" s="101"/>
      <c r="C54" s="101"/>
      <c r="D54" s="101"/>
    </row>
    <row r="55" spans="2:4">
      <c r="B55" s="101"/>
      <c r="C55" s="101"/>
      <c r="D55" s="101"/>
    </row>
    <row r="56" spans="2:4">
      <c r="B56" s="101"/>
      <c r="C56" s="101"/>
      <c r="D56" s="101"/>
    </row>
    <row r="57" spans="2:4">
      <c r="B57" s="101"/>
      <c r="C57" s="101"/>
      <c r="D57" s="101"/>
    </row>
    <row r="58" spans="2:4">
      <c r="B58" s="101"/>
      <c r="C58" s="101"/>
      <c r="D58" s="101"/>
    </row>
    <row r="59" spans="2:4">
      <c r="B59" s="101"/>
      <c r="C59" s="101"/>
      <c r="D59" s="101"/>
    </row>
    <row r="60" spans="2:4">
      <c r="B60" s="101"/>
      <c r="C60" s="101"/>
      <c r="D60" s="101"/>
    </row>
    <row r="61" spans="2:4">
      <c r="B61" s="101"/>
      <c r="C61" s="101"/>
      <c r="D61" s="101"/>
    </row>
    <row r="62" spans="2:4">
      <c r="B62" s="101"/>
      <c r="C62" s="101"/>
      <c r="D62" s="101"/>
    </row>
    <row r="63" spans="2:4">
      <c r="B63" s="101"/>
      <c r="C63" s="101"/>
      <c r="D63" s="101"/>
    </row>
    <row r="64" spans="2:4">
      <c r="B64" s="101"/>
      <c r="C64" s="101"/>
      <c r="D64" s="101"/>
    </row>
    <row r="65" spans="2:4">
      <c r="B65" s="101"/>
      <c r="C65" s="101"/>
      <c r="D65" s="101"/>
    </row>
    <row r="66" spans="2:4">
      <c r="B66" s="101"/>
      <c r="C66" s="101"/>
      <c r="D66" s="101"/>
    </row>
    <row r="67" spans="2:4">
      <c r="B67" s="101"/>
      <c r="C67" s="101"/>
      <c r="D67" s="101"/>
    </row>
    <row r="68" spans="2:4">
      <c r="B68" s="101"/>
      <c r="C68" s="101"/>
      <c r="D68" s="101"/>
    </row>
    <row r="69" spans="2:4">
      <c r="B69" s="101"/>
      <c r="C69" s="101"/>
      <c r="D69" s="101"/>
    </row>
    <row r="70" spans="2:4">
      <c r="B70" s="101"/>
      <c r="C70" s="101"/>
      <c r="D70" s="101"/>
    </row>
    <row r="71" spans="2:4">
      <c r="B71" s="101"/>
      <c r="C71" s="101"/>
      <c r="D71" s="101"/>
    </row>
    <row r="72" spans="2:4">
      <c r="B72" s="101"/>
      <c r="C72" s="101"/>
      <c r="D72" s="101"/>
    </row>
    <row r="73" spans="2:4">
      <c r="B73" s="101"/>
      <c r="C73" s="101"/>
      <c r="D73" s="101"/>
    </row>
    <row r="74" spans="2:4">
      <c r="B74" s="101"/>
      <c r="C74" s="101"/>
      <c r="D74" s="101"/>
    </row>
    <row r="75" spans="2:4">
      <c r="B75" s="101"/>
      <c r="C75" s="101"/>
      <c r="D75" s="101"/>
    </row>
    <row r="76" spans="2:4">
      <c r="B76" s="101"/>
      <c r="C76" s="101"/>
      <c r="D76" s="101"/>
    </row>
    <row r="77" spans="2:4">
      <c r="B77" s="101"/>
      <c r="C77" s="101"/>
      <c r="D77" s="101"/>
    </row>
    <row r="78" spans="2:4">
      <c r="B78" s="101"/>
      <c r="C78" s="101"/>
      <c r="D78" s="101"/>
    </row>
    <row r="79" spans="2:4">
      <c r="B79" s="101"/>
      <c r="C79" s="101"/>
      <c r="D79" s="101"/>
    </row>
    <row r="80" spans="2:4">
      <c r="B80" s="101"/>
      <c r="C80" s="101"/>
      <c r="D80" s="101"/>
    </row>
    <row r="81" spans="2:4">
      <c r="B81" s="101"/>
      <c r="C81" s="101"/>
      <c r="D81" s="101"/>
    </row>
    <row r="82" spans="2:4">
      <c r="B82" s="101"/>
      <c r="C82" s="101"/>
      <c r="D82" s="101"/>
    </row>
    <row r="83" spans="2:4">
      <c r="B83" s="101"/>
      <c r="C83" s="101"/>
      <c r="D83" s="101"/>
    </row>
    <row r="84" spans="2:4">
      <c r="B84" s="101"/>
      <c r="C84" s="101"/>
      <c r="D84" s="101"/>
    </row>
    <row r="85" spans="2:4">
      <c r="B85" s="101"/>
      <c r="C85" s="101"/>
      <c r="D85" s="101"/>
    </row>
    <row r="86" spans="2:4">
      <c r="B86" s="101"/>
      <c r="C86" s="101"/>
      <c r="D86" s="101"/>
    </row>
    <row r="87" spans="2:4">
      <c r="B87" s="101"/>
      <c r="C87" s="101"/>
      <c r="D87" s="101"/>
    </row>
    <row r="88" spans="2:4">
      <c r="B88" s="101"/>
      <c r="C88" s="101"/>
      <c r="D88" s="101"/>
    </row>
    <row r="89" spans="2:4">
      <c r="B89" s="101"/>
      <c r="C89" s="101"/>
      <c r="D89" s="101"/>
    </row>
    <row r="90" spans="2:4">
      <c r="B90" s="101"/>
      <c r="C90" s="101"/>
      <c r="D90" s="101"/>
    </row>
    <row r="91" spans="2:4">
      <c r="B91" s="101"/>
      <c r="C91" s="101"/>
      <c r="D91" s="101"/>
    </row>
    <row r="92" spans="2:4">
      <c r="B92" s="101"/>
      <c r="C92" s="101"/>
      <c r="D92" s="101"/>
    </row>
    <row r="93" spans="2:4">
      <c r="B93" s="101"/>
      <c r="C93" s="101"/>
      <c r="D93" s="101"/>
    </row>
    <row r="94" spans="2:4">
      <c r="B94" s="101"/>
      <c r="C94" s="101"/>
      <c r="D94" s="101"/>
    </row>
    <row r="95" spans="2:4">
      <c r="B95" s="101"/>
      <c r="C95" s="101"/>
      <c r="D95" s="101"/>
    </row>
    <row r="96" spans="2:4">
      <c r="B96" s="101"/>
      <c r="C96" s="101"/>
      <c r="D96" s="101"/>
    </row>
    <row r="97" spans="2:4">
      <c r="B97" s="101"/>
      <c r="C97" s="101"/>
      <c r="D97" s="101"/>
    </row>
    <row r="98" spans="2:4">
      <c r="B98" s="101"/>
      <c r="C98" s="101"/>
      <c r="D98" s="101"/>
    </row>
    <row r="99" spans="2:4">
      <c r="B99" s="101"/>
      <c r="C99" s="101"/>
      <c r="D99" s="101"/>
    </row>
    <row r="100" spans="2:4">
      <c r="B100" s="101"/>
      <c r="C100" s="101"/>
      <c r="D100" s="101"/>
    </row>
    <row r="101" spans="2:4">
      <c r="B101" s="101"/>
      <c r="C101" s="101"/>
      <c r="D101" s="101"/>
    </row>
    <row r="102" spans="2:4">
      <c r="B102" s="101"/>
      <c r="C102" s="101"/>
      <c r="D102" s="101"/>
    </row>
    <row r="103" spans="2:4">
      <c r="B103" s="101"/>
      <c r="C103" s="101"/>
      <c r="D103" s="101"/>
    </row>
    <row r="104" spans="2:4">
      <c r="B104" s="101"/>
      <c r="C104" s="101"/>
      <c r="D104" s="101"/>
    </row>
    <row r="105" spans="2:4">
      <c r="B105" s="101"/>
      <c r="C105" s="101"/>
      <c r="D105" s="101"/>
    </row>
    <row r="106" spans="2:4">
      <c r="B106" s="101"/>
      <c r="C106" s="101"/>
      <c r="D106" s="101"/>
    </row>
    <row r="107" spans="2:4">
      <c r="B107" s="101"/>
      <c r="C107" s="101"/>
      <c r="D107" s="101"/>
    </row>
    <row r="108" spans="2:4">
      <c r="B108" s="101"/>
      <c r="C108" s="101"/>
      <c r="D108" s="101"/>
    </row>
    <row r="109" spans="2:4">
      <c r="B109" s="101"/>
      <c r="C109" s="101"/>
      <c r="D109" s="101"/>
    </row>
  </sheetData>
  <sheetProtection sheet="1" objects="1" scenarios="1"/>
  <mergeCells count="1">
    <mergeCell ref="B6:D6"/>
  </mergeCells>
  <phoneticPr fontId="4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168</v>
      </c>
      <c r="C1" s="78" t="s" vm="1">
        <v>235</v>
      </c>
    </row>
    <row r="2" spans="2:18">
      <c r="B2" s="57" t="s">
        <v>167</v>
      </c>
      <c r="C2" s="78" t="s">
        <v>236</v>
      </c>
    </row>
    <row r="3" spans="2:18">
      <c r="B3" s="57" t="s">
        <v>169</v>
      </c>
      <c r="C3" s="78" t="s">
        <v>237</v>
      </c>
    </row>
    <row r="4" spans="2:18">
      <c r="B4" s="57" t="s">
        <v>170</v>
      </c>
      <c r="C4" s="78">
        <v>2148</v>
      </c>
    </row>
    <row r="6" spans="2:18" ht="26.25" customHeight="1">
      <c r="B6" s="170" t="s">
        <v>208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2"/>
    </row>
    <row r="7" spans="2:18" s="3" customFormat="1" ht="78.75">
      <c r="B7" s="22" t="s">
        <v>105</v>
      </c>
      <c r="C7" s="30" t="s">
        <v>39</v>
      </c>
      <c r="D7" s="30" t="s">
        <v>51</v>
      </c>
      <c r="E7" s="30" t="s">
        <v>15</v>
      </c>
      <c r="F7" s="30" t="s">
        <v>52</v>
      </c>
      <c r="G7" s="30" t="s">
        <v>90</v>
      </c>
      <c r="H7" s="30" t="s">
        <v>18</v>
      </c>
      <c r="I7" s="30" t="s">
        <v>89</v>
      </c>
      <c r="J7" s="30" t="s">
        <v>17</v>
      </c>
      <c r="K7" s="30" t="s">
        <v>206</v>
      </c>
      <c r="L7" s="30" t="s">
        <v>226</v>
      </c>
      <c r="M7" s="30" t="s">
        <v>207</v>
      </c>
      <c r="N7" s="30" t="s">
        <v>49</v>
      </c>
      <c r="O7" s="30" t="s">
        <v>171</v>
      </c>
      <c r="P7" s="31" t="s">
        <v>173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230</v>
      </c>
      <c r="M8" s="32" t="s">
        <v>224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20" t="s">
        <v>13</v>
      </c>
      <c r="P9" s="20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234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101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229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workbookViewId="0">
      <selection activeCell="F25" sqref="F25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" style="1" bestFit="1" customWidth="1"/>
    <col min="8" max="8" width="6.85546875" style="1" bestFit="1" customWidth="1"/>
    <col min="9" max="9" width="7.5703125" style="1" bestFit="1" customWidth="1"/>
    <col min="10" max="10" width="7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137" t="s">
        <v>168</v>
      </c>
      <c r="C1" s="138" t="s" vm="1">
        <v>235</v>
      </c>
      <c r="D1" s="126"/>
      <c r="E1" s="126"/>
      <c r="F1" s="126"/>
      <c r="G1" s="126"/>
      <c r="H1" s="126"/>
      <c r="I1" s="126"/>
      <c r="J1" s="126"/>
      <c r="K1" s="126"/>
      <c r="L1" s="126"/>
      <c r="M1" s="126"/>
    </row>
    <row r="2" spans="2:13">
      <c r="B2" s="137" t="s">
        <v>167</v>
      </c>
      <c r="C2" s="138" t="s">
        <v>236</v>
      </c>
      <c r="D2" s="126"/>
      <c r="E2" s="126"/>
      <c r="F2" s="126"/>
      <c r="G2" s="126"/>
      <c r="H2" s="126"/>
      <c r="I2" s="126"/>
      <c r="J2" s="126"/>
      <c r="K2" s="126"/>
      <c r="L2" s="126"/>
      <c r="M2" s="126"/>
    </row>
    <row r="3" spans="2:13">
      <c r="B3" s="137" t="s">
        <v>169</v>
      </c>
      <c r="C3" s="138" t="s">
        <v>237</v>
      </c>
      <c r="D3" s="126"/>
      <c r="E3" s="126"/>
      <c r="F3" s="126"/>
      <c r="G3" s="126"/>
      <c r="H3" s="126"/>
      <c r="I3" s="126"/>
      <c r="J3" s="126"/>
      <c r="K3" s="126"/>
      <c r="L3" s="126"/>
      <c r="M3" s="126"/>
    </row>
    <row r="4" spans="2:13">
      <c r="B4" s="137" t="s">
        <v>170</v>
      </c>
      <c r="C4" s="138">
        <v>2148</v>
      </c>
      <c r="D4" s="126"/>
      <c r="E4" s="126"/>
      <c r="F4" s="126"/>
      <c r="G4" s="126"/>
      <c r="H4" s="126"/>
      <c r="I4" s="126"/>
      <c r="J4" s="126"/>
      <c r="K4" s="126"/>
      <c r="L4" s="126"/>
      <c r="M4" s="126"/>
    </row>
    <row r="6" spans="2:13" ht="26.25" customHeight="1">
      <c r="B6" s="159" t="s">
        <v>197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26"/>
    </row>
    <row r="7" spans="2:13" s="3" customFormat="1" ht="63">
      <c r="B7" s="131" t="s">
        <v>104</v>
      </c>
      <c r="C7" s="132" t="s">
        <v>39</v>
      </c>
      <c r="D7" s="132" t="s">
        <v>106</v>
      </c>
      <c r="E7" s="132" t="s">
        <v>15</v>
      </c>
      <c r="F7" s="132" t="s">
        <v>52</v>
      </c>
      <c r="G7" s="132" t="s">
        <v>89</v>
      </c>
      <c r="H7" s="132" t="s">
        <v>17</v>
      </c>
      <c r="I7" s="132" t="s">
        <v>19</v>
      </c>
      <c r="J7" s="132" t="s">
        <v>50</v>
      </c>
      <c r="K7" s="132" t="s">
        <v>171</v>
      </c>
      <c r="L7" s="132" t="s">
        <v>172</v>
      </c>
      <c r="M7" s="127"/>
    </row>
    <row r="8" spans="2:13" s="3" customFormat="1" ht="28.5" customHeight="1">
      <c r="B8" s="133"/>
      <c r="C8" s="134"/>
      <c r="D8" s="134"/>
      <c r="E8" s="134"/>
      <c r="F8" s="134"/>
      <c r="G8" s="134"/>
      <c r="H8" s="134" t="s">
        <v>20</v>
      </c>
      <c r="I8" s="134" t="s">
        <v>20</v>
      </c>
      <c r="J8" s="134" t="s">
        <v>224</v>
      </c>
      <c r="K8" s="134" t="s">
        <v>20</v>
      </c>
      <c r="L8" s="134" t="s">
        <v>20</v>
      </c>
      <c r="M8" s="129"/>
    </row>
    <row r="9" spans="2:13" s="4" customFormat="1" ht="18" customHeight="1">
      <c r="B9" s="135"/>
      <c r="C9" s="136" t="s">
        <v>1</v>
      </c>
      <c r="D9" s="136" t="s">
        <v>2</v>
      </c>
      <c r="E9" s="136" t="s">
        <v>3</v>
      </c>
      <c r="F9" s="136" t="s">
        <v>4</v>
      </c>
      <c r="G9" s="136" t="s">
        <v>5</v>
      </c>
      <c r="H9" s="136" t="s">
        <v>6</v>
      </c>
      <c r="I9" s="136" t="s">
        <v>7</v>
      </c>
      <c r="J9" s="136" t="s">
        <v>8</v>
      </c>
      <c r="K9" s="136" t="s">
        <v>9</v>
      </c>
      <c r="L9" s="136" t="s">
        <v>10</v>
      </c>
      <c r="M9" s="130"/>
    </row>
    <row r="10" spans="2:13" s="4" customFormat="1" ht="18" customHeight="1">
      <c r="B10" s="150" t="s">
        <v>38</v>
      </c>
      <c r="C10" s="141"/>
      <c r="D10" s="141"/>
      <c r="E10" s="141"/>
      <c r="F10" s="141"/>
      <c r="G10" s="141"/>
      <c r="H10" s="141"/>
      <c r="I10" s="141"/>
      <c r="J10" s="145">
        <v>136.51140000000001</v>
      </c>
      <c r="K10" s="146">
        <v>1</v>
      </c>
      <c r="L10" s="146">
        <v>4.4106698563690469E-2</v>
      </c>
      <c r="M10" s="154"/>
    </row>
    <row r="11" spans="2:13" s="100" customFormat="1">
      <c r="B11" s="151" t="s">
        <v>218</v>
      </c>
      <c r="C11" s="141"/>
      <c r="D11" s="141"/>
      <c r="E11" s="141"/>
      <c r="F11" s="141"/>
      <c r="G11" s="141"/>
      <c r="H11" s="141"/>
      <c r="I11" s="141"/>
      <c r="J11" s="145">
        <v>136.51140000000001</v>
      </c>
      <c r="K11" s="146">
        <v>1</v>
      </c>
      <c r="L11" s="146">
        <v>4.4106698563690469E-2</v>
      </c>
      <c r="M11" s="155"/>
    </row>
    <row r="12" spans="2:13">
      <c r="B12" s="152" t="s">
        <v>36</v>
      </c>
      <c r="C12" s="139"/>
      <c r="D12" s="139"/>
      <c r="E12" s="139"/>
      <c r="F12" s="139"/>
      <c r="G12" s="139"/>
      <c r="H12" s="139"/>
      <c r="I12" s="139"/>
      <c r="J12" s="143">
        <v>135.0214</v>
      </c>
      <c r="K12" s="144">
        <v>0.98541725840196004</v>
      </c>
      <c r="L12" s="144">
        <v>4.3625281034752231E-2</v>
      </c>
      <c r="M12" s="155"/>
    </row>
    <row r="13" spans="2:13">
      <c r="B13" s="142" t="s">
        <v>383</v>
      </c>
      <c r="C13" s="141" t="s">
        <v>384</v>
      </c>
      <c r="D13" s="141">
        <v>26</v>
      </c>
      <c r="E13" s="141" t="s">
        <v>387</v>
      </c>
      <c r="F13" s="141" t="s">
        <v>386</v>
      </c>
      <c r="G13" s="147" t="s">
        <v>153</v>
      </c>
      <c r="H13" s="148">
        <v>0</v>
      </c>
      <c r="I13" s="148">
        <v>0</v>
      </c>
      <c r="J13" s="145">
        <v>135.0214</v>
      </c>
      <c r="K13" s="146">
        <v>0.98541725840196004</v>
      </c>
      <c r="L13" s="146">
        <v>4.3625281034752231E-2</v>
      </c>
      <c r="M13" s="155"/>
    </row>
    <row r="14" spans="2:13">
      <c r="B14" s="140"/>
      <c r="C14" s="141"/>
      <c r="D14" s="141"/>
      <c r="E14" s="141"/>
      <c r="F14" s="141"/>
      <c r="G14" s="141"/>
      <c r="H14" s="141"/>
      <c r="I14" s="141"/>
      <c r="J14" s="141"/>
      <c r="K14" s="146"/>
      <c r="L14" s="141"/>
      <c r="M14" s="155"/>
    </row>
    <row r="15" spans="2:13">
      <c r="B15" s="152" t="s">
        <v>37</v>
      </c>
      <c r="C15" s="139"/>
      <c r="D15" s="139"/>
      <c r="E15" s="139"/>
      <c r="F15" s="139"/>
      <c r="G15" s="139"/>
      <c r="H15" s="139"/>
      <c r="I15" s="139"/>
      <c r="J15" s="143">
        <v>1.49</v>
      </c>
      <c r="K15" s="144">
        <v>1.4582741598039968E-2</v>
      </c>
      <c r="L15" s="144">
        <v>4.814175289382337E-4</v>
      </c>
      <c r="M15" s="155"/>
    </row>
    <row r="16" spans="2:13">
      <c r="B16" s="142" t="s">
        <v>383</v>
      </c>
      <c r="C16" s="141" t="s">
        <v>385</v>
      </c>
      <c r="D16" s="141">
        <v>26</v>
      </c>
      <c r="E16" s="141" t="s">
        <v>387</v>
      </c>
      <c r="F16" s="141" t="s">
        <v>386</v>
      </c>
      <c r="G16" s="147" t="s">
        <v>152</v>
      </c>
      <c r="H16" s="148">
        <v>0</v>
      </c>
      <c r="I16" s="148">
        <v>0</v>
      </c>
      <c r="J16" s="145">
        <v>1.49</v>
      </c>
      <c r="K16" s="146">
        <v>1.2586264423867056E-2</v>
      </c>
      <c r="L16" s="146">
        <v>4.814175289382337E-4</v>
      </c>
      <c r="M16" s="155"/>
    </row>
    <row r="17" spans="2:13">
      <c r="B17" s="142"/>
      <c r="C17" s="141"/>
      <c r="D17" s="141"/>
      <c r="E17" s="141"/>
      <c r="F17" s="141"/>
      <c r="G17" s="147"/>
      <c r="H17" s="148"/>
      <c r="I17" s="148"/>
      <c r="J17" s="145"/>
      <c r="K17" s="146"/>
      <c r="L17" s="146"/>
      <c r="M17" s="120"/>
    </row>
    <row r="18" spans="2:13">
      <c r="B18" s="140"/>
      <c r="C18" s="141"/>
      <c r="D18" s="141"/>
      <c r="E18" s="141"/>
      <c r="F18" s="141"/>
      <c r="G18" s="141"/>
      <c r="H18" s="141"/>
      <c r="I18" s="141"/>
      <c r="J18" s="141"/>
      <c r="K18" s="146"/>
      <c r="L18" s="141"/>
      <c r="M18" s="120"/>
    </row>
    <row r="19" spans="2:13">
      <c r="B19" s="150"/>
      <c r="C19" s="150"/>
      <c r="D19" s="150"/>
      <c r="E19" s="150"/>
      <c r="F19" s="150"/>
      <c r="G19" s="150"/>
      <c r="H19" s="150"/>
      <c r="I19" s="150"/>
      <c r="J19" s="150"/>
      <c r="K19" s="150"/>
      <c r="L19" s="150"/>
      <c r="M19" s="120"/>
    </row>
    <row r="20" spans="2:13">
      <c r="B20" s="150"/>
      <c r="C20" s="150"/>
      <c r="D20" s="150"/>
      <c r="E20" s="150"/>
      <c r="F20" s="150"/>
      <c r="G20" s="150"/>
      <c r="H20" s="150"/>
      <c r="I20" s="150"/>
      <c r="J20" s="150"/>
      <c r="K20" s="150"/>
      <c r="L20" s="150"/>
      <c r="M20" s="120"/>
    </row>
    <row r="21" spans="2:13">
      <c r="B21" s="149" t="s">
        <v>234</v>
      </c>
      <c r="C21" s="150"/>
      <c r="D21" s="150"/>
      <c r="E21" s="150"/>
      <c r="F21" s="150"/>
      <c r="G21" s="150"/>
      <c r="H21" s="150"/>
      <c r="I21" s="150"/>
      <c r="J21" s="150"/>
      <c r="K21" s="150"/>
      <c r="L21" s="150"/>
    </row>
    <row r="22" spans="2:13">
      <c r="B22" s="153"/>
      <c r="C22" s="150"/>
      <c r="D22" s="150"/>
      <c r="E22" s="150"/>
      <c r="F22" s="150"/>
      <c r="G22" s="150"/>
      <c r="H22" s="150"/>
      <c r="I22" s="150"/>
      <c r="J22" s="150"/>
      <c r="K22" s="150"/>
      <c r="L22" s="150"/>
    </row>
    <row r="23" spans="2:13">
      <c r="B23" s="150"/>
      <c r="C23" s="150"/>
      <c r="D23" s="150"/>
      <c r="E23" s="150"/>
      <c r="F23" s="150"/>
      <c r="G23" s="150"/>
      <c r="H23" s="150"/>
      <c r="I23" s="150"/>
      <c r="J23" s="150"/>
      <c r="K23" s="150"/>
      <c r="L23" s="150"/>
    </row>
    <row r="24" spans="2:13"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</row>
    <row r="25" spans="2:13">
      <c r="B25" s="150"/>
      <c r="C25" s="150"/>
      <c r="D25" s="150"/>
      <c r="E25" s="150"/>
      <c r="F25" s="150"/>
      <c r="G25" s="150"/>
      <c r="H25" s="150"/>
      <c r="I25" s="150"/>
      <c r="J25" s="150"/>
      <c r="K25" s="150"/>
      <c r="L25" s="150"/>
    </row>
    <row r="26" spans="2:13">
      <c r="B26" s="150"/>
      <c r="C26" s="150"/>
      <c r="D26" s="150"/>
      <c r="E26" s="150"/>
      <c r="F26" s="150"/>
      <c r="G26" s="150"/>
      <c r="H26" s="150"/>
      <c r="I26" s="150"/>
      <c r="J26" s="150"/>
      <c r="K26" s="150"/>
      <c r="L26" s="150"/>
    </row>
    <row r="27" spans="2:13">
      <c r="B27" s="150"/>
      <c r="C27" s="150"/>
      <c r="D27" s="150"/>
      <c r="E27" s="150"/>
      <c r="F27" s="150"/>
      <c r="G27" s="150"/>
      <c r="H27" s="150"/>
      <c r="I27" s="150"/>
      <c r="J27" s="150"/>
      <c r="K27" s="150"/>
      <c r="L27" s="150"/>
    </row>
    <row r="28" spans="2:13">
      <c r="B28" s="150"/>
      <c r="C28" s="150"/>
      <c r="D28" s="150"/>
      <c r="E28" s="150"/>
      <c r="F28" s="150"/>
      <c r="G28" s="150"/>
      <c r="H28" s="150"/>
      <c r="I28" s="150"/>
      <c r="J28" s="150"/>
      <c r="K28" s="150"/>
      <c r="L28" s="150"/>
    </row>
    <row r="29" spans="2:13"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</row>
    <row r="30" spans="2:13">
      <c r="B30" s="150"/>
      <c r="C30" s="150"/>
      <c r="D30" s="150"/>
      <c r="E30" s="150"/>
      <c r="F30" s="150"/>
      <c r="G30" s="150"/>
      <c r="H30" s="150"/>
      <c r="I30" s="150"/>
      <c r="J30" s="150"/>
      <c r="K30" s="150"/>
      <c r="L30" s="150"/>
    </row>
    <row r="31" spans="2:13">
      <c r="B31" s="150"/>
      <c r="C31" s="150"/>
      <c r="D31" s="150"/>
      <c r="E31" s="150"/>
      <c r="F31" s="150"/>
      <c r="G31" s="150"/>
      <c r="H31" s="150"/>
      <c r="I31" s="150"/>
      <c r="J31" s="150"/>
      <c r="K31" s="150"/>
      <c r="L31" s="150"/>
    </row>
    <row r="32" spans="2:13">
      <c r="B32" s="150"/>
      <c r="C32" s="150"/>
      <c r="D32" s="150"/>
      <c r="E32" s="150"/>
      <c r="F32" s="150"/>
      <c r="G32" s="150"/>
      <c r="H32" s="150"/>
      <c r="I32" s="150"/>
      <c r="J32" s="150"/>
      <c r="K32" s="150"/>
      <c r="L32" s="150"/>
    </row>
    <row r="33" spans="2:12">
      <c r="B33" s="150"/>
      <c r="C33" s="150"/>
      <c r="D33" s="150"/>
      <c r="E33" s="150"/>
      <c r="F33" s="150"/>
      <c r="G33" s="150"/>
      <c r="H33" s="150"/>
      <c r="I33" s="150"/>
      <c r="J33" s="150"/>
      <c r="K33" s="150"/>
      <c r="L33" s="150"/>
    </row>
    <row r="34" spans="2:12">
      <c r="B34" s="150"/>
      <c r="C34" s="150"/>
      <c r="D34" s="150"/>
      <c r="E34" s="150"/>
      <c r="F34" s="150"/>
      <c r="G34" s="150"/>
      <c r="H34" s="150"/>
      <c r="I34" s="150"/>
      <c r="J34" s="150"/>
      <c r="K34" s="150"/>
      <c r="L34" s="150"/>
    </row>
    <row r="35" spans="2:12">
      <c r="B35" s="150"/>
      <c r="C35" s="150"/>
      <c r="D35" s="150"/>
      <c r="E35" s="150"/>
      <c r="F35" s="150"/>
      <c r="G35" s="150"/>
      <c r="H35" s="150"/>
      <c r="I35" s="150"/>
      <c r="J35" s="150"/>
      <c r="K35" s="150"/>
      <c r="L35" s="150"/>
    </row>
    <row r="36" spans="2:12"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</row>
    <row r="37" spans="2:12">
      <c r="B37" s="150"/>
      <c r="C37" s="150"/>
      <c r="D37" s="150"/>
      <c r="E37" s="150"/>
      <c r="F37" s="150"/>
      <c r="G37" s="150"/>
      <c r="H37" s="150"/>
      <c r="I37" s="150"/>
      <c r="J37" s="150"/>
      <c r="K37" s="150"/>
      <c r="L37" s="150"/>
    </row>
    <row r="38" spans="2:12">
      <c r="B38" s="150"/>
      <c r="C38" s="150"/>
      <c r="D38" s="150"/>
      <c r="E38" s="150"/>
      <c r="F38" s="150"/>
      <c r="G38" s="150"/>
      <c r="H38" s="150"/>
      <c r="I38" s="150"/>
      <c r="J38" s="150"/>
      <c r="K38" s="150"/>
      <c r="L38" s="150"/>
    </row>
    <row r="39" spans="2:12">
      <c r="B39" s="150"/>
      <c r="C39" s="150"/>
      <c r="D39" s="150"/>
      <c r="E39" s="150"/>
      <c r="F39" s="150"/>
      <c r="G39" s="150"/>
      <c r="H39" s="150"/>
      <c r="I39" s="150"/>
      <c r="J39" s="150"/>
      <c r="K39" s="150"/>
      <c r="L39" s="150"/>
    </row>
    <row r="40" spans="2:12">
      <c r="B40" s="150"/>
      <c r="C40" s="150"/>
      <c r="D40" s="150"/>
      <c r="E40" s="150"/>
      <c r="F40" s="150"/>
      <c r="G40" s="150"/>
      <c r="H40" s="150"/>
      <c r="I40" s="150"/>
      <c r="J40" s="150"/>
      <c r="K40" s="150"/>
      <c r="L40" s="150"/>
    </row>
    <row r="41" spans="2:12">
      <c r="B41" s="150"/>
      <c r="C41" s="150"/>
      <c r="D41" s="150"/>
      <c r="E41" s="150"/>
      <c r="F41" s="150"/>
      <c r="G41" s="150"/>
      <c r="H41" s="150"/>
      <c r="I41" s="150"/>
      <c r="J41" s="150"/>
      <c r="K41" s="150"/>
      <c r="L41" s="150"/>
    </row>
    <row r="42" spans="2:12">
      <c r="B42" s="150"/>
      <c r="C42" s="150"/>
      <c r="D42" s="150"/>
      <c r="E42" s="150"/>
      <c r="F42" s="150"/>
      <c r="G42" s="150"/>
      <c r="H42" s="150"/>
      <c r="I42" s="150"/>
      <c r="J42" s="150"/>
      <c r="K42" s="150"/>
      <c r="L42" s="150"/>
    </row>
    <row r="43" spans="2:12">
      <c r="B43" s="150"/>
      <c r="C43" s="150"/>
      <c r="D43" s="150"/>
      <c r="E43" s="150"/>
      <c r="F43" s="150"/>
      <c r="G43" s="150"/>
      <c r="H43" s="150"/>
      <c r="I43" s="150"/>
      <c r="J43" s="150"/>
      <c r="K43" s="150"/>
      <c r="L43" s="150"/>
    </row>
    <row r="44" spans="2:12">
      <c r="B44" s="150"/>
      <c r="C44" s="150"/>
      <c r="D44" s="150"/>
      <c r="E44" s="150"/>
      <c r="F44" s="150"/>
      <c r="G44" s="150"/>
      <c r="H44" s="150"/>
      <c r="I44" s="150"/>
      <c r="J44" s="150"/>
      <c r="K44" s="150"/>
      <c r="L44" s="150"/>
    </row>
    <row r="45" spans="2:12">
      <c r="B45" s="150"/>
      <c r="C45" s="150"/>
      <c r="D45" s="150"/>
      <c r="E45" s="150"/>
      <c r="F45" s="150"/>
      <c r="G45" s="150"/>
      <c r="H45" s="150"/>
      <c r="I45" s="150"/>
      <c r="J45" s="150"/>
      <c r="K45" s="150"/>
      <c r="L45" s="150"/>
    </row>
    <row r="46" spans="2:12"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</row>
    <row r="47" spans="2:12">
      <c r="B47" s="150"/>
      <c r="C47" s="150"/>
      <c r="D47" s="150"/>
      <c r="E47" s="150"/>
      <c r="F47" s="150"/>
      <c r="G47" s="150"/>
      <c r="H47" s="150"/>
      <c r="I47" s="150"/>
      <c r="J47" s="150"/>
      <c r="K47" s="150"/>
      <c r="L47" s="150"/>
    </row>
    <row r="48" spans="2:12">
      <c r="B48" s="150"/>
      <c r="C48" s="150"/>
      <c r="D48" s="150"/>
      <c r="E48" s="150"/>
      <c r="F48" s="150"/>
      <c r="G48" s="150"/>
      <c r="H48" s="150"/>
      <c r="I48" s="150"/>
      <c r="J48" s="150"/>
      <c r="K48" s="150"/>
      <c r="L48" s="150"/>
    </row>
    <row r="49" spans="2:12">
      <c r="B49" s="150"/>
      <c r="C49" s="150"/>
      <c r="D49" s="150"/>
      <c r="E49" s="150"/>
      <c r="F49" s="150"/>
      <c r="G49" s="150"/>
      <c r="H49" s="150"/>
      <c r="I49" s="150"/>
      <c r="J49" s="150"/>
      <c r="K49" s="150"/>
      <c r="L49" s="150"/>
    </row>
    <row r="50" spans="2:12">
      <c r="B50" s="150"/>
      <c r="C50" s="150"/>
      <c r="D50" s="150"/>
      <c r="E50" s="150"/>
      <c r="F50" s="150"/>
      <c r="G50" s="150"/>
      <c r="H50" s="150"/>
      <c r="I50" s="150"/>
      <c r="J50" s="150"/>
      <c r="K50" s="150"/>
      <c r="L50" s="150"/>
    </row>
    <row r="51" spans="2:12">
      <c r="B51" s="150"/>
      <c r="C51" s="150"/>
      <c r="D51" s="150"/>
      <c r="E51" s="150"/>
      <c r="F51" s="150"/>
      <c r="G51" s="150"/>
      <c r="H51" s="150"/>
      <c r="I51" s="150"/>
      <c r="J51" s="150"/>
      <c r="K51" s="150"/>
      <c r="L51" s="150"/>
    </row>
    <row r="52" spans="2:12">
      <c r="B52" s="150"/>
      <c r="C52" s="150"/>
      <c r="D52" s="150"/>
      <c r="E52" s="150"/>
      <c r="F52" s="150"/>
      <c r="G52" s="150"/>
      <c r="H52" s="150"/>
      <c r="I52" s="150"/>
      <c r="J52" s="150"/>
      <c r="K52" s="150"/>
      <c r="L52" s="150"/>
    </row>
    <row r="53" spans="2:12">
      <c r="B53" s="150"/>
      <c r="C53" s="150"/>
      <c r="D53" s="150"/>
      <c r="E53" s="150"/>
      <c r="F53" s="150"/>
      <c r="G53" s="150"/>
      <c r="H53" s="150"/>
      <c r="I53" s="150"/>
      <c r="J53" s="150"/>
      <c r="K53" s="150"/>
      <c r="L53" s="150"/>
    </row>
    <row r="54" spans="2:12">
      <c r="B54" s="150"/>
      <c r="C54" s="150"/>
      <c r="D54" s="150"/>
      <c r="E54" s="150"/>
      <c r="F54" s="150"/>
      <c r="G54" s="150"/>
      <c r="H54" s="150"/>
      <c r="I54" s="150"/>
      <c r="J54" s="150"/>
      <c r="K54" s="150"/>
      <c r="L54" s="150"/>
    </row>
    <row r="55" spans="2:12">
      <c r="B55" s="150"/>
      <c r="C55" s="150"/>
      <c r="D55" s="150"/>
      <c r="E55" s="150"/>
      <c r="F55" s="150"/>
      <c r="G55" s="150"/>
      <c r="H55" s="150"/>
      <c r="I55" s="150"/>
      <c r="J55" s="150"/>
      <c r="K55" s="150"/>
      <c r="L55" s="150"/>
    </row>
    <row r="56" spans="2:12">
      <c r="B56" s="150"/>
      <c r="C56" s="150"/>
      <c r="D56" s="150"/>
      <c r="E56" s="150"/>
      <c r="F56" s="150"/>
      <c r="G56" s="150"/>
      <c r="H56" s="150"/>
      <c r="I56" s="150"/>
      <c r="J56" s="150"/>
      <c r="K56" s="150"/>
      <c r="L56" s="150"/>
    </row>
    <row r="57" spans="2:12">
      <c r="B57" s="150"/>
      <c r="C57" s="150"/>
      <c r="D57" s="150"/>
      <c r="E57" s="150"/>
      <c r="F57" s="150"/>
      <c r="G57" s="150"/>
      <c r="H57" s="150"/>
      <c r="I57" s="150"/>
      <c r="J57" s="150"/>
      <c r="K57" s="150"/>
      <c r="L57" s="150"/>
    </row>
    <row r="58" spans="2:12">
      <c r="B58" s="150"/>
      <c r="C58" s="150"/>
      <c r="D58" s="150"/>
      <c r="E58" s="150"/>
      <c r="F58" s="150"/>
      <c r="G58" s="150"/>
      <c r="H58" s="150"/>
      <c r="I58" s="150"/>
      <c r="J58" s="150"/>
      <c r="K58" s="150"/>
      <c r="L58" s="150"/>
    </row>
    <row r="59" spans="2:12">
      <c r="B59" s="150"/>
      <c r="C59" s="150"/>
      <c r="D59" s="150"/>
      <c r="E59" s="150"/>
      <c r="F59" s="150"/>
      <c r="G59" s="150"/>
      <c r="H59" s="150"/>
      <c r="I59" s="150"/>
      <c r="J59" s="150"/>
      <c r="K59" s="150"/>
      <c r="L59" s="150"/>
    </row>
    <row r="60" spans="2:12">
      <c r="B60" s="150"/>
      <c r="C60" s="150"/>
      <c r="D60" s="150"/>
      <c r="E60" s="150"/>
      <c r="F60" s="150"/>
      <c r="G60" s="150"/>
      <c r="H60" s="150"/>
      <c r="I60" s="150"/>
      <c r="J60" s="150"/>
      <c r="K60" s="150"/>
      <c r="L60" s="150"/>
    </row>
    <row r="61" spans="2:12">
      <c r="B61" s="150"/>
      <c r="C61" s="150"/>
      <c r="D61" s="150"/>
      <c r="E61" s="150"/>
      <c r="F61" s="150"/>
      <c r="G61" s="150"/>
      <c r="H61" s="150"/>
      <c r="I61" s="150"/>
      <c r="J61" s="150"/>
      <c r="K61" s="150"/>
      <c r="L61" s="150"/>
    </row>
    <row r="62" spans="2:12">
      <c r="B62" s="150"/>
      <c r="C62" s="150"/>
      <c r="D62" s="150"/>
      <c r="E62" s="150"/>
      <c r="F62" s="150"/>
      <c r="G62" s="150"/>
      <c r="H62" s="150"/>
      <c r="I62" s="150"/>
      <c r="J62" s="150"/>
      <c r="K62" s="150"/>
      <c r="L62" s="150"/>
    </row>
    <row r="63" spans="2:12">
      <c r="B63" s="150"/>
      <c r="C63" s="150"/>
      <c r="D63" s="150"/>
      <c r="E63" s="150"/>
      <c r="F63" s="150"/>
      <c r="G63" s="150"/>
      <c r="H63" s="150"/>
      <c r="I63" s="150"/>
      <c r="J63" s="150"/>
      <c r="K63" s="150"/>
      <c r="L63" s="150"/>
    </row>
    <row r="64" spans="2:12">
      <c r="B64" s="150"/>
      <c r="C64" s="150"/>
      <c r="D64" s="150"/>
      <c r="E64" s="150"/>
      <c r="F64" s="150"/>
      <c r="G64" s="150"/>
      <c r="H64" s="150"/>
      <c r="I64" s="150"/>
      <c r="J64" s="150"/>
      <c r="K64" s="150"/>
      <c r="L64" s="150"/>
    </row>
    <row r="65" spans="2:12">
      <c r="B65" s="150"/>
      <c r="C65" s="150"/>
      <c r="D65" s="150"/>
      <c r="E65" s="150"/>
      <c r="F65" s="150"/>
      <c r="G65" s="150"/>
      <c r="H65" s="150"/>
      <c r="I65" s="150"/>
      <c r="J65" s="150"/>
      <c r="K65" s="150"/>
      <c r="L65" s="150"/>
    </row>
    <row r="66" spans="2:12">
      <c r="B66" s="150"/>
      <c r="C66" s="150"/>
      <c r="D66" s="150"/>
      <c r="E66" s="150"/>
      <c r="F66" s="150"/>
      <c r="G66" s="150"/>
      <c r="H66" s="150"/>
      <c r="I66" s="150"/>
      <c r="J66" s="150"/>
      <c r="K66" s="150"/>
      <c r="L66" s="150"/>
    </row>
    <row r="67" spans="2:12">
      <c r="B67" s="150"/>
      <c r="C67" s="150"/>
      <c r="D67" s="150"/>
      <c r="E67" s="150"/>
      <c r="F67" s="150"/>
      <c r="G67" s="150"/>
      <c r="H67" s="150"/>
      <c r="I67" s="150"/>
      <c r="J67" s="150"/>
      <c r="K67" s="150"/>
      <c r="L67" s="150"/>
    </row>
    <row r="68" spans="2:12">
      <c r="B68" s="150"/>
      <c r="C68" s="150"/>
      <c r="D68" s="150"/>
      <c r="E68" s="150"/>
      <c r="F68" s="150"/>
      <c r="G68" s="150"/>
      <c r="H68" s="150"/>
      <c r="I68" s="150"/>
      <c r="J68" s="150"/>
      <c r="K68" s="150"/>
      <c r="L68" s="150"/>
    </row>
    <row r="69" spans="2:12">
      <c r="B69" s="150"/>
      <c r="C69" s="150"/>
      <c r="D69" s="150"/>
      <c r="E69" s="150"/>
      <c r="F69" s="150"/>
      <c r="G69" s="150"/>
      <c r="H69" s="150"/>
      <c r="I69" s="150"/>
      <c r="J69" s="150"/>
      <c r="K69" s="150"/>
      <c r="L69" s="150"/>
    </row>
    <row r="70" spans="2:12">
      <c r="B70" s="150"/>
      <c r="C70" s="150"/>
      <c r="D70" s="150"/>
      <c r="E70" s="150"/>
      <c r="F70" s="150"/>
      <c r="G70" s="150"/>
      <c r="H70" s="150"/>
      <c r="I70" s="150"/>
      <c r="J70" s="150"/>
      <c r="K70" s="150"/>
      <c r="L70" s="150"/>
    </row>
    <row r="71" spans="2:12">
      <c r="B71" s="150"/>
      <c r="C71" s="150"/>
      <c r="D71" s="150"/>
      <c r="E71" s="150"/>
      <c r="F71" s="150"/>
      <c r="G71" s="150"/>
      <c r="H71" s="150"/>
      <c r="I71" s="150"/>
      <c r="J71" s="150"/>
      <c r="K71" s="150"/>
      <c r="L71" s="150"/>
    </row>
    <row r="72" spans="2:12"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</row>
    <row r="73" spans="2:12">
      <c r="B73" s="150"/>
      <c r="C73" s="150"/>
      <c r="D73" s="150"/>
      <c r="E73" s="150"/>
      <c r="F73" s="150"/>
      <c r="G73" s="150"/>
      <c r="H73" s="150"/>
      <c r="I73" s="150"/>
      <c r="J73" s="150"/>
      <c r="K73" s="150"/>
      <c r="L73" s="150"/>
    </row>
    <row r="74" spans="2:12">
      <c r="B74" s="150"/>
      <c r="C74" s="150"/>
      <c r="D74" s="150"/>
      <c r="E74" s="150"/>
      <c r="F74" s="150"/>
      <c r="G74" s="150"/>
      <c r="H74" s="150"/>
      <c r="I74" s="150"/>
      <c r="J74" s="150"/>
      <c r="K74" s="150"/>
      <c r="L74" s="150"/>
    </row>
    <row r="75" spans="2:12">
      <c r="B75" s="150"/>
      <c r="C75" s="150"/>
      <c r="D75" s="150"/>
      <c r="E75" s="150"/>
      <c r="F75" s="150"/>
      <c r="G75" s="150"/>
      <c r="H75" s="150"/>
      <c r="I75" s="150"/>
      <c r="J75" s="150"/>
      <c r="K75" s="150"/>
      <c r="L75" s="150"/>
    </row>
    <row r="76" spans="2:12">
      <c r="B76" s="150"/>
      <c r="C76" s="150"/>
      <c r="D76" s="150"/>
      <c r="E76" s="150"/>
      <c r="F76" s="150"/>
      <c r="G76" s="150"/>
      <c r="H76" s="150"/>
      <c r="I76" s="150"/>
      <c r="J76" s="150"/>
      <c r="K76" s="150"/>
      <c r="L76" s="150"/>
    </row>
    <row r="77" spans="2:12">
      <c r="B77" s="150"/>
      <c r="C77" s="150"/>
      <c r="D77" s="150"/>
      <c r="E77" s="150"/>
      <c r="F77" s="150"/>
      <c r="G77" s="150"/>
      <c r="H77" s="150"/>
      <c r="I77" s="150"/>
      <c r="J77" s="150"/>
      <c r="K77" s="150"/>
      <c r="L77" s="150"/>
    </row>
    <row r="78" spans="2:12">
      <c r="B78" s="150"/>
      <c r="C78" s="150"/>
      <c r="D78" s="150"/>
      <c r="E78" s="150"/>
      <c r="F78" s="150"/>
      <c r="G78" s="150"/>
      <c r="H78" s="150"/>
      <c r="I78" s="150"/>
      <c r="J78" s="150"/>
      <c r="K78" s="150"/>
      <c r="L78" s="150"/>
    </row>
    <row r="79" spans="2:12">
      <c r="B79" s="150"/>
      <c r="C79" s="150"/>
      <c r="D79" s="150"/>
      <c r="E79" s="150"/>
      <c r="F79" s="150"/>
      <c r="G79" s="150"/>
      <c r="H79" s="150"/>
      <c r="I79" s="150"/>
      <c r="J79" s="150"/>
      <c r="K79" s="150"/>
      <c r="L79" s="150"/>
    </row>
    <row r="80" spans="2:12">
      <c r="B80" s="150"/>
      <c r="C80" s="150"/>
      <c r="D80" s="150"/>
      <c r="E80" s="150"/>
      <c r="F80" s="150"/>
      <c r="G80" s="150"/>
      <c r="H80" s="150"/>
      <c r="I80" s="150"/>
      <c r="J80" s="150"/>
      <c r="K80" s="150"/>
      <c r="L80" s="150"/>
    </row>
    <row r="81" spans="2:12">
      <c r="B81" s="150"/>
      <c r="C81" s="150"/>
      <c r="D81" s="150"/>
      <c r="E81" s="150"/>
      <c r="F81" s="150"/>
      <c r="G81" s="150"/>
      <c r="H81" s="150"/>
      <c r="I81" s="150"/>
      <c r="J81" s="150"/>
      <c r="K81" s="150"/>
      <c r="L81" s="150"/>
    </row>
    <row r="82" spans="2:12">
      <c r="B82" s="150"/>
      <c r="C82" s="150"/>
      <c r="D82" s="150"/>
      <c r="E82" s="150"/>
      <c r="F82" s="150"/>
      <c r="G82" s="150"/>
      <c r="H82" s="150"/>
      <c r="I82" s="150"/>
      <c r="J82" s="150"/>
      <c r="K82" s="150"/>
      <c r="L82" s="150"/>
    </row>
    <row r="83" spans="2:12">
      <c r="B83" s="150"/>
      <c r="C83" s="150"/>
      <c r="D83" s="150"/>
      <c r="E83" s="150"/>
      <c r="F83" s="150"/>
      <c r="G83" s="150"/>
      <c r="H83" s="150"/>
      <c r="I83" s="150"/>
      <c r="J83" s="150"/>
      <c r="K83" s="150"/>
      <c r="L83" s="150"/>
    </row>
    <row r="84" spans="2:12">
      <c r="B84" s="150"/>
      <c r="C84" s="150"/>
      <c r="D84" s="150"/>
      <c r="E84" s="150"/>
      <c r="F84" s="150"/>
      <c r="G84" s="150"/>
      <c r="H84" s="150"/>
      <c r="I84" s="150"/>
      <c r="J84" s="150"/>
      <c r="K84" s="150"/>
      <c r="L84" s="150"/>
    </row>
    <row r="85" spans="2:12">
      <c r="B85" s="150"/>
      <c r="C85" s="150"/>
      <c r="D85" s="150"/>
      <c r="E85" s="150"/>
      <c r="F85" s="150"/>
      <c r="G85" s="150"/>
      <c r="H85" s="150"/>
      <c r="I85" s="150"/>
      <c r="J85" s="150"/>
      <c r="K85" s="150"/>
      <c r="L85" s="150"/>
    </row>
    <row r="86" spans="2:12">
      <c r="B86" s="150"/>
      <c r="C86" s="150"/>
      <c r="D86" s="150"/>
      <c r="E86" s="150"/>
      <c r="F86" s="150"/>
      <c r="G86" s="150"/>
      <c r="H86" s="150"/>
      <c r="I86" s="150"/>
      <c r="J86" s="150"/>
      <c r="K86" s="150"/>
      <c r="L86" s="150"/>
    </row>
    <row r="87" spans="2:12">
      <c r="B87" s="150"/>
      <c r="C87" s="150"/>
      <c r="D87" s="150"/>
      <c r="E87" s="150"/>
      <c r="F87" s="150"/>
      <c r="G87" s="150"/>
      <c r="H87" s="150"/>
      <c r="I87" s="150"/>
      <c r="J87" s="150"/>
      <c r="K87" s="150"/>
      <c r="L87" s="150"/>
    </row>
    <row r="88" spans="2:12">
      <c r="B88" s="150"/>
      <c r="C88" s="150"/>
      <c r="D88" s="150"/>
      <c r="E88" s="150"/>
      <c r="F88" s="150"/>
      <c r="G88" s="150"/>
      <c r="H88" s="150"/>
      <c r="I88" s="150"/>
      <c r="J88" s="150"/>
      <c r="K88" s="150"/>
      <c r="L88" s="150"/>
    </row>
    <row r="89" spans="2:12">
      <c r="B89" s="150"/>
      <c r="C89" s="150"/>
      <c r="D89" s="150"/>
      <c r="E89" s="150"/>
      <c r="F89" s="150"/>
      <c r="G89" s="150"/>
      <c r="H89" s="150"/>
      <c r="I89" s="150"/>
      <c r="J89" s="150"/>
      <c r="K89" s="150"/>
      <c r="L89" s="150"/>
    </row>
    <row r="90" spans="2:12"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</row>
    <row r="91" spans="2:12">
      <c r="B91" s="150"/>
      <c r="C91" s="150"/>
      <c r="D91" s="150"/>
      <c r="E91" s="150"/>
      <c r="F91" s="150"/>
      <c r="G91" s="150"/>
      <c r="H91" s="150"/>
      <c r="I91" s="150"/>
      <c r="J91" s="150"/>
      <c r="K91" s="150"/>
      <c r="L91" s="150"/>
    </row>
    <row r="92" spans="2:12">
      <c r="B92" s="150"/>
      <c r="C92" s="150"/>
      <c r="D92" s="150"/>
      <c r="E92" s="150"/>
      <c r="F92" s="150"/>
      <c r="G92" s="150"/>
      <c r="H92" s="150"/>
      <c r="I92" s="150"/>
      <c r="J92" s="150"/>
      <c r="K92" s="150"/>
      <c r="L92" s="150"/>
    </row>
    <row r="93" spans="2:12">
      <c r="B93" s="150"/>
      <c r="C93" s="150"/>
      <c r="D93" s="150"/>
      <c r="E93" s="150"/>
      <c r="F93" s="150"/>
      <c r="G93" s="150"/>
      <c r="H93" s="150"/>
      <c r="I93" s="150"/>
      <c r="J93" s="150"/>
      <c r="K93" s="150"/>
      <c r="L93" s="150"/>
    </row>
    <row r="94" spans="2:12">
      <c r="B94" s="150"/>
      <c r="C94" s="150"/>
      <c r="D94" s="150"/>
      <c r="E94" s="150"/>
      <c r="F94" s="150"/>
      <c r="G94" s="150"/>
      <c r="H94" s="150"/>
      <c r="I94" s="150"/>
      <c r="J94" s="150"/>
      <c r="K94" s="150"/>
      <c r="L94" s="150"/>
    </row>
    <row r="95" spans="2:12">
      <c r="B95" s="150"/>
      <c r="C95" s="150"/>
      <c r="D95" s="150"/>
      <c r="E95" s="150"/>
      <c r="F95" s="150"/>
      <c r="G95" s="150"/>
      <c r="H95" s="150"/>
      <c r="I95" s="150"/>
      <c r="J95" s="150"/>
      <c r="K95" s="150"/>
      <c r="L95" s="150"/>
    </row>
    <row r="96" spans="2:12">
      <c r="B96" s="150"/>
      <c r="C96" s="150"/>
      <c r="D96" s="150"/>
      <c r="E96" s="150"/>
      <c r="F96" s="150"/>
      <c r="G96" s="150"/>
      <c r="H96" s="150"/>
      <c r="I96" s="150"/>
      <c r="J96" s="150"/>
      <c r="K96" s="150"/>
      <c r="L96" s="150"/>
    </row>
    <row r="97" spans="2:12">
      <c r="B97" s="150"/>
      <c r="C97" s="150"/>
      <c r="D97" s="150"/>
      <c r="E97" s="150"/>
      <c r="F97" s="150"/>
      <c r="G97" s="150"/>
      <c r="H97" s="150"/>
      <c r="I97" s="150"/>
      <c r="J97" s="150"/>
      <c r="K97" s="150"/>
      <c r="L97" s="150"/>
    </row>
    <row r="98" spans="2:12">
      <c r="B98" s="150"/>
      <c r="C98" s="150"/>
      <c r="D98" s="150"/>
      <c r="E98" s="150"/>
      <c r="F98" s="150"/>
      <c r="G98" s="150"/>
      <c r="H98" s="150"/>
      <c r="I98" s="150"/>
      <c r="J98" s="150"/>
      <c r="K98" s="150"/>
      <c r="L98" s="150"/>
    </row>
    <row r="99" spans="2:12">
      <c r="B99" s="150"/>
      <c r="C99" s="150"/>
      <c r="D99" s="150"/>
      <c r="E99" s="150"/>
      <c r="F99" s="150"/>
      <c r="G99" s="150"/>
      <c r="H99" s="150"/>
      <c r="I99" s="150"/>
      <c r="J99" s="150"/>
      <c r="K99" s="150"/>
      <c r="L99" s="150"/>
    </row>
    <row r="100" spans="2:12">
      <c r="B100" s="150"/>
      <c r="C100" s="150"/>
      <c r="D100" s="150"/>
      <c r="E100" s="150"/>
      <c r="F100" s="150"/>
      <c r="G100" s="150"/>
      <c r="H100" s="150"/>
      <c r="I100" s="150"/>
      <c r="J100" s="150"/>
      <c r="K100" s="150"/>
      <c r="L100" s="150"/>
    </row>
    <row r="101" spans="2:12">
      <c r="B101" s="150"/>
      <c r="C101" s="150"/>
      <c r="D101" s="150"/>
      <c r="E101" s="150"/>
      <c r="F101" s="150"/>
      <c r="G101" s="150"/>
      <c r="H101" s="150"/>
      <c r="I101" s="150"/>
      <c r="J101" s="150"/>
      <c r="K101" s="150"/>
      <c r="L101" s="150"/>
    </row>
    <row r="102" spans="2:12">
      <c r="B102" s="150"/>
      <c r="C102" s="150"/>
      <c r="D102" s="150"/>
      <c r="E102" s="150"/>
      <c r="F102" s="150"/>
      <c r="G102" s="150"/>
      <c r="H102" s="150"/>
      <c r="I102" s="150"/>
      <c r="J102" s="150"/>
      <c r="K102" s="150"/>
      <c r="L102" s="150"/>
    </row>
    <row r="103" spans="2:12">
      <c r="B103" s="150"/>
      <c r="C103" s="150"/>
      <c r="D103" s="150"/>
      <c r="E103" s="150"/>
      <c r="F103" s="150"/>
      <c r="G103" s="150"/>
      <c r="H103" s="150"/>
      <c r="I103" s="150"/>
      <c r="J103" s="150"/>
      <c r="K103" s="150"/>
      <c r="L103" s="150"/>
    </row>
    <row r="104" spans="2:12">
      <c r="B104" s="150"/>
      <c r="C104" s="150"/>
      <c r="D104" s="150"/>
      <c r="E104" s="150"/>
      <c r="F104" s="150"/>
      <c r="G104" s="150"/>
      <c r="H104" s="150"/>
      <c r="I104" s="150"/>
      <c r="J104" s="150"/>
      <c r="K104" s="150"/>
      <c r="L104" s="150"/>
    </row>
    <row r="105" spans="2:12">
      <c r="B105" s="150"/>
      <c r="C105" s="150"/>
      <c r="D105" s="150"/>
      <c r="E105" s="150"/>
      <c r="F105" s="150"/>
      <c r="G105" s="150"/>
      <c r="H105" s="150"/>
      <c r="I105" s="150"/>
      <c r="J105" s="150"/>
      <c r="K105" s="150"/>
      <c r="L105" s="150"/>
    </row>
    <row r="106" spans="2:12">
      <c r="B106" s="150"/>
      <c r="C106" s="150"/>
      <c r="D106" s="150"/>
      <c r="E106" s="150"/>
      <c r="F106" s="150"/>
      <c r="G106" s="150"/>
      <c r="H106" s="150"/>
      <c r="I106" s="150"/>
      <c r="J106" s="150"/>
      <c r="K106" s="150"/>
      <c r="L106" s="150"/>
    </row>
    <row r="107" spans="2:12">
      <c r="B107" s="150"/>
      <c r="C107" s="150"/>
      <c r="D107" s="150"/>
      <c r="E107" s="150"/>
      <c r="F107" s="150"/>
      <c r="G107" s="150"/>
      <c r="H107" s="150"/>
      <c r="I107" s="150"/>
      <c r="J107" s="150"/>
      <c r="K107" s="150"/>
      <c r="L107" s="150"/>
    </row>
    <row r="108" spans="2:12">
      <c r="B108" s="150"/>
      <c r="C108" s="150"/>
      <c r="D108" s="150"/>
      <c r="E108" s="150"/>
      <c r="F108" s="150"/>
      <c r="G108" s="150"/>
      <c r="H108" s="150"/>
      <c r="I108" s="150"/>
      <c r="J108" s="150"/>
      <c r="K108" s="150"/>
      <c r="L108" s="150"/>
    </row>
    <row r="109" spans="2:12">
      <c r="B109" s="150"/>
      <c r="C109" s="150"/>
      <c r="D109" s="150"/>
      <c r="E109" s="150"/>
      <c r="F109" s="150"/>
      <c r="G109" s="150"/>
      <c r="H109" s="150"/>
      <c r="I109" s="150"/>
      <c r="J109" s="150"/>
      <c r="K109" s="150"/>
      <c r="L109" s="150"/>
    </row>
    <row r="110" spans="2:12">
      <c r="B110" s="150"/>
      <c r="C110" s="150"/>
      <c r="D110" s="150"/>
      <c r="E110" s="150"/>
      <c r="F110" s="150"/>
      <c r="G110" s="150"/>
      <c r="H110" s="150"/>
      <c r="I110" s="150"/>
      <c r="J110" s="150"/>
      <c r="K110" s="150"/>
      <c r="L110" s="150"/>
    </row>
    <row r="111" spans="2:12">
      <c r="B111" s="150"/>
      <c r="C111" s="150"/>
      <c r="D111" s="150"/>
      <c r="E111" s="150"/>
      <c r="F111" s="150"/>
      <c r="G111" s="150"/>
      <c r="H111" s="150"/>
      <c r="I111" s="150"/>
      <c r="J111" s="150"/>
      <c r="K111" s="150"/>
      <c r="L111" s="150"/>
    </row>
    <row r="112" spans="2:12">
      <c r="B112" s="150"/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</row>
    <row r="113" spans="2:12">
      <c r="B113" s="150"/>
      <c r="C113" s="150"/>
      <c r="D113" s="150"/>
      <c r="E113" s="150"/>
      <c r="F113" s="150"/>
      <c r="G113" s="150"/>
      <c r="H113" s="150"/>
      <c r="I113" s="150"/>
      <c r="J113" s="150"/>
      <c r="K113" s="150"/>
      <c r="L113" s="150"/>
    </row>
    <row r="114" spans="2:12">
      <c r="B114" s="150"/>
      <c r="C114" s="150"/>
      <c r="D114" s="150"/>
      <c r="E114" s="150"/>
      <c r="F114" s="150"/>
      <c r="G114" s="150"/>
      <c r="H114" s="150"/>
      <c r="I114" s="150"/>
      <c r="J114" s="150"/>
      <c r="K114" s="150"/>
      <c r="L114" s="150"/>
    </row>
    <row r="115" spans="2:12">
      <c r="B115" s="150"/>
      <c r="C115" s="150"/>
      <c r="D115" s="150"/>
      <c r="E115" s="150"/>
      <c r="F115" s="150"/>
      <c r="G115" s="150"/>
      <c r="H115" s="150"/>
      <c r="I115" s="150"/>
      <c r="J115" s="150"/>
      <c r="K115" s="150"/>
      <c r="L115" s="150"/>
    </row>
    <row r="116" spans="2:12">
      <c r="B116" s="150"/>
      <c r="C116" s="150"/>
      <c r="D116" s="150"/>
      <c r="E116" s="150"/>
      <c r="F116" s="150"/>
      <c r="G116" s="150"/>
      <c r="H116" s="150"/>
      <c r="I116" s="150"/>
      <c r="J116" s="150"/>
      <c r="K116" s="150"/>
      <c r="L116" s="150"/>
    </row>
    <row r="117" spans="2:12">
      <c r="B117" s="150"/>
      <c r="C117" s="150"/>
      <c r="D117" s="150"/>
      <c r="E117" s="150"/>
      <c r="F117" s="150"/>
      <c r="G117" s="150"/>
      <c r="H117" s="150"/>
      <c r="I117" s="150"/>
      <c r="J117" s="150"/>
      <c r="K117" s="150"/>
      <c r="L117" s="150"/>
    </row>
    <row r="118" spans="2:12">
      <c r="B118" s="126"/>
      <c r="C118" s="126"/>
      <c r="D118" s="127"/>
      <c r="E118" s="126"/>
      <c r="F118" s="126"/>
      <c r="G118" s="126"/>
      <c r="H118" s="126"/>
      <c r="I118" s="126"/>
      <c r="J118" s="126"/>
      <c r="K118" s="126"/>
      <c r="L118" s="126"/>
    </row>
    <row r="119" spans="2:12">
      <c r="B119" s="126"/>
      <c r="C119" s="126"/>
      <c r="D119" s="127"/>
      <c r="E119" s="126"/>
      <c r="F119" s="126"/>
      <c r="G119" s="126"/>
      <c r="H119" s="126"/>
      <c r="I119" s="126"/>
      <c r="J119" s="126"/>
      <c r="K119" s="126"/>
      <c r="L119" s="126"/>
    </row>
    <row r="120" spans="2:12">
      <c r="B120" s="126"/>
      <c r="C120" s="126"/>
      <c r="D120" s="127"/>
      <c r="E120" s="126"/>
      <c r="F120" s="126"/>
      <c r="G120" s="126"/>
      <c r="H120" s="126"/>
      <c r="I120" s="126"/>
      <c r="J120" s="126"/>
      <c r="K120" s="126"/>
      <c r="L120" s="126"/>
    </row>
    <row r="121" spans="2:12">
      <c r="B121" s="126"/>
      <c r="C121" s="126"/>
      <c r="D121" s="127"/>
      <c r="E121" s="126"/>
      <c r="F121" s="126"/>
      <c r="G121" s="126"/>
      <c r="H121" s="126"/>
      <c r="I121" s="126"/>
      <c r="J121" s="126"/>
      <c r="K121" s="126"/>
      <c r="L121" s="126"/>
    </row>
    <row r="122" spans="2:12">
      <c r="B122" s="126"/>
      <c r="C122" s="126"/>
      <c r="D122" s="127"/>
      <c r="E122" s="126"/>
      <c r="F122" s="126"/>
      <c r="G122" s="126"/>
      <c r="H122" s="126"/>
      <c r="I122" s="126"/>
      <c r="J122" s="126"/>
      <c r="K122" s="126"/>
      <c r="L122" s="126"/>
    </row>
    <row r="123" spans="2:12">
      <c r="B123" s="126"/>
      <c r="C123" s="126"/>
      <c r="D123" s="127"/>
      <c r="E123" s="126"/>
      <c r="F123" s="126"/>
      <c r="G123" s="126"/>
      <c r="H123" s="126"/>
      <c r="I123" s="126"/>
      <c r="J123" s="126"/>
      <c r="K123" s="126"/>
      <c r="L123" s="126"/>
    </row>
    <row r="124" spans="2:12">
      <c r="B124" s="126"/>
      <c r="C124" s="126"/>
      <c r="D124" s="127"/>
      <c r="E124" s="126"/>
      <c r="F124" s="126"/>
      <c r="G124" s="126"/>
      <c r="H124" s="126"/>
      <c r="I124" s="126"/>
      <c r="J124" s="126"/>
      <c r="K124" s="126"/>
      <c r="L124" s="126"/>
    </row>
    <row r="125" spans="2:12">
      <c r="B125" s="126"/>
      <c r="C125" s="126"/>
      <c r="D125" s="127"/>
      <c r="E125" s="126"/>
      <c r="F125" s="126"/>
      <c r="G125" s="126"/>
      <c r="H125" s="126"/>
      <c r="I125" s="126"/>
      <c r="J125" s="126"/>
      <c r="K125" s="126"/>
      <c r="L125" s="126"/>
    </row>
    <row r="126" spans="2:12">
      <c r="B126" s="126"/>
      <c r="C126" s="126"/>
      <c r="D126" s="127"/>
      <c r="E126" s="126"/>
      <c r="F126" s="126"/>
      <c r="G126" s="126"/>
      <c r="H126" s="126"/>
      <c r="I126" s="126"/>
      <c r="J126" s="126"/>
      <c r="K126" s="126"/>
      <c r="L126" s="126"/>
    </row>
    <row r="127" spans="2:12">
      <c r="B127" s="126"/>
      <c r="C127" s="126"/>
      <c r="D127" s="127"/>
      <c r="E127" s="126"/>
      <c r="F127" s="126"/>
      <c r="G127" s="126"/>
      <c r="H127" s="126"/>
      <c r="I127" s="126"/>
      <c r="J127" s="126"/>
      <c r="K127" s="126"/>
      <c r="L127" s="126"/>
    </row>
    <row r="128" spans="2:12">
      <c r="B128" s="126"/>
      <c r="C128" s="126"/>
      <c r="D128" s="127"/>
      <c r="E128" s="126"/>
      <c r="F128" s="126"/>
      <c r="G128" s="126"/>
      <c r="H128" s="126"/>
      <c r="I128" s="126"/>
      <c r="J128" s="126"/>
      <c r="K128" s="126"/>
      <c r="L128" s="126"/>
    </row>
    <row r="129" spans="4:4">
      <c r="D129" s="127"/>
    </row>
    <row r="130" spans="4:4">
      <c r="D130" s="127"/>
    </row>
    <row r="131" spans="4:4">
      <c r="D131" s="127"/>
    </row>
    <row r="132" spans="4:4">
      <c r="D132" s="127"/>
    </row>
    <row r="133" spans="4:4">
      <c r="D133" s="127"/>
    </row>
    <row r="134" spans="4:4">
      <c r="D134" s="127"/>
    </row>
    <row r="135" spans="4:4">
      <c r="D135" s="127"/>
    </row>
    <row r="136" spans="4:4">
      <c r="D136" s="127"/>
    </row>
    <row r="137" spans="4:4">
      <c r="D137" s="127"/>
    </row>
    <row r="138" spans="4:4">
      <c r="D138" s="127"/>
    </row>
    <row r="139" spans="4:4">
      <c r="D139" s="127"/>
    </row>
    <row r="140" spans="4:4">
      <c r="D140" s="127"/>
    </row>
    <row r="141" spans="4:4">
      <c r="D141" s="127"/>
    </row>
    <row r="142" spans="4:4">
      <c r="D142" s="127"/>
    </row>
    <row r="143" spans="4:4">
      <c r="D143" s="127"/>
    </row>
    <row r="144" spans="4:4">
      <c r="D144" s="127"/>
    </row>
    <row r="145" spans="4:4">
      <c r="D145" s="127"/>
    </row>
    <row r="146" spans="4:4">
      <c r="D146" s="127"/>
    </row>
    <row r="147" spans="4:4">
      <c r="D147" s="127"/>
    </row>
    <row r="148" spans="4:4">
      <c r="D148" s="127"/>
    </row>
    <row r="149" spans="4:4">
      <c r="D149" s="127"/>
    </row>
    <row r="150" spans="4:4">
      <c r="D150" s="127"/>
    </row>
    <row r="151" spans="4:4">
      <c r="D151" s="127"/>
    </row>
    <row r="152" spans="4:4">
      <c r="D152" s="127"/>
    </row>
    <row r="153" spans="4:4">
      <c r="D153" s="127"/>
    </row>
    <row r="154" spans="4:4">
      <c r="D154" s="127"/>
    </row>
    <row r="155" spans="4:4">
      <c r="D155" s="127"/>
    </row>
    <row r="156" spans="4:4">
      <c r="D156" s="127"/>
    </row>
    <row r="157" spans="4:4">
      <c r="D157" s="127"/>
    </row>
    <row r="158" spans="4:4">
      <c r="D158" s="127"/>
    </row>
    <row r="159" spans="4:4">
      <c r="D159" s="127"/>
    </row>
    <row r="160" spans="4:4">
      <c r="D160" s="127"/>
    </row>
    <row r="161" spans="4:4">
      <c r="D161" s="127"/>
    </row>
    <row r="162" spans="4:4">
      <c r="D162" s="127"/>
    </row>
    <row r="163" spans="4:4">
      <c r="D163" s="127"/>
    </row>
    <row r="164" spans="4:4">
      <c r="D164" s="127"/>
    </row>
    <row r="165" spans="4:4">
      <c r="D165" s="127"/>
    </row>
    <row r="166" spans="4:4">
      <c r="D166" s="127"/>
    </row>
    <row r="167" spans="4:4">
      <c r="D167" s="127"/>
    </row>
    <row r="168" spans="4:4">
      <c r="D168" s="127"/>
    </row>
    <row r="169" spans="4:4">
      <c r="D169" s="127"/>
    </row>
    <row r="170" spans="4:4">
      <c r="D170" s="127"/>
    </row>
    <row r="171" spans="4:4">
      <c r="D171" s="127"/>
    </row>
    <row r="172" spans="4:4">
      <c r="D172" s="127"/>
    </row>
    <row r="173" spans="4:4">
      <c r="D173" s="127"/>
    </row>
    <row r="174" spans="4:4">
      <c r="D174" s="127"/>
    </row>
    <row r="175" spans="4:4">
      <c r="D175" s="127"/>
    </row>
    <row r="176" spans="4:4">
      <c r="D176" s="127"/>
    </row>
    <row r="177" spans="4:4">
      <c r="D177" s="127"/>
    </row>
    <row r="178" spans="4:4">
      <c r="D178" s="127"/>
    </row>
    <row r="179" spans="4:4">
      <c r="D179" s="127"/>
    </row>
    <row r="180" spans="4:4">
      <c r="D180" s="127"/>
    </row>
    <row r="181" spans="4:4">
      <c r="D181" s="127"/>
    </row>
    <row r="182" spans="4:4">
      <c r="D182" s="127"/>
    </row>
    <row r="183" spans="4:4">
      <c r="D183" s="127"/>
    </row>
    <row r="184" spans="4:4">
      <c r="D184" s="127"/>
    </row>
    <row r="185" spans="4:4">
      <c r="D185" s="127"/>
    </row>
    <row r="186" spans="4:4">
      <c r="D186" s="127"/>
    </row>
    <row r="187" spans="4:4">
      <c r="D187" s="127"/>
    </row>
    <row r="188" spans="4:4">
      <c r="D188" s="127"/>
    </row>
    <row r="189" spans="4:4">
      <c r="D189" s="127"/>
    </row>
    <row r="190" spans="4:4">
      <c r="D190" s="127"/>
    </row>
    <row r="191" spans="4:4">
      <c r="D191" s="127"/>
    </row>
    <row r="192" spans="4:4">
      <c r="D192" s="127"/>
    </row>
    <row r="193" spans="4:4">
      <c r="D193" s="127"/>
    </row>
    <row r="194" spans="4:4">
      <c r="D194" s="127"/>
    </row>
    <row r="195" spans="4:4">
      <c r="D195" s="127"/>
    </row>
    <row r="196" spans="4:4">
      <c r="D196" s="127"/>
    </row>
    <row r="197" spans="4:4">
      <c r="D197" s="127"/>
    </row>
    <row r="198" spans="4:4">
      <c r="D198" s="127"/>
    </row>
    <row r="199" spans="4:4">
      <c r="D199" s="127"/>
    </row>
    <row r="200" spans="4:4">
      <c r="D200" s="127"/>
    </row>
    <row r="201" spans="4:4">
      <c r="D201" s="127"/>
    </row>
    <row r="202" spans="4:4">
      <c r="D202" s="127"/>
    </row>
    <row r="203" spans="4:4">
      <c r="D203" s="127"/>
    </row>
    <row r="204" spans="4:4">
      <c r="D204" s="127"/>
    </row>
    <row r="205" spans="4:4">
      <c r="D205" s="127"/>
    </row>
    <row r="206" spans="4:4">
      <c r="D206" s="127"/>
    </row>
    <row r="207" spans="4:4">
      <c r="D207" s="127"/>
    </row>
    <row r="208" spans="4:4">
      <c r="D208" s="127"/>
    </row>
    <row r="209" spans="4:4">
      <c r="D209" s="127"/>
    </row>
    <row r="210" spans="4:4">
      <c r="D210" s="127"/>
    </row>
    <row r="211" spans="4:4">
      <c r="D211" s="127"/>
    </row>
    <row r="212" spans="4:4">
      <c r="D212" s="127"/>
    </row>
    <row r="213" spans="4:4">
      <c r="D213" s="127"/>
    </row>
    <row r="214" spans="4:4">
      <c r="D214" s="127"/>
    </row>
    <row r="215" spans="4:4">
      <c r="D215" s="127"/>
    </row>
    <row r="216" spans="4:4">
      <c r="D216" s="127"/>
    </row>
    <row r="217" spans="4:4">
      <c r="D217" s="127"/>
    </row>
    <row r="218" spans="4:4">
      <c r="D218" s="127"/>
    </row>
    <row r="219" spans="4:4">
      <c r="D219" s="127"/>
    </row>
    <row r="220" spans="4:4">
      <c r="D220" s="127"/>
    </row>
    <row r="221" spans="4:4">
      <c r="D221" s="127"/>
    </row>
    <row r="222" spans="4:4">
      <c r="D222" s="127"/>
    </row>
    <row r="223" spans="4:4">
      <c r="D223" s="127"/>
    </row>
    <row r="224" spans="4:4">
      <c r="D224" s="127"/>
    </row>
    <row r="225" spans="4:4">
      <c r="D225" s="127"/>
    </row>
    <row r="226" spans="4:4">
      <c r="D226" s="127"/>
    </row>
    <row r="227" spans="4:4">
      <c r="D227" s="127"/>
    </row>
    <row r="228" spans="4:4">
      <c r="D228" s="127"/>
    </row>
    <row r="229" spans="4:4">
      <c r="D229" s="127"/>
    </row>
    <row r="230" spans="4:4">
      <c r="D230" s="127"/>
    </row>
    <row r="231" spans="4:4">
      <c r="D231" s="127"/>
    </row>
    <row r="232" spans="4:4">
      <c r="D232" s="127"/>
    </row>
    <row r="233" spans="4:4">
      <c r="D233" s="127"/>
    </row>
    <row r="234" spans="4:4">
      <c r="D234" s="127"/>
    </row>
    <row r="235" spans="4:4">
      <c r="D235" s="127"/>
    </row>
    <row r="236" spans="4:4">
      <c r="D236" s="127"/>
    </row>
    <row r="237" spans="4:4">
      <c r="D237" s="127"/>
    </row>
    <row r="238" spans="4:4">
      <c r="D238" s="127"/>
    </row>
    <row r="239" spans="4:4">
      <c r="D239" s="127"/>
    </row>
    <row r="240" spans="4:4">
      <c r="D240" s="127"/>
    </row>
    <row r="241" spans="4:4">
      <c r="D241" s="127"/>
    </row>
    <row r="242" spans="4:4">
      <c r="D242" s="127"/>
    </row>
    <row r="243" spans="4:4">
      <c r="D243" s="127"/>
    </row>
    <row r="244" spans="4:4">
      <c r="D244" s="127"/>
    </row>
    <row r="245" spans="4:4">
      <c r="D245" s="127"/>
    </row>
    <row r="246" spans="4:4">
      <c r="D246" s="127"/>
    </row>
    <row r="247" spans="4:4">
      <c r="D247" s="127"/>
    </row>
    <row r="248" spans="4:4">
      <c r="D248" s="127"/>
    </row>
    <row r="249" spans="4:4">
      <c r="D249" s="127"/>
    </row>
    <row r="250" spans="4:4">
      <c r="D250" s="127"/>
    </row>
    <row r="251" spans="4:4">
      <c r="D251" s="127"/>
    </row>
    <row r="252" spans="4:4">
      <c r="D252" s="127"/>
    </row>
    <row r="253" spans="4:4">
      <c r="D253" s="127"/>
    </row>
    <row r="254" spans="4:4">
      <c r="D254" s="127"/>
    </row>
    <row r="255" spans="4:4">
      <c r="D255" s="127"/>
    </row>
    <row r="256" spans="4:4">
      <c r="D256" s="127"/>
    </row>
    <row r="257" spans="4:4">
      <c r="D257" s="127"/>
    </row>
    <row r="258" spans="4:4">
      <c r="D258" s="127"/>
    </row>
    <row r="259" spans="4:4">
      <c r="D259" s="127"/>
    </row>
    <row r="260" spans="4:4">
      <c r="D260" s="127"/>
    </row>
    <row r="261" spans="4:4">
      <c r="D261" s="127"/>
    </row>
    <row r="262" spans="4:4">
      <c r="D262" s="127"/>
    </row>
    <row r="263" spans="4:4">
      <c r="D263" s="127"/>
    </row>
    <row r="264" spans="4:4">
      <c r="D264" s="127"/>
    </row>
    <row r="265" spans="4:4">
      <c r="D265" s="127"/>
    </row>
    <row r="266" spans="4:4">
      <c r="D266" s="127"/>
    </row>
    <row r="267" spans="4:4">
      <c r="D267" s="127"/>
    </row>
    <row r="268" spans="4:4">
      <c r="D268" s="127"/>
    </row>
    <row r="269" spans="4:4">
      <c r="D269" s="127"/>
    </row>
    <row r="270" spans="4:4">
      <c r="D270" s="127"/>
    </row>
    <row r="271" spans="4:4">
      <c r="D271" s="127"/>
    </row>
    <row r="272" spans="4:4">
      <c r="D272" s="127"/>
    </row>
    <row r="273" spans="4:4">
      <c r="D273" s="127"/>
    </row>
    <row r="274" spans="4:4">
      <c r="D274" s="127"/>
    </row>
    <row r="275" spans="4:4">
      <c r="D275" s="127"/>
    </row>
    <row r="276" spans="4:4">
      <c r="D276" s="127"/>
    </row>
    <row r="277" spans="4:4">
      <c r="D277" s="127"/>
    </row>
    <row r="278" spans="4:4">
      <c r="D278" s="127"/>
    </row>
    <row r="279" spans="4:4">
      <c r="D279" s="127"/>
    </row>
    <row r="280" spans="4:4">
      <c r="D280" s="127"/>
    </row>
    <row r="281" spans="4:4">
      <c r="D281" s="127"/>
    </row>
    <row r="282" spans="4:4">
      <c r="D282" s="127"/>
    </row>
    <row r="283" spans="4:4">
      <c r="D283" s="127"/>
    </row>
    <row r="284" spans="4:4">
      <c r="D284" s="127"/>
    </row>
    <row r="285" spans="4:4">
      <c r="D285" s="127"/>
    </row>
    <row r="286" spans="4:4">
      <c r="D286" s="127"/>
    </row>
    <row r="287" spans="4:4">
      <c r="D287" s="127"/>
    </row>
    <row r="288" spans="4:4">
      <c r="D288" s="127"/>
    </row>
    <row r="289" spans="4:4">
      <c r="D289" s="127"/>
    </row>
    <row r="290" spans="4:4">
      <c r="D290" s="127"/>
    </row>
    <row r="291" spans="4:4">
      <c r="D291" s="127"/>
    </row>
    <row r="292" spans="4:4">
      <c r="D292" s="127"/>
    </row>
    <row r="293" spans="4:4">
      <c r="D293" s="127"/>
    </row>
    <row r="294" spans="4:4">
      <c r="D294" s="127"/>
    </row>
    <row r="295" spans="4:4">
      <c r="D295" s="127"/>
    </row>
    <row r="296" spans="4:4">
      <c r="D296" s="127"/>
    </row>
    <row r="297" spans="4:4">
      <c r="D297" s="127"/>
    </row>
    <row r="298" spans="4:4">
      <c r="D298" s="127"/>
    </row>
    <row r="299" spans="4:4">
      <c r="D299" s="127"/>
    </row>
    <row r="300" spans="4:4">
      <c r="D300" s="127"/>
    </row>
    <row r="301" spans="4:4">
      <c r="D301" s="127"/>
    </row>
    <row r="302" spans="4:4">
      <c r="D302" s="127"/>
    </row>
    <row r="303" spans="4:4">
      <c r="D303" s="127"/>
    </row>
    <row r="304" spans="4:4">
      <c r="D304" s="127"/>
    </row>
    <row r="305" spans="4:4">
      <c r="D305" s="127"/>
    </row>
    <row r="306" spans="4:4">
      <c r="D306" s="127"/>
    </row>
    <row r="307" spans="4:4">
      <c r="D307" s="127"/>
    </row>
    <row r="308" spans="4:4">
      <c r="D308" s="127"/>
    </row>
    <row r="309" spans="4:4">
      <c r="D309" s="127"/>
    </row>
    <row r="310" spans="4:4">
      <c r="D310" s="127"/>
    </row>
    <row r="311" spans="4:4">
      <c r="D311" s="127"/>
    </row>
    <row r="312" spans="4:4">
      <c r="D312" s="127"/>
    </row>
    <row r="313" spans="4:4">
      <c r="D313" s="127"/>
    </row>
    <row r="314" spans="4:4">
      <c r="D314" s="127"/>
    </row>
    <row r="315" spans="4:4">
      <c r="D315" s="127"/>
    </row>
    <row r="316" spans="4:4">
      <c r="D316" s="127"/>
    </row>
    <row r="317" spans="4:4">
      <c r="D317" s="127"/>
    </row>
    <row r="318" spans="4:4">
      <c r="D318" s="127"/>
    </row>
    <row r="319" spans="4:4">
      <c r="D319" s="127"/>
    </row>
    <row r="320" spans="4:4">
      <c r="D320" s="127"/>
    </row>
    <row r="321" spans="4:4">
      <c r="D321" s="127"/>
    </row>
    <row r="322" spans="4:4">
      <c r="D322" s="127"/>
    </row>
    <row r="323" spans="4:4">
      <c r="D323" s="127"/>
    </row>
    <row r="324" spans="4:4">
      <c r="D324" s="127"/>
    </row>
    <row r="325" spans="4:4">
      <c r="D325" s="127"/>
    </row>
    <row r="326" spans="4:4">
      <c r="D326" s="127"/>
    </row>
    <row r="327" spans="4:4">
      <c r="D327" s="127"/>
    </row>
    <row r="328" spans="4:4">
      <c r="D328" s="127"/>
    </row>
    <row r="329" spans="4:4">
      <c r="D329" s="127"/>
    </row>
    <row r="330" spans="4:4">
      <c r="D330" s="127"/>
    </row>
    <row r="331" spans="4:4">
      <c r="D331" s="127"/>
    </row>
    <row r="332" spans="4:4">
      <c r="D332" s="127"/>
    </row>
    <row r="333" spans="4:4">
      <c r="D333" s="127"/>
    </row>
    <row r="334" spans="4:4">
      <c r="D334" s="127"/>
    </row>
    <row r="335" spans="4:4">
      <c r="D335" s="127"/>
    </row>
    <row r="336" spans="4:4">
      <c r="D336" s="127"/>
    </row>
    <row r="337" spans="4:4">
      <c r="D337" s="127"/>
    </row>
    <row r="338" spans="4:4">
      <c r="D338" s="127"/>
    </row>
    <row r="339" spans="4:4">
      <c r="D339" s="127"/>
    </row>
    <row r="340" spans="4:4">
      <c r="D340" s="127"/>
    </row>
    <row r="341" spans="4:4">
      <c r="D341" s="127"/>
    </row>
    <row r="342" spans="4:4">
      <c r="D342" s="127"/>
    </row>
    <row r="343" spans="4:4">
      <c r="D343" s="127"/>
    </row>
    <row r="344" spans="4:4">
      <c r="D344" s="127"/>
    </row>
    <row r="345" spans="4:4">
      <c r="D345" s="127"/>
    </row>
    <row r="346" spans="4:4">
      <c r="D346" s="127"/>
    </row>
    <row r="347" spans="4:4">
      <c r="D347" s="127"/>
    </row>
    <row r="348" spans="4:4">
      <c r="D348" s="127"/>
    </row>
    <row r="349" spans="4:4">
      <c r="D349" s="127"/>
    </row>
    <row r="350" spans="4:4">
      <c r="D350" s="127"/>
    </row>
    <row r="351" spans="4:4">
      <c r="D351" s="127"/>
    </row>
    <row r="352" spans="4:4">
      <c r="D352" s="127"/>
    </row>
    <row r="353" spans="4:4">
      <c r="D353" s="127"/>
    </row>
    <row r="354" spans="4:4">
      <c r="D354" s="127"/>
    </row>
    <row r="355" spans="4:4">
      <c r="D355" s="127"/>
    </row>
    <row r="356" spans="4:4">
      <c r="D356" s="127"/>
    </row>
    <row r="357" spans="4:4">
      <c r="D357" s="127"/>
    </row>
    <row r="358" spans="4:4">
      <c r="D358" s="127"/>
    </row>
    <row r="359" spans="4:4">
      <c r="D359" s="127"/>
    </row>
    <row r="360" spans="4:4">
      <c r="D360" s="127"/>
    </row>
    <row r="361" spans="4:4">
      <c r="D361" s="127"/>
    </row>
    <row r="362" spans="4:4">
      <c r="D362" s="127"/>
    </row>
    <row r="363" spans="4:4">
      <c r="D363" s="127"/>
    </row>
    <row r="364" spans="4:4">
      <c r="D364" s="127"/>
    </row>
    <row r="365" spans="4:4">
      <c r="D365" s="127"/>
    </row>
    <row r="366" spans="4:4">
      <c r="D366" s="127"/>
    </row>
    <row r="367" spans="4:4">
      <c r="D367" s="127"/>
    </row>
    <row r="368" spans="4:4">
      <c r="D368" s="127"/>
    </row>
    <row r="369" spans="4:4">
      <c r="D369" s="127"/>
    </row>
    <row r="370" spans="4:4">
      <c r="D370" s="127"/>
    </row>
    <row r="371" spans="4:4">
      <c r="D371" s="127"/>
    </row>
    <row r="372" spans="4:4">
      <c r="D372" s="127"/>
    </row>
    <row r="373" spans="4:4">
      <c r="D373" s="127"/>
    </row>
    <row r="374" spans="4:4">
      <c r="D374" s="127"/>
    </row>
    <row r="375" spans="4:4">
      <c r="D375" s="127"/>
    </row>
    <row r="376" spans="4:4">
      <c r="D376" s="127"/>
    </row>
    <row r="377" spans="4:4">
      <c r="D377" s="127"/>
    </row>
    <row r="378" spans="4:4">
      <c r="D378" s="127"/>
    </row>
    <row r="379" spans="4:4">
      <c r="D379" s="127"/>
    </row>
    <row r="380" spans="4:4">
      <c r="D380" s="127"/>
    </row>
    <row r="381" spans="4:4">
      <c r="D381" s="127"/>
    </row>
    <row r="382" spans="4:4">
      <c r="D382" s="127"/>
    </row>
    <row r="383" spans="4:4">
      <c r="D383" s="127"/>
    </row>
    <row r="384" spans="4:4">
      <c r="D384" s="127"/>
    </row>
    <row r="385" spans="4:4">
      <c r="D385" s="127"/>
    </row>
    <row r="386" spans="4:4">
      <c r="D386" s="127"/>
    </row>
    <row r="387" spans="4:4">
      <c r="D387" s="127"/>
    </row>
    <row r="388" spans="4:4">
      <c r="D388" s="127"/>
    </row>
    <row r="389" spans="4:4">
      <c r="D389" s="127"/>
    </row>
    <row r="390" spans="4:4">
      <c r="D390" s="127"/>
    </row>
    <row r="391" spans="4:4">
      <c r="D391" s="127"/>
    </row>
    <row r="392" spans="4:4">
      <c r="D392" s="127"/>
    </row>
    <row r="393" spans="4:4">
      <c r="D393" s="127"/>
    </row>
    <row r="394" spans="4:4">
      <c r="D394" s="127"/>
    </row>
    <row r="395" spans="4:4">
      <c r="D395" s="127"/>
    </row>
    <row r="396" spans="4:4">
      <c r="D396" s="127"/>
    </row>
    <row r="397" spans="4:4">
      <c r="D397" s="127"/>
    </row>
    <row r="398" spans="4:4">
      <c r="D398" s="127"/>
    </row>
    <row r="399" spans="4:4">
      <c r="D399" s="127"/>
    </row>
    <row r="400" spans="4:4">
      <c r="D400" s="127"/>
    </row>
    <row r="401" spans="4:4">
      <c r="D401" s="127"/>
    </row>
    <row r="402" spans="4:4">
      <c r="D402" s="127"/>
    </row>
    <row r="403" spans="4:4">
      <c r="D403" s="127"/>
    </row>
    <row r="404" spans="4:4">
      <c r="D404" s="127"/>
    </row>
    <row r="405" spans="4:4">
      <c r="D405" s="127"/>
    </row>
    <row r="406" spans="4:4">
      <c r="D406" s="127"/>
    </row>
    <row r="407" spans="4:4">
      <c r="D407" s="127"/>
    </row>
    <row r="408" spans="4:4">
      <c r="D408" s="127"/>
    </row>
    <row r="409" spans="4:4">
      <c r="D409" s="127"/>
    </row>
    <row r="410" spans="4:4">
      <c r="D410" s="127"/>
    </row>
    <row r="411" spans="4:4">
      <c r="D411" s="127"/>
    </row>
    <row r="412" spans="4:4">
      <c r="D412" s="127"/>
    </row>
    <row r="413" spans="4:4">
      <c r="D413" s="127"/>
    </row>
    <row r="414" spans="4:4">
      <c r="D414" s="127"/>
    </row>
    <row r="415" spans="4:4">
      <c r="D415" s="127"/>
    </row>
    <row r="416" spans="4:4">
      <c r="D416" s="127"/>
    </row>
    <row r="417" spans="4:4">
      <c r="D417" s="127"/>
    </row>
    <row r="418" spans="4:4">
      <c r="D418" s="127"/>
    </row>
    <row r="419" spans="4:4">
      <c r="D419" s="127"/>
    </row>
    <row r="420" spans="4:4">
      <c r="D420" s="127"/>
    </row>
    <row r="421" spans="4:4">
      <c r="D421" s="127"/>
    </row>
    <row r="422" spans="4:4">
      <c r="D422" s="127"/>
    </row>
    <row r="423" spans="4:4">
      <c r="D423" s="127"/>
    </row>
    <row r="424" spans="4:4">
      <c r="D424" s="127"/>
    </row>
    <row r="425" spans="4:4">
      <c r="D425" s="127"/>
    </row>
    <row r="426" spans="4:4">
      <c r="D426" s="127"/>
    </row>
    <row r="427" spans="4:4">
      <c r="D427" s="127"/>
    </row>
    <row r="428" spans="4:4">
      <c r="D428" s="127"/>
    </row>
    <row r="429" spans="4:4">
      <c r="D429" s="127"/>
    </row>
    <row r="430" spans="4:4">
      <c r="D430" s="127"/>
    </row>
    <row r="431" spans="4:4">
      <c r="D431" s="127"/>
    </row>
    <row r="432" spans="4:4">
      <c r="D432" s="127"/>
    </row>
    <row r="433" spans="4:4">
      <c r="D433" s="127"/>
    </row>
    <row r="434" spans="4:4">
      <c r="D434" s="127"/>
    </row>
    <row r="435" spans="4:4">
      <c r="D435" s="127"/>
    </row>
    <row r="436" spans="4:4">
      <c r="D436" s="127"/>
    </row>
    <row r="437" spans="4:4">
      <c r="D437" s="127"/>
    </row>
    <row r="438" spans="4:4">
      <c r="D438" s="127"/>
    </row>
    <row r="439" spans="4:4">
      <c r="D439" s="127"/>
    </row>
    <row r="440" spans="4:4">
      <c r="D440" s="127"/>
    </row>
    <row r="441" spans="4:4">
      <c r="D441" s="127"/>
    </row>
    <row r="442" spans="4:4">
      <c r="D442" s="127"/>
    </row>
    <row r="443" spans="4:4">
      <c r="D443" s="127"/>
    </row>
    <row r="444" spans="4:4">
      <c r="D444" s="127"/>
    </row>
    <row r="445" spans="4:4">
      <c r="D445" s="127"/>
    </row>
    <row r="446" spans="4:4">
      <c r="D446" s="127"/>
    </row>
    <row r="447" spans="4:4">
      <c r="D447" s="127"/>
    </row>
    <row r="448" spans="4:4">
      <c r="D448" s="127"/>
    </row>
    <row r="449" spans="4:4">
      <c r="D449" s="127"/>
    </row>
    <row r="450" spans="4:4">
      <c r="D450" s="127"/>
    </row>
    <row r="451" spans="4:4">
      <c r="D451" s="127"/>
    </row>
    <row r="452" spans="4:4">
      <c r="D452" s="127"/>
    </row>
    <row r="453" spans="4:4">
      <c r="D453" s="127"/>
    </row>
    <row r="454" spans="4:4">
      <c r="D454" s="127"/>
    </row>
    <row r="455" spans="4:4">
      <c r="D455" s="127"/>
    </row>
    <row r="456" spans="4:4">
      <c r="D456" s="127"/>
    </row>
    <row r="457" spans="4:4">
      <c r="D457" s="127"/>
    </row>
    <row r="458" spans="4:4">
      <c r="D458" s="127"/>
    </row>
    <row r="459" spans="4:4">
      <c r="D459" s="127"/>
    </row>
    <row r="460" spans="4:4">
      <c r="D460" s="127"/>
    </row>
    <row r="461" spans="4:4">
      <c r="D461" s="127"/>
    </row>
    <row r="462" spans="4:4">
      <c r="D462" s="127"/>
    </row>
    <row r="463" spans="4:4">
      <c r="D463" s="127"/>
    </row>
    <row r="464" spans="4:4">
      <c r="D464" s="127"/>
    </row>
    <row r="465" spans="4:4">
      <c r="D465" s="127"/>
    </row>
    <row r="466" spans="4:4">
      <c r="D466" s="127"/>
    </row>
    <row r="467" spans="4:4">
      <c r="D467" s="127"/>
    </row>
    <row r="468" spans="4:4">
      <c r="D468" s="127"/>
    </row>
    <row r="469" spans="4:4">
      <c r="D469" s="127"/>
    </row>
    <row r="470" spans="4:4">
      <c r="D470" s="127"/>
    </row>
    <row r="471" spans="4:4">
      <c r="D471" s="127"/>
    </row>
    <row r="472" spans="4:4">
      <c r="D472" s="127"/>
    </row>
    <row r="473" spans="4:4">
      <c r="D473" s="127"/>
    </row>
    <row r="474" spans="4:4">
      <c r="D474" s="127"/>
    </row>
    <row r="475" spans="4:4">
      <c r="D475" s="127"/>
    </row>
    <row r="476" spans="4:4">
      <c r="D476" s="127"/>
    </row>
    <row r="477" spans="4:4">
      <c r="D477" s="127"/>
    </row>
    <row r="478" spans="4:4">
      <c r="D478" s="127"/>
    </row>
    <row r="479" spans="4:4">
      <c r="D479" s="127"/>
    </row>
    <row r="480" spans="4:4">
      <c r="D480" s="127"/>
    </row>
    <row r="481" spans="4:4">
      <c r="D481" s="127"/>
    </row>
    <row r="482" spans="4:4">
      <c r="D482" s="127"/>
    </row>
    <row r="483" spans="4:4">
      <c r="D483" s="127"/>
    </row>
    <row r="484" spans="4:4">
      <c r="D484" s="127"/>
    </row>
    <row r="485" spans="4:4">
      <c r="D485" s="127"/>
    </row>
    <row r="486" spans="4:4">
      <c r="D486" s="127"/>
    </row>
    <row r="487" spans="4:4">
      <c r="D487" s="127"/>
    </row>
    <row r="488" spans="4:4">
      <c r="D488" s="127"/>
    </row>
    <row r="489" spans="4:4">
      <c r="D489" s="127"/>
    </row>
    <row r="490" spans="4:4">
      <c r="D490" s="127"/>
    </row>
    <row r="491" spans="4:4">
      <c r="D491" s="127"/>
    </row>
    <row r="492" spans="4:4">
      <c r="D492" s="127"/>
    </row>
    <row r="493" spans="4:4">
      <c r="D493" s="127"/>
    </row>
    <row r="494" spans="4:4">
      <c r="D494" s="127"/>
    </row>
    <row r="495" spans="4:4">
      <c r="D495" s="127"/>
    </row>
    <row r="496" spans="4:4">
      <c r="D496" s="127"/>
    </row>
    <row r="497" spans="4:4">
      <c r="D497" s="127"/>
    </row>
    <row r="498" spans="4:4">
      <c r="D498" s="127"/>
    </row>
    <row r="499" spans="4:4">
      <c r="D499" s="127"/>
    </row>
    <row r="500" spans="4:4">
      <c r="D500" s="127"/>
    </row>
    <row r="501" spans="4:4">
      <c r="D501" s="127"/>
    </row>
    <row r="502" spans="4:4">
      <c r="D502" s="127"/>
    </row>
    <row r="503" spans="4:4">
      <c r="D503" s="127"/>
    </row>
    <row r="504" spans="4:4">
      <c r="D504" s="127"/>
    </row>
    <row r="505" spans="4:4">
      <c r="D505" s="127"/>
    </row>
    <row r="506" spans="4:4">
      <c r="D506" s="127"/>
    </row>
    <row r="507" spans="4:4">
      <c r="D507" s="127"/>
    </row>
    <row r="508" spans="4:4">
      <c r="D508" s="127"/>
    </row>
    <row r="509" spans="4:4">
      <c r="D509" s="127"/>
    </row>
    <row r="510" spans="4:4">
      <c r="D510" s="127"/>
    </row>
    <row r="511" spans="4:4">
      <c r="D511" s="127"/>
    </row>
    <row r="512" spans="4:4">
      <c r="D512" s="127"/>
    </row>
    <row r="513" spans="4:5">
      <c r="D513" s="127"/>
      <c r="E513" s="126"/>
    </row>
    <row r="514" spans="4:5">
      <c r="D514" s="127"/>
      <c r="E514" s="126"/>
    </row>
    <row r="515" spans="4:5">
      <c r="D515" s="127"/>
      <c r="E515" s="126"/>
    </row>
    <row r="516" spans="4:5">
      <c r="D516" s="127"/>
      <c r="E516" s="126"/>
    </row>
    <row r="517" spans="4:5">
      <c r="D517" s="126"/>
      <c r="E517" s="128"/>
    </row>
  </sheetData>
  <sheetProtection sheet="1" objects="1" scenarios="1"/>
  <mergeCells count="1">
    <mergeCell ref="B6:L6"/>
  </mergeCells>
  <phoneticPr fontId="4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168</v>
      </c>
      <c r="C1" s="78" t="s" vm="1">
        <v>235</v>
      </c>
    </row>
    <row r="2" spans="2:18">
      <c r="B2" s="57" t="s">
        <v>167</v>
      </c>
      <c r="C2" s="78" t="s">
        <v>236</v>
      </c>
    </row>
    <row r="3" spans="2:18">
      <c r="B3" s="57" t="s">
        <v>169</v>
      </c>
      <c r="C3" s="78" t="s">
        <v>237</v>
      </c>
    </row>
    <row r="4" spans="2:18">
      <c r="B4" s="57" t="s">
        <v>170</v>
      </c>
      <c r="C4" s="78">
        <v>2148</v>
      </c>
    </row>
    <row r="6" spans="2:18" ht="26.25" customHeight="1">
      <c r="B6" s="170" t="s">
        <v>209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2"/>
    </row>
    <row r="7" spans="2:18" s="3" customFormat="1" ht="78.75">
      <c r="B7" s="22" t="s">
        <v>105</v>
      </c>
      <c r="C7" s="30" t="s">
        <v>39</v>
      </c>
      <c r="D7" s="30" t="s">
        <v>51</v>
      </c>
      <c r="E7" s="30" t="s">
        <v>15</v>
      </c>
      <c r="F7" s="30" t="s">
        <v>52</v>
      </c>
      <c r="G7" s="30" t="s">
        <v>90</v>
      </c>
      <c r="H7" s="30" t="s">
        <v>18</v>
      </c>
      <c r="I7" s="30" t="s">
        <v>89</v>
      </c>
      <c r="J7" s="30" t="s">
        <v>17</v>
      </c>
      <c r="K7" s="30" t="s">
        <v>206</v>
      </c>
      <c r="L7" s="30" t="s">
        <v>221</v>
      </c>
      <c r="M7" s="30" t="s">
        <v>207</v>
      </c>
      <c r="N7" s="30" t="s">
        <v>49</v>
      </c>
      <c r="O7" s="30" t="s">
        <v>171</v>
      </c>
      <c r="P7" s="31" t="s">
        <v>173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230</v>
      </c>
      <c r="M8" s="32" t="s">
        <v>224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234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101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229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168</v>
      </c>
      <c r="C1" s="78" t="s" vm="1">
        <v>235</v>
      </c>
    </row>
    <row r="2" spans="2:18">
      <c r="B2" s="57" t="s">
        <v>167</v>
      </c>
      <c r="C2" s="78" t="s">
        <v>236</v>
      </c>
    </row>
    <row r="3" spans="2:18">
      <c r="B3" s="57" t="s">
        <v>169</v>
      </c>
      <c r="C3" s="78" t="s">
        <v>237</v>
      </c>
    </row>
    <row r="4" spans="2:18">
      <c r="B4" s="57" t="s">
        <v>170</v>
      </c>
      <c r="C4" s="78">
        <v>2148</v>
      </c>
    </row>
    <row r="6" spans="2:18" ht="26.25" customHeight="1">
      <c r="B6" s="170" t="s">
        <v>211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2"/>
    </row>
    <row r="7" spans="2:18" s="3" customFormat="1" ht="78.75">
      <c r="B7" s="22" t="s">
        <v>105</v>
      </c>
      <c r="C7" s="30" t="s">
        <v>39</v>
      </c>
      <c r="D7" s="30" t="s">
        <v>51</v>
      </c>
      <c r="E7" s="30" t="s">
        <v>15</v>
      </c>
      <c r="F7" s="30" t="s">
        <v>52</v>
      </c>
      <c r="G7" s="30" t="s">
        <v>90</v>
      </c>
      <c r="H7" s="30" t="s">
        <v>18</v>
      </c>
      <c r="I7" s="30" t="s">
        <v>89</v>
      </c>
      <c r="J7" s="30" t="s">
        <v>17</v>
      </c>
      <c r="K7" s="30" t="s">
        <v>206</v>
      </c>
      <c r="L7" s="30" t="s">
        <v>221</v>
      </c>
      <c r="M7" s="30" t="s">
        <v>207</v>
      </c>
      <c r="N7" s="30" t="s">
        <v>49</v>
      </c>
      <c r="O7" s="30" t="s">
        <v>171</v>
      </c>
      <c r="P7" s="31" t="s">
        <v>173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230</v>
      </c>
      <c r="M8" s="32" t="s">
        <v>224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234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101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229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23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23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2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2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2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2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2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2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2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2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2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2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2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2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2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2"/>
      <c r="R31" s="2"/>
      <c r="S31" s="2"/>
      <c r="T31" s="2"/>
      <c r="U31" s="2"/>
      <c r="V31" s="2"/>
      <c r="W31" s="2"/>
    </row>
    <row r="32" spans="2:2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2"/>
      <c r="R32" s="2"/>
      <c r="S32" s="2"/>
      <c r="T32" s="2"/>
      <c r="U32" s="2"/>
      <c r="V32" s="2"/>
      <c r="W32" s="2"/>
    </row>
    <row r="33" spans="2:2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2"/>
      <c r="R33" s="2"/>
      <c r="S33" s="2"/>
      <c r="T33" s="2"/>
      <c r="U33" s="2"/>
      <c r="V33" s="2"/>
      <c r="W33" s="2"/>
    </row>
    <row r="34" spans="2:2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2"/>
      <c r="R34" s="2"/>
      <c r="S34" s="2"/>
      <c r="T34" s="2"/>
      <c r="U34" s="2"/>
      <c r="V34" s="2"/>
      <c r="W34" s="2"/>
    </row>
    <row r="35" spans="2:2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2"/>
      <c r="R35" s="2"/>
      <c r="S35" s="2"/>
      <c r="T35" s="2"/>
      <c r="U35" s="2"/>
      <c r="V35" s="2"/>
      <c r="W35" s="2"/>
    </row>
    <row r="36" spans="2:2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2"/>
      <c r="R36" s="2"/>
      <c r="S36" s="2"/>
      <c r="T36" s="2"/>
      <c r="U36" s="2"/>
      <c r="V36" s="2"/>
      <c r="W36" s="2"/>
    </row>
    <row r="37" spans="2:2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2"/>
      <c r="R37" s="2"/>
      <c r="S37" s="2"/>
      <c r="T37" s="2"/>
      <c r="U37" s="2"/>
      <c r="V37" s="2"/>
      <c r="W37" s="2"/>
    </row>
    <row r="38" spans="2:2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2"/>
      <c r="R38" s="2"/>
      <c r="S38" s="2"/>
      <c r="T38" s="2"/>
      <c r="U38" s="2"/>
      <c r="V38" s="2"/>
      <c r="W38" s="2"/>
    </row>
    <row r="39" spans="2:2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2"/>
      <c r="R39" s="2"/>
      <c r="S39" s="2"/>
      <c r="T39" s="2"/>
      <c r="U39" s="2"/>
      <c r="V39" s="2"/>
      <c r="W39" s="2"/>
    </row>
    <row r="40" spans="2:2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2"/>
      <c r="R40" s="2"/>
      <c r="S40" s="2"/>
      <c r="T40" s="2"/>
      <c r="U40" s="2"/>
      <c r="V40" s="2"/>
      <c r="W40" s="2"/>
    </row>
    <row r="41" spans="2:2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2"/>
      <c r="R41" s="2"/>
      <c r="S41" s="2"/>
      <c r="T41" s="2"/>
      <c r="U41" s="2"/>
      <c r="V41" s="2"/>
      <c r="W41" s="2"/>
    </row>
    <row r="42" spans="2:2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2"/>
      <c r="R42" s="2"/>
      <c r="S42" s="2"/>
      <c r="T42" s="2"/>
      <c r="U42" s="2"/>
      <c r="V42" s="2"/>
      <c r="W42" s="2"/>
    </row>
    <row r="43" spans="2:2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2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2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2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2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2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77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1.28515625" style="1" bestFit="1" customWidth="1"/>
    <col min="13" max="13" width="7.28515625" style="1" bestFit="1" customWidth="1"/>
    <col min="14" max="14" width="9.42578125" style="1" bestFit="1" customWidth="1"/>
    <col min="15" max="15" width="11.28515625" style="1" bestFit="1" customWidth="1"/>
    <col min="16" max="16" width="11.85546875" style="1" bestFit="1" customWidth="1"/>
    <col min="17" max="17" width="9" style="1" bestFit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7" t="s">
        <v>168</v>
      </c>
      <c r="C1" s="78" t="s" vm="1">
        <v>235</v>
      </c>
    </row>
    <row r="2" spans="2:52">
      <c r="B2" s="57" t="s">
        <v>167</v>
      </c>
      <c r="C2" s="78" t="s">
        <v>236</v>
      </c>
    </row>
    <row r="3" spans="2:52">
      <c r="B3" s="57" t="s">
        <v>169</v>
      </c>
      <c r="C3" s="78" t="s">
        <v>237</v>
      </c>
    </row>
    <row r="4" spans="2:52">
      <c r="B4" s="57" t="s">
        <v>170</v>
      </c>
      <c r="C4" s="78">
        <v>2148</v>
      </c>
    </row>
    <row r="6" spans="2:52" ht="21.75" customHeight="1">
      <c r="B6" s="161" t="s">
        <v>198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3"/>
    </row>
    <row r="7" spans="2:52" ht="27.75" customHeight="1">
      <c r="B7" s="164" t="s">
        <v>74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6"/>
      <c r="AT7" s="3"/>
      <c r="AU7" s="3"/>
    </row>
    <row r="8" spans="2:52" s="3" customFormat="1" ht="55.5" customHeight="1">
      <c r="B8" s="22" t="s">
        <v>104</v>
      </c>
      <c r="C8" s="30" t="s">
        <v>39</v>
      </c>
      <c r="D8" s="30" t="s">
        <v>109</v>
      </c>
      <c r="E8" s="30" t="s">
        <v>15</v>
      </c>
      <c r="F8" s="30" t="s">
        <v>52</v>
      </c>
      <c r="G8" s="30" t="s">
        <v>90</v>
      </c>
      <c r="H8" s="30" t="s">
        <v>18</v>
      </c>
      <c r="I8" s="30" t="s">
        <v>89</v>
      </c>
      <c r="J8" s="30" t="s">
        <v>17</v>
      </c>
      <c r="K8" s="30" t="s">
        <v>19</v>
      </c>
      <c r="L8" s="30" t="s">
        <v>221</v>
      </c>
      <c r="M8" s="30" t="s">
        <v>220</v>
      </c>
      <c r="N8" s="30" t="s">
        <v>50</v>
      </c>
      <c r="O8" s="30" t="s">
        <v>223</v>
      </c>
      <c r="P8" s="30" t="s">
        <v>171</v>
      </c>
      <c r="Q8" s="73" t="s">
        <v>173</v>
      </c>
      <c r="AL8" s="1"/>
      <c r="AT8" s="1"/>
      <c r="AU8" s="1"/>
      <c r="AV8" s="1"/>
    </row>
    <row r="9" spans="2:52" s="3" customFormat="1" ht="21.75" customHeight="1">
      <c r="B9" s="15"/>
      <c r="C9" s="32"/>
      <c r="D9" s="32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230</v>
      </c>
      <c r="M9" s="32"/>
      <c r="N9" s="32" t="s">
        <v>231</v>
      </c>
      <c r="O9" s="32" t="s">
        <v>20</v>
      </c>
      <c r="P9" s="32" t="s">
        <v>20</v>
      </c>
      <c r="Q9" s="33" t="s">
        <v>20</v>
      </c>
      <c r="AT9" s="1"/>
      <c r="AU9" s="1"/>
    </row>
    <row r="10" spans="2:52" s="4" customFormat="1" ht="18" customHeight="1">
      <c r="B10" s="18"/>
      <c r="C10" s="34" t="s">
        <v>1</v>
      </c>
      <c r="D10" s="34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102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118" customFormat="1" ht="18" customHeight="1">
      <c r="B11" s="79" t="s">
        <v>28</v>
      </c>
      <c r="C11" s="80"/>
      <c r="D11" s="80"/>
      <c r="E11" s="80"/>
      <c r="F11" s="80"/>
      <c r="G11" s="80"/>
      <c r="H11" s="88">
        <v>4.6465221707933884</v>
      </c>
      <c r="I11" s="80"/>
      <c r="J11" s="80"/>
      <c r="K11" s="89">
        <v>5.9002881330521397E-3</v>
      </c>
      <c r="L11" s="88"/>
      <c r="M11" s="90"/>
      <c r="N11" s="88">
        <v>1313.0010500000001</v>
      </c>
      <c r="O11" s="80"/>
      <c r="P11" s="89">
        <v>1</v>
      </c>
      <c r="Q11" s="89">
        <f>+N11/'סכום נכסי הקרן'!$C$42</f>
        <v>0.42422934294248743</v>
      </c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T11" s="120"/>
      <c r="AU11" s="120"/>
      <c r="AV11" s="122"/>
      <c r="AZ11" s="120"/>
    </row>
    <row r="12" spans="2:52" s="120" customFormat="1" ht="22.5" customHeight="1">
      <c r="B12" s="81" t="s">
        <v>218</v>
      </c>
      <c r="C12" s="82"/>
      <c r="D12" s="82"/>
      <c r="E12" s="82"/>
      <c r="F12" s="82"/>
      <c r="G12" s="82"/>
      <c r="H12" s="91">
        <v>4.6465221707933884</v>
      </c>
      <c r="I12" s="82"/>
      <c r="J12" s="82"/>
      <c r="K12" s="92">
        <v>5.9002881330521397E-3</v>
      </c>
      <c r="L12" s="91"/>
      <c r="M12" s="93"/>
      <c r="N12" s="91">
        <v>1313.0010500000001</v>
      </c>
      <c r="O12" s="82"/>
      <c r="P12" s="92">
        <v>1</v>
      </c>
      <c r="Q12" s="92">
        <f>+N12/'סכום נכסי הקרן'!$C$42</f>
        <v>0.42422934294248743</v>
      </c>
      <c r="AV12" s="118"/>
    </row>
    <row r="13" spans="2:52" s="119" customFormat="1">
      <c r="B13" s="106" t="s">
        <v>27</v>
      </c>
      <c r="C13" s="107"/>
      <c r="D13" s="107"/>
      <c r="E13" s="107"/>
      <c r="F13" s="107"/>
      <c r="G13" s="107"/>
      <c r="H13" s="108">
        <v>5.0734246285049425</v>
      </c>
      <c r="I13" s="107"/>
      <c r="J13" s="107"/>
      <c r="K13" s="109">
        <v>4.4247512112449167E-3</v>
      </c>
      <c r="L13" s="108"/>
      <c r="M13" s="110"/>
      <c r="N13" s="108">
        <v>616.38235999999995</v>
      </c>
      <c r="O13" s="107"/>
      <c r="P13" s="109">
        <v>0.46944544332237959</v>
      </c>
      <c r="Q13" s="109">
        <f>+N13/'סכום נכסי הקרן'!$C$42</f>
        <v>0.19915253196799781</v>
      </c>
    </row>
    <row r="14" spans="2:52" s="120" customFormat="1">
      <c r="B14" s="85" t="s">
        <v>26</v>
      </c>
      <c r="C14" s="82"/>
      <c r="D14" s="82"/>
      <c r="E14" s="82"/>
      <c r="F14" s="82"/>
      <c r="G14" s="82"/>
      <c r="H14" s="91">
        <v>5.0734246285049425</v>
      </c>
      <c r="I14" s="82"/>
      <c r="J14" s="82"/>
      <c r="K14" s="92">
        <v>4.4247512112449167E-3</v>
      </c>
      <c r="L14" s="91"/>
      <c r="M14" s="93"/>
      <c r="N14" s="91">
        <v>616.38235999999995</v>
      </c>
      <c r="O14" s="82"/>
      <c r="P14" s="92">
        <v>0.46944544332237959</v>
      </c>
      <c r="Q14" s="92">
        <f>+N14/'סכום נכסי הקרן'!$C$42</f>
        <v>0.19915253196799781</v>
      </c>
    </row>
    <row r="15" spans="2:52" s="120" customFormat="1">
      <c r="B15" s="86" t="s">
        <v>238</v>
      </c>
      <c r="C15" s="84" t="s">
        <v>239</v>
      </c>
      <c r="D15" s="97" t="s">
        <v>110</v>
      </c>
      <c r="E15" s="84" t="s">
        <v>240</v>
      </c>
      <c r="F15" s="84"/>
      <c r="G15" s="84"/>
      <c r="H15" s="94">
        <v>3.6200000000000006</v>
      </c>
      <c r="I15" s="97" t="s">
        <v>153</v>
      </c>
      <c r="J15" s="98">
        <v>0.04</v>
      </c>
      <c r="K15" s="95">
        <v>-5.9999999999999995E-4</v>
      </c>
      <c r="L15" s="94">
        <v>70375</v>
      </c>
      <c r="M15" s="96">
        <v>150.27000000000001</v>
      </c>
      <c r="N15" s="94">
        <v>105.75251</v>
      </c>
      <c r="O15" s="95">
        <v>4.5263618206734882E-6</v>
      </c>
      <c r="P15" s="95">
        <v>8.0542593625496331E-2</v>
      </c>
      <c r="Q15" s="95">
        <f>+N15/'סכום נכסי הקרן'!$C$42</f>
        <v>3.4168531572628086E-2</v>
      </c>
    </row>
    <row r="16" spans="2:52" s="120" customFormat="1" ht="20.25">
      <c r="B16" s="86" t="s">
        <v>241</v>
      </c>
      <c r="C16" s="84" t="s">
        <v>242</v>
      </c>
      <c r="D16" s="97" t="s">
        <v>110</v>
      </c>
      <c r="E16" s="84" t="s">
        <v>240</v>
      </c>
      <c r="F16" s="84"/>
      <c r="G16" s="84"/>
      <c r="H16" s="94">
        <v>6.17</v>
      </c>
      <c r="I16" s="97" t="s">
        <v>153</v>
      </c>
      <c r="J16" s="98">
        <v>0.04</v>
      </c>
      <c r="K16" s="95">
        <v>1.8E-3</v>
      </c>
      <c r="L16" s="94">
        <v>313</v>
      </c>
      <c r="M16" s="96">
        <v>154.94</v>
      </c>
      <c r="N16" s="94">
        <v>0.48497000000000001</v>
      </c>
      <c r="O16" s="95">
        <v>2.9605684442751969E-8</v>
      </c>
      <c r="P16" s="95">
        <v>3.6935994834124466E-4</v>
      </c>
      <c r="Q16" s="95">
        <f>+N16/'סכום נכסי הקרן'!$C$42</f>
        <v>1.5669332819407731E-4</v>
      </c>
      <c r="AT16" s="118"/>
    </row>
    <row r="17" spans="2:47" s="120" customFormat="1" ht="20.25">
      <c r="B17" s="86" t="s">
        <v>243</v>
      </c>
      <c r="C17" s="84" t="s">
        <v>244</v>
      </c>
      <c r="D17" s="97" t="s">
        <v>110</v>
      </c>
      <c r="E17" s="84" t="s">
        <v>240</v>
      </c>
      <c r="F17" s="84"/>
      <c r="G17" s="84"/>
      <c r="H17" s="94">
        <v>14.460000000000003</v>
      </c>
      <c r="I17" s="97" t="s">
        <v>153</v>
      </c>
      <c r="J17" s="98">
        <v>0.04</v>
      </c>
      <c r="K17" s="95">
        <v>9.5999999999999992E-3</v>
      </c>
      <c r="L17" s="94">
        <v>21000</v>
      </c>
      <c r="M17" s="96">
        <v>180.38</v>
      </c>
      <c r="N17" s="94">
        <v>37.879809999999999</v>
      </c>
      <c r="O17" s="95">
        <v>1.294569963276749E-6</v>
      </c>
      <c r="P17" s="95">
        <v>2.8849794141444136E-2</v>
      </c>
      <c r="Q17" s="95">
        <f>+N17/'סכום נכסי הקרן'!$C$42</f>
        <v>1.2238929212650868E-2</v>
      </c>
      <c r="AU17" s="118"/>
    </row>
    <row r="18" spans="2:47" s="120" customFormat="1">
      <c r="B18" s="86" t="s">
        <v>245</v>
      </c>
      <c r="C18" s="84" t="s">
        <v>246</v>
      </c>
      <c r="D18" s="97" t="s">
        <v>110</v>
      </c>
      <c r="E18" s="84" t="s">
        <v>240</v>
      </c>
      <c r="F18" s="84"/>
      <c r="G18" s="84"/>
      <c r="H18" s="94">
        <v>18.700000000000003</v>
      </c>
      <c r="I18" s="97" t="s">
        <v>153</v>
      </c>
      <c r="J18" s="98">
        <v>2.75E-2</v>
      </c>
      <c r="K18" s="95">
        <v>1.2199999999999999E-2</v>
      </c>
      <c r="L18" s="94">
        <v>48075</v>
      </c>
      <c r="M18" s="96">
        <v>139.9</v>
      </c>
      <c r="N18" s="94">
        <v>67.256919999999994</v>
      </c>
      <c r="O18" s="95">
        <v>2.719933112559064E-6</v>
      </c>
      <c r="P18" s="95">
        <v>5.1223812806547253E-2</v>
      </c>
      <c r="Q18" s="95">
        <f>+N18/'סכום נכסי הקרן'!$C$42</f>
        <v>2.1730644449930513E-2</v>
      </c>
      <c r="AT18" s="122"/>
    </row>
    <row r="19" spans="2:47" s="120" customFormat="1">
      <c r="B19" s="86" t="s">
        <v>247</v>
      </c>
      <c r="C19" s="84" t="s">
        <v>248</v>
      </c>
      <c r="D19" s="97" t="s">
        <v>110</v>
      </c>
      <c r="E19" s="84" t="s">
        <v>240</v>
      </c>
      <c r="F19" s="84"/>
      <c r="G19" s="84"/>
      <c r="H19" s="94">
        <v>5.76</v>
      </c>
      <c r="I19" s="97" t="s">
        <v>153</v>
      </c>
      <c r="J19" s="98">
        <v>1.7500000000000002E-2</v>
      </c>
      <c r="K19" s="95">
        <v>5.0000000000000001E-4</v>
      </c>
      <c r="L19" s="94">
        <v>7900</v>
      </c>
      <c r="M19" s="96">
        <v>111.02</v>
      </c>
      <c r="N19" s="94">
        <v>8.7705900000000003</v>
      </c>
      <c r="O19" s="95">
        <v>5.6985893466675516E-7</v>
      </c>
      <c r="P19" s="95">
        <v>6.6798042545358205E-3</v>
      </c>
      <c r="Q19" s="95">
        <f>+N19/'סכום נכסי הקרן'!$C$42</f>
        <v>2.8337689698861631E-3</v>
      </c>
      <c r="AU19" s="122"/>
    </row>
    <row r="20" spans="2:47" s="120" customFormat="1">
      <c r="B20" s="86" t="s">
        <v>249</v>
      </c>
      <c r="C20" s="84" t="s">
        <v>250</v>
      </c>
      <c r="D20" s="97" t="s">
        <v>110</v>
      </c>
      <c r="E20" s="84" t="s">
        <v>240</v>
      </c>
      <c r="F20" s="84"/>
      <c r="G20" s="84"/>
      <c r="H20" s="94">
        <v>2</v>
      </c>
      <c r="I20" s="97" t="s">
        <v>153</v>
      </c>
      <c r="J20" s="98">
        <v>0.03</v>
      </c>
      <c r="K20" s="95">
        <v>1.0000000000000002E-4</v>
      </c>
      <c r="L20" s="94">
        <v>149273</v>
      </c>
      <c r="M20" s="96">
        <v>118.91</v>
      </c>
      <c r="N20" s="94">
        <v>177.50051999999999</v>
      </c>
      <c r="O20" s="95">
        <v>9.7371479503379551E-6</v>
      </c>
      <c r="P20" s="95">
        <v>0.13518688351391644</v>
      </c>
      <c r="Q20" s="95">
        <f>+N20/'סכום נכסי הקרן'!$C$42</f>
        <v>5.7350242767551358E-2</v>
      </c>
    </row>
    <row r="21" spans="2:47" s="120" customFormat="1">
      <c r="B21" s="86" t="s">
        <v>251</v>
      </c>
      <c r="C21" s="84" t="s">
        <v>252</v>
      </c>
      <c r="D21" s="97" t="s">
        <v>110</v>
      </c>
      <c r="E21" s="84" t="s">
        <v>240</v>
      </c>
      <c r="F21" s="84"/>
      <c r="G21" s="84"/>
      <c r="H21" s="94">
        <v>3.08</v>
      </c>
      <c r="I21" s="97" t="s">
        <v>153</v>
      </c>
      <c r="J21" s="98">
        <v>1E-3</v>
      </c>
      <c r="K21" s="95">
        <v>-1.1999999999999999E-3</v>
      </c>
      <c r="L21" s="94">
        <v>30742</v>
      </c>
      <c r="M21" s="96">
        <v>100.68</v>
      </c>
      <c r="N21" s="94">
        <v>30.951040000000003</v>
      </c>
      <c r="O21" s="95">
        <v>2.4062797781231894E-6</v>
      </c>
      <c r="P21" s="95">
        <v>2.3572745810066183E-2</v>
      </c>
      <c r="Q21" s="95">
        <f>+N21/'סכום נכסי הקרן'!$C$42</f>
        <v>1.0000250466354652E-2</v>
      </c>
    </row>
    <row r="22" spans="2:47" s="120" customFormat="1">
      <c r="B22" s="86" t="s">
        <v>253</v>
      </c>
      <c r="C22" s="84" t="s">
        <v>254</v>
      </c>
      <c r="D22" s="97" t="s">
        <v>110</v>
      </c>
      <c r="E22" s="84" t="s">
        <v>240</v>
      </c>
      <c r="F22" s="84"/>
      <c r="G22" s="84"/>
      <c r="H22" s="94">
        <v>7.830000000000001</v>
      </c>
      <c r="I22" s="97" t="s">
        <v>153</v>
      </c>
      <c r="J22" s="98">
        <v>7.4999999999999997E-3</v>
      </c>
      <c r="K22" s="95">
        <v>2.8000000000000004E-3</v>
      </c>
      <c r="L22" s="94">
        <v>39</v>
      </c>
      <c r="M22" s="96">
        <v>103.95</v>
      </c>
      <c r="N22" s="94">
        <v>4.0549999999999996E-2</v>
      </c>
      <c r="O22" s="95">
        <v>2.9379115336078999E-9</v>
      </c>
      <c r="P22" s="95">
        <v>3.0883448265330781E-5</v>
      </c>
      <c r="Q22" s="95">
        <f>+N22/'סכום נכסי הקרן'!$C$42</f>
        <v>1.3101664965399579E-5</v>
      </c>
    </row>
    <row r="23" spans="2:47" s="120" customFormat="1">
      <c r="B23" s="86" t="s">
        <v>255</v>
      </c>
      <c r="C23" s="84" t="s">
        <v>256</v>
      </c>
      <c r="D23" s="97" t="s">
        <v>110</v>
      </c>
      <c r="E23" s="84" t="s">
        <v>240</v>
      </c>
      <c r="F23" s="84"/>
      <c r="G23" s="84"/>
      <c r="H23" s="94">
        <v>0.58000000000000007</v>
      </c>
      <c r="I23" s="97" t="s">
        <v>153</v>
      </c>
      <c r="J23" s="98">
        <v>3.5000000000000003E-2</v>
      </c>
      <c r="K23" s="95">
        <v>1.5399999999999999E-2</v>
      </c>
      <c r="L23" s="94">
        <v>91968</v>
      </c>
      <c r="M23" s="96">
        <v>119.38</v>
      </c>
      <c r="N23" s="94">
        <v>109.7914</v>
      </c>
      <c r="O23" s="95">
        <v>4.6743414547271516E-6</v>
      </c>
      <c r="P23" s="95">
        <v>8.361866885026481E-2</v>
      </c>
      <c r="Q23" s="95">
        <f>+N23/'סכום נכסי הקרן'!$C$42</f>
        <v>3.547349294407328E-2</v>
      </c>
    </row>
    <row r="24" spans="2:47" s="120" customFormat="1">
      <c r="B24" s="86" t="s">
        <v>257</v>
      </c>
      <c r="C24" s="84" t="s">
        <v>258</v>
      </c>
      <c r="D24" s="97" t="s">
        <v>110</v>
      </c>
      <c r="E24" s="84" t="s">
        <v>240</v>
      </c>
      <c r="F24" s="84"/>
      <c r="G24" s="84"/>
      <c r="H24" s="94">
        <v>4.76</v>
      </c>
      <c r="I24" s="97" t="s">
        <v>153</v>
      </c>
      <c r="J24" s="98">
        <v>2.75E-2</v>
      </c>
      <c r="K24" s="95">
        <v>-8.9999999999999998E-4</v>
      </c>
      <c r="L24" s="94">
        <v>66474</v>
      </c>
      <c r="M24" s="96">
        <v>117.27</v>
      </c>
      <c r="N24" s="94">
        <v>77.954050000000009</v>
      </c>
      <c r="O24" s="95">
        <v>4.099046034813958E-6</v>
      </c>
      <c r="P24" s="95">
        <v>5.937089692350208E-2</v>
      </c>
      <c r="Q24" s="95">
        <f>+N24/'סכום נכסי הקרן'!$C$42</f>
        <v>2.5186876591763437E-2</v>
      </c>
    </row>
    <row r="25" spans="2:47" s="120" customFormat="1">
      <c r="B25" s="87"/>
      <c r="C25" s="84"/>
      <c r="D25" s="84"/>
      <c r="E25" s="84"/>
      <c r="F25" s="84"/>
      <c r="G25" s="84"/>
      <c r="H25" s="84"/>
      <c r="I25" s="84"/>
      <c r="J25" s="84"/>
      <c r="K25" s="95"/>
      <c r="L25" s="94"/>
      <c r="M25" s="96"/>
      <c r="N25" s="84"/>
      <c r="O25" s="84"/>
      <c r="P25" s="95"/>
      <c r="Q25" s="84"/>
    </row>
    <row r="26" spans="2:47" s="119" customFormat="1">
      <c r="B26" s="106" t="s">
        <v>40</v>
      </c>
      <c r="C26" s="107"/>
      <c r="D26" s="107"/>
      <c r="E26" s="107"/>
      <c r="F26" s="107"/>
      <c r="G26" s="107"/>
      <c r="H26" s="108">
        <v>4.268790209030997</v>
      </c>
      <c r="I26" s="107"/>
      <c r="J26" s="107"/>
      <c r="K26" s="109">
        <v>7.2058731585280889E-3</v>
      </c>
      <c r="L26" s="108"/>
      <c r="M26" s="110"/>
      <c r="N26" s="108">
        <v>696.6186899999999</v>
      </c>
      <c r="O26" s="107"/>
      <c r="P26" s="109">
        <v>0.53055455667762019</v>
      </c>
      <c r="Q26" s="109">
        <f>+N26/'סכום נכסי הקרן'!$C$42</f>
        <v>0.22507681097448953</v>
      </c>
    </row>
    <row r="27" spans="2:47" s="120" customFormat="1">
      <c r="B27" s="85" t="s">
        <v>23</v>
      </c>
      <c r="C27" s="82"/>
      <c r="D27" s="82"/>
      <c r="E27" s="82"/>
      <c r="F27" s="82"/>
      <c r="G27" s="82"/>
      <c r="H27" s="91">
        <v>0.35</v>
      </c>
      <c r="I27" s="82"/>
      <c r="J27" s="82"/>
      <c r="K27" s="92">
        <v>1.0999999999999998E-3</v>
      </c>
      <c r="L27" s="91"/>
      <c r="M27" s="93"/>
      <c r="N27" s="91">
        <v>80.822659999999999</v>
      </c>
      <c r="O27" s="82"/>
      <c r="P27" s="92">
        <v>6.1555670500035013E-2</v>
      </c>
      <c r="Q27" s="92">
        <f>+N27/'סכום נכסי הקרן'!$C$42</f>
        <v>2.6113721650614111E-2</v>
      </c>
    </row>
    <row r="28" spans="2:47" s="120" customFormat="1">
      <c r="B28" s="86" t="s">
        <v>259</v>
      </c>
      <c r="C28" s="84" t="s">
        <v>260</v>
      </c>
      <c r="D28" s="97" t="s">
        <v>110</v>
      </c>
      <c r="E28" s="84" t="s">
        <v>240</v>
      </c>
      <c r="F28" s="84"/>
      <c r="G28" s="84"/>
      <c r="H28" s="94">
        <v>0.35</v>
      </c>
      <c r="I28" s="97" t="s">
        <v>153</v>
      </c>
      <c r="J28" s="98">
        <v>0</v>
      </c>
      <c r="K28" s="95">
        <v>1.0999999999999998E-3</v>
      </c>
      <c r="L28" s="94">
        <v>80855</v>
      </c>
      <c r="M28" s="96">
        <v>99.96</v>
      </c>
      <c r="N28" s="94">
        <v>80.822659999999999</v>
      </c>
      <c r="O28" s="95">
        <v>1.1550714285714285E-5</v>
      </c>
      <c r="P28" s="95">
        <v>6.1555670500035013E-2</v>
      </c>
      <c r="Q28" s="95">
        <f>+N28/'סכום נכסי הקרן'!$C$42</f>
        <v>2.6113721650614111E-2</v>
      </c>
    </row>
    <row r="29" spans="2:47" s="120" customFormat="1">
      <c r="B29" s="87"/>
      <c r="C29" s="84"/>
      <c r="D29" s="84"/>
      <c r="E29" s="84"/>
      <c r="F29" s="84"/>
      <c r="G29" s="84"/>
      <c r="H29" s="84"/>
      <c r="I29" s="84"/>
      <c r="J29" s="84"/>
      <c r="K29" s="95"/>
      <c r="L29" s="94"/>
      <c r="M29" s="96"/>
      <c r="N29" s="84"/>
      <c r="O29" s="84"/>
      <c r="P29" s="95"/>
      <c r="Q29" s="84"/>
    </row>
    <row r="30" spans="2:47" s="120" customFormat="1">
      <c r="B30" s="85" t="s">
        <v>24</v>
      </c>
      <c r="C30" s="82"/>
      <c r="D30" s="82"/>
      <c r="E30" s="82"/>
      <c r="F30" s="82"/>
      <c r="G30" s="82"/>
      <c r="H30" s="91">
        <v>4.8161905622081935</v>
      </c>
      <c r="I30" s="82"/>
      <c r="J30" s="82"/>
      <c r="K30" s="92">
        <v>8.1117133373801477E-3</v>
      </c>
      <c r="L30" s="91"/>
      <c r="M30" s="93"/>
      <c r="N30" s="91">
        <v>606.35348999999997</v>
      </c>
      <c r="O30" s="82"/>
      <c r="P30" s="92">
        <v>0.46180731538638142</v>
      </c>
      <c r="Q30" s="92">
        <f>+N30/'סכום נכסי הקרן'!$C$42</f>
        <v>0.19591221397239864</v>
      </c>
    </row>
    <row r="31" spans="2:47" s="120" customFormat="1">
      <c r="B31" s="86" t="s">
        <v>263</v>
      </c>
      <c r="C31" s="84" t="s">
        <v>264</v>
      </c>
      <c r="D31" s="97" t="s">
        <v>110</v>
      </c>
      <c r="E31" s="84" t="s">
        <v>240</v>
      </c>
      <c r="F31" s="84"/>
      <c r="G31" s="84"/>
      <c r="H31" s="94">
        <v>1.36</v>
      </c>
      <c r="I31" s="97" t="s">
        <v>153</v>
      </c>
      <c r="J31" s="98">
        <v>0.06</v>
      </c>
      <c r="K31" s="95">
        <v>8.9999999999999998E-4</v>
      </c>
      <c r="L31" s="94">
        <v>11000</v>
      </c>
      <c r="M31" s="96">
        <v>111.86</v>
      </c>
      <c r="N31" s="94">
        <v>12.304600000000001</v>
      </c>
      <c r="O31" s="95">
        <v>6.0016487077878351E-7</v>
      </c>
      <c r="P31" s="95">
        <v>9.3713557959454793E-3</v>
      </c>
      <c r="Q31" s="95">
        <f>+N31/'סכום נכסי הקרן'!$C$42</f>
        <v>3.9756041117942221E-3</v>
      </c>
    </row>
    <row r="32" spans="2:47" s="120" customFormat="1">
      <c r="B32" s="86" t="s">
        <v>265</v>
      </c>
      <c r="C32" s="84" t="s">
        <v>266</v>
      </c>
      <c r="D32" s="97" t="s">
        <v>110</v>
      </c>
      <c r="E32" s="84" t="s">
        <v>240</v>
      </c>
      <c r="F32" s="84"/>
      <c r="G32" s="84"/>
      <c r="H32" s="94">
        <v>7.22</v>
      </c>
      <c r="I32" s="97" t="s">
        <v>153</v>
      </c>
      <c r="J32" s="98">
        <v>6.25E-2</v>
      </c>
      <c r="K32" s="95">
        <v>1.5699999999999999E-2</v>
      </c>
      <c r="L32" s="94">
        <v>9</v>
      </c>
      <c r="M32" s="96">
        <v>145.02000000000001</v>
      </c>
      <c r="N32" s="94">
        <v>1.3050000000000001E-2</v>
      </c>
      <c r="O32" s="95">
        <v>5.2448606921292998E-10</v>
      </c>
      <c r="P32" s="95">
        <v>9.9390628819375272E-6</v>
      </c>
      <c r="Q32" s="95">
        <f>+N32/'סכום נכסי הקרן'!$C$42</f>
        <v>4.2164421158684226E-6</v>
      </c>
    </row>
    <row r="33" spans="2:17" s="120" customFormat="1">
      <c r="B33" s="86" t="s">
        <v>267</v>
      </c>
      <c r="C33" s="84" t="s">
        <v>268</v>
      </c>
      <c r="D33" s="97" t="s">
        <v>110</v>
      </c>
      <c r="E33" s="84" t="s">
        <v>240</v>
      </c>
      <c r="F33" s="84"/>
      <c r="G33" s="84"/>
      <c r="H33" s="94">
        <v>5.85</v>
      </c>
      <c r="I33" s="97" t="s">
        <v>153</v>
      </c>
      <c r="J33" s="98">
        <v>3.7499999999999999E-2</v>
      </c>
      <c r="K33" s="95">
        <v>1.15E-2</v>
      </c>
      <c r="L33" s="94">
        <v>82472</v>
      </c>
      <c r="M33" s="96">
        <v>118.05</v>
      </c>
      <c r="N33" s="94">
        <v>97.358199999999997</v>
      </c>
      <c r="O33" s="95">
        <v>5.3585321395624996E-6</v>
      </c>
      <c r="P33" s="95">
        <v>7.4149369492126443E-2</v>
      </c>
      <c r="Q33" s="95">
        <f>+N33/'סכום נכסי הקרן'!$C$42</f>
        <v>3.1456338299244525E-2</v>
      </c>
    </row>
    <row r="34" spans="2:17" s="120" customFormat="1">
      <c r="B34" s="86" t="s">
        <v>269</v>
      </c>
      <c r="C34" s="84" t="s">
        <v>270</v>
      </c>
      <c r="D34" s="97" t="s">
        <v>110</v>
      </c>
      <c r="E34" s="84" t="s">
        <v>240</v>
      </c>
      <c r="F34" s="84"/>
      <c r="G34" s="84"/>
      <c r="H34" s="94">
        <v>18.73</v>
      </c>
      <c r="I34" s="97" t="s">
        <v>153</v>
      </c>
      <c r="J34" s="98">
        <v>3.7499999999999999E-2</v>
      </c>
      <c r="K34" s="95">
        <v>3.0700000000000002E-2</v>
      </c>
      <c r="L34" s="94">
        <v>7000</v>
      </c>
      <c r="M34" s="96">
        <v>114.88</v>
      </c>
      <c r="N34" s="94">
        <v>8.0416000000000007</v>
      </c>
      <c r="O34" s="95">
        <v>2.9435634779464018E-6</v>
      </c>
      <c r="P34" s="95">
        <v>6.1245952545125534E-3</v>
      </c>
      <c r="Q34" s="95">
        <f>+N34/'סכום נכסי הקרן'!$C$42</f>
        <v>2.5982330206105373E-3</v>
      </c>
    </row>
    <row r="35" spans="2:17" s="120" customFormat="1">
      <c r="B35" s="86" t="s">
        <v>271</v>
      </c>
      <c r="C35" s="84" t="s">
        <v>272</v>
      </c>
      <c r="D35" s="97" t="s">
        <v>110</v>
      </c>
      <c r="E35" s="84" t="s">
        <v>240</v>
      </c>
      <c r="F35" s="84"/>
      <c r="G35" s="84"/>
      <c r="H35" s="94">
        <v>1.6399999999999997</v>
      </c>
      <c r="I35" s="97" t="s">
        <v>153</v>
      </c>
      <c r="J35" s="98">
        <v>2.2499999999999999E-2</v>
      </c>
      <c r="K35" s="95">
        <v>1.2999999999999997E-3</v>
      </c>
      <c r="L35" s="94">
        <v>21800</v>
      </c>
      <c r="M35" s="96">
        <v>104.29</v>
      </c>
      <c r="N35" s="94">
        <v>22.735220000000002</v>
      </c>
      <c r="O35" s="95">
        <v>1.1778095282089434E-6</v>
      </c>
      <c r="P35" s="95">
        <v>1.7315462162044729E-2</v>
      </c>
      <c r="Q35" s="95">
        <f>+N35/'סכום נכסי הקרן'!$C$42</f>
        <v>7.3457271357497385E-3</v>
      </c>
    </row>
    <row r="36" spans="2:17" s="120" customFormat="1">
      <c r="B36" s="86" t="s">
        <v>273</v>
      </c>
      <c r="C36" s="84" t="s">
        <v>274</v>
      </c>
      <c r="D36" s="97" t="s">
        <v>110</v>
      </c>
      <c r="E36" s="84" t="s">
        <v>240</v>
      </c>
      <c r="F36" s="84"/>
      <c r="G36" s="84"/>
      <c r="H36" s="94">
        <v>1.08</v>
      </c>
      <c r="I36" s="97" t="s">
        <v>153</v>
      </c>
      <c r="J36" s="98">
        <v>5.0000000000000001E-3</v>
      </c>
      <c r="K36" s="95">
        <v>1E-3</v>
      </c>
      <c r="L36" s="94">
        <v>206500</v>
      </c>
      <c r="M36" s="96">
        <v>100.89</v>
      </c>
      <c r="N36" s="94">
        <v>208.33785999999998</v>
      </c>
      <c r="O36" s="95">
        <v>1.3527500458559337E-5</v>
      </c>
      <c r="P36" s="95">
        <v>0.15867303381059747</v>
      </c>
      <c r="Q36" s="95">
        <f>+N36/'סכום נכסי הקרן'!$C$42</f>
        <v>6.7313756876160855E-2</v>
      </c>
    </row>
    <row r="37" spans="2:17" s="120" customFormat="1">
      <c r="B37" s="86" t="s">
        <v>275</v>
      </c>
      <c r="C37" s="84" t="s">
        <v>276</v>
      </c>
      <c r="D37" s="97" t="s">
        <v>110</v>
      </c>
      <c r="E37" s="84" t="s">
        <v>240</v>
      </c>
      <c r="F37" s="84"/>
      <c r="G37" s="84"/>
      <c r="H37" s="94">
        <v>0.33</v>
      </c>
      <c r="I37" s="97" t="s">
        <v>153</v>
      </c>
      <c r="J37" s="98">
        <v>0.04</v>
      </c>
      <c r="K37" s="95">
        <v>1.2000000000000001E-3</v>
      </c>
      <c r="L37" s="94">
        <v>31179</v>
      </c>
      <c r="M37" s="96">
        <v>103.96</v>
      </c>
      <c r="N37" s="94">
        <v>32.413689999999995</v>
      </c>
      <c r="O37" s="95">
        <v>2.0529570337735829E-6</v>
      </c>
      <c r="P37" s="95">
        <v>2.4686720547557821E-2</v>
      </c>
      <c r="Q37" s="95">
        <f>+N37/'סכום נכסי הקרן'!$C$42</f>
        <v>1.0472831237295258E-2</v>
      </c>
    </row>
    <row r="38" spans="2:17" s="120" customFormat="1">
      <c r="B38" s="86" t="s">
        <v>277</v>
      </c>
      <c r="C38" s="84" t="s">
        <v>278</v>
      </c>
      <c r="D38" s="97" t="s">
        <v>110</v>
      </c>
      <c r="E38" s="84" t="s">
        <v>240</v>
      </c>
      <c r="F38" s="84"/>
      <c r="G38" s="84"/>
      <c r="H38" s="94">
        <v>3.9000000000000004</v>
      </c>
      <c r="I38" s="97" t="s">
        <v>153</v>
      </c>
      <c r="J38" s="98">
        <v>5.5E-2</v>
      </c>
      <c r="K38" s="95">
        <v>6.0999999999999995E-3</v>
      </c>
      <c r="L38" s="94">
        <v>6242</v>
      </c>
      <c r="M38" s="96">
        <v>124.52</v>
      </c>
      <c r="N38" s="94">
        <v>7.7725400000000002</v>
      </c>
      <c r="O38" s="95">
        <v>3.4760229042998893E-7</v>
      </c>
      <c r="P38" s="95">
        <v>5.9196753879214338E-3</v>
      </c>
      <c r="Q38" s="95">
        <f>+N38/'סכום נכסי הקרן'!$C$42</f>
        <v>2.5113000002507241E-3</v>
      </c>
    </row>
    <row r="39" spans="2:17" s="120" customFormat="1">
      <c r="B39" s="86" t="s">
        <v>279</v>
      </c>
      <c r="C39" s="84" t="s">
        <v>280</v>
      </c>
      <c r="D39" s="97" t="s">
        <v>110</v>
      </c>
      <c r="E39" s="84" t="s">
        <v>240</v>
      </c>
      <c r="F39" s="84"/>
      <c r="G39" s="84"/>
      <c r="H39" s="94">
        <v>15.42</v>
      </c>
      <c r="I39" s="97" t="s">
        <v>153</v>
      </c>
      <c r="J39" s="98">
        <v>5.5E-2</v>
      </c>
      <c r="K39" s="95">
        <v>2.86E-2</v>
      </c>
      <c r="L39" s="94">
        <v>63362</v>
      </c>
      <c r="M39" s="96">
        <v>149.41999999999999</v>
      </c>
      <c r="N39" s="94">
        <v>94.6755</v>
      </c>
      <c r="O39" s="95">
        <v>3.5707712295542322E-6</v>
      </c>
      <c r="P39" s="95">
        <v>7.2106187576925385E-2</v>
      </c>
      <c r="Q39" s="95">
        <f>+N39/'סכום נכסי הקרן'!$C$42</f>
        <v>3.0589560577846807E-2</v>
      </c>
    </row>
    <row r="40" spans="2:17" s="120" customFormat="1">
      <c r="B40" s="86" t="s">
        <v>281</v>
      </c>
      <c r="C40" s="84" t="s">
        <v>282</v>
      </c>
      <c r="D40" s="97" t="s">
        <v>110</v>
      </c>
      <c r="E40" s="84" t="s">
        <v>240</v>
      </c>
      <c r="F40" s="84"/>
      <c r="G40" s="84"/>
      <c r="H40" s="94">
        <v>3.52</v>
      </c>
      <c r="I40" s="97" t="s">
        <v>153</v>
      </c>
      <c r="J40" s="98">
        <v>0.01</v>
      </c>
      <c r="K40" s="95">
        <v>4.3E-3</v>
      </c>
      <c r="L40" s="94">
        <v>111075</v>
      </c>
      <c r="M40" s="96">
        <v>102.43</v>
      </c>
      <c r="N40" s="94">
        <v>113.77413</v>
      </c>
      <c r="O40" s="95">
        <v>8.4324591715624142E-6</v>
      </c>
      <c r="P40" s="95">
        <v>8.665197183201033E-2</v>
      </c>
      <c r="Q40" s="95">
        <f>+N40/'סכום נכסי הקרן'!$C$42</f>
        <v>3.6760309074964671E-2</v>
      </c>
    </row>
    <row r="41" spans="2:17" s="120" customFormat="1">
      <c r="B41" s="86" t="s">
        <v>283</v>
      </c>
      <c r="C41" s="84" t="s">
        <v>284</v>
      </c>
      <c r="D41" s="97" t="s">
        <v>110</v>
      </c>
      <c r="E41" s="84" t="s">
        <v>240</v>
      </c>
      <c r="F41" s="84"/>
      <c r="G41" s="84"/>
      <c r="H41" s="94">
        <v>2.1999999999999997</v>
      </c>
      <c r="I41" s="97" t="s">
        <v>153</v>
      </c>
      <c r="J41" s="98">
        <v>0.05</v>
      </c>
      <c r="K41" s="95">
        <v>2.2000000000000001E-3</v>
      </c>
      <c r="L41" s="94">
        <v>7800</v>
      </c>
      <c r="M41" s="96">
        <v>114.45</v>
      </c>
      <c r="N41" s="94">
        <v>8.9271000000000011</v>
      </c>
      <c r="O41" s="95">
        <v>4.214127375781842E-7</v>
      </c>
      <c r="P41" s="95">
        <v>6.7990044638578167E-3</v>
      </c>
      <c r="Q41" s="95">
        <f>+N41/'סכום נכסי הקרן'!$C$42</f>
        <v>2.8843371963654407E-3</v>
      </c>
    </row>
    <row r="42" spans="2:17" s="120" customFormat="1">
      <c r="B42" s="123"/>
    </row>
    <row r="43" spans="2:17" s="120" customFormat="1">
      <c r="B43" s="85" t="s">
        <v>25</v>
      </c>
      <c r="C43" s="82"/>
      <c r="D43" s="82"/>
      <c r="E43" s="82"/>
      <c r="F43" s="82"/>
      <c r="G43" s="82"/>
      <c r="H43" s="91">
        <v>2.6599999999999997</v>
      </c>
      <c r="I43" s="82"/>
      <c r="J43" s="82"/>
      <c r="K43" s="92">
        <v>1.2999999999999997E-3</v>
      </c>
      <c r="L43" s="91"/>
      <c r="M43" s="93"/>
      <c r="N43" s="91">
        <v>9.442540000000001</v>
      </c>
      <c r="O43" s="82"/>
      <c r="P43" s="92">
        <v>7.1915707912038615E-3</v>
      </c>
      <c r="Q43" s="92">
        <f>+N43/'סכום נכסי הקרן'!$C$42</f>
        <v>3.0508753514767984E-3</v>
      </c>
    </row>
    <row r="44" spans="2:17" s="120" customFormat="1">
      <c r="B44" s="86" t="s">
        <v>261</v>
      </c>
      <c r="C44" s="84" t="s">
        <v>262</v>
      </c>
      <c r="D44" s="97" t="s">
        <v>110</v>
      </c>
      <c r="E44" s="84" t="s">
        <v>240</v>
      </c>
      <c r="F44" s="84"/>
      <c r="G44" s="84"/>
      <c r="H44" s="94">
        <v>2.6599999999999997</v>
      </c>
      <c r="I44" s="97" t="s">
        <v>153</v>
      </c>
      <c r="J44" s="98">
        <v>1E-3</v>
      </c>
      <c r="K44" s="95">
        <v>1.2999999999999997E-3</v>
      </c>
      <c r="L44" s="94">
        <v>9452</v>
      </c>
      <c r="M44" s="96">
        <v>99.9</v>
      </c>
      <c r="N44" s="94">
        <v>9.442540000000001</v>
      </c>
      <c r="O44" s="95">
        <v>5.13032752544635E-7</v>
      </c>
      <c r="P44" s="95">
        <v>7.1915707912038615E-3</v>
      </c>
      <c r="Q44" s="95">
        <f>+N44/'סכום נכסי הקרן'!$C$42</f>
        <v>3.0508753514767984E-3</v>
      </c>
    </row>
    <row r="45" spans="2:17" s="120" customFormat="1">
      <c r="B45" s="123"/>
    </row>
    <row r="46" spans="2:17" s="120" customFormat="1">
      <c r="B46" s="123"/>
    </row>
    <row r="47" spans="2:17" s="120" customFormat="1">
      <c r="B47" s="124" t="s">
        <v>101</v>
      </c>
      <c r="C47" s="119"/>
      <c r="D47" s="119"/>
    </row>
    <row r="48" spans="2:17" s="120" customFormat="1">
      <c r="B48" s="124" t="s">
        <v>219</v>
      </c>
      <c r="C48" s="119"/>
      <c r="D48" s="119"/>
    </row>
    <row r="49" spans="2:4" s="120" customFormat="1">
      <c r="B49" s="167" t="s">
        <v>229</v>
      </c>
      <c r="C49" s="167"/>
      <c r="D49" s="167"/>
    </row>
    <row r="50" spans="2:4" s="120" customFormat="1">
      <c r="B50" s="123"/>
    </row>
    <row r="51" spans="2:4" s="120" customFormat="1">
      <c r="B51" s="123"/>
    </row>
    <row r="52" spans="2:4" s="120" customFormat="1">
      <c r="B52" s="123"/>
    </row>
    <row r="53" spans="2:4" s="120" customFormat="1">
      <c r="B53" s="123"/>
    </row>
    <row r="54" spans="2:4" s="120" customFormat="1">
      <c r="B54" s="123"/>
    </row>
    <row r="55" spans="2:4" s="120" customFormat="1">
      <c r="B55" s="123"/>
    </row>
    <row r="56" spans="2:4" s="120" customFormat="1">
      <c r="B56" s="123"/>
    </row>
    <row r="57" spans="2:4" s="120" customFormat="1">
      <c r="B57" s="123"/>
    </row>
    <row r="58" spans="2:4" s="120" customFormat="1">
      <c r="B58" s="123"/>
    </row>
    <row r="59" spans="2:4" s="120" customFormat="1">
      <c r="B59" s="123"/>
    </row>
    <row r="60" spans="2:4" s="120" customFormat="1">
      <c r="B60" s="123"/>
    </row>
    <row r="61" spans="2:4" s="120" customFormat="1">
      <c r="B61" s="123"/>
    </row>
    <row r="62" spans="2:4" s="120" customFormat="1">
      <c r="B62" s="123"/>
    </row>
    <row r="63" spans="2:4" s="120" customFormat="1">
      <c r="B63" s="123"/>
    </row>
    <row r="64" spans="2:4" s="120" customFormat="1">
      <c r="B64" s="123"/>
    </row>
    <row r="65" spans="2:4" s="120" customFormat="1">
      <c r="B65" s="123"/>
    </row>
    <row r="66" spans="2:4" s="120" customFormat="1">
      <c r="B66" s="123"/>
    </row>
    <row r="67" spans="2:4" s="120" customFormat="1">
      <c r="B67" s="123"/>
    </row>
    <row r="68" spans="2:4" s="120" customFormat="1">
      <c r="B68" s="123"/>
    </row>
    <row r="69" spans="2:4" s="120" customFormat="1">
      <c r="B69" s="123"/>
    </row>
    <row r="70" spans="2:4" s="120" customFormat="1">
      <c r="B70" s="123"/>
    </row>
    <row r="71" spans="2:4" s="120" customFormat="1">
      <c r="B71" s="123"/>
    </row>
    <row r="72" spans="2:4" s="120" customFormat="1">
      <c r="B72" s="123"/>
    </row>
    <row r="73" spans="2:4" s="120" customFormat="1">
      <c r="B73" s="123"/>
    </row>
    <row r="74" spans="2:4">
      <c r="C74" s="1"/>
      <c r="D74" s="1"/>
    </row>
    <row r="75" spans="2:4">
      <c r="C75" s="1"/>
      <c r="D75" s="1"/>
    </row>
    <row r="76" spans="2:4">
      <c r="C76" s="1"/>
      <c r="D76" s="1"/>
    </row>
    <row r="77" spans="2:4">
      <c r="C77" s="1"/>
      <c r="D77" s="1"/>
    </row>
    <row r="78" spans="2:4">
      <c r="C78" s="1"/>
      <c r="D78" s="1"/>
    </row>
    <row r="79" spans="2:4">
      <c r="C79" s="1"/>
      <c r="D79" s="1"/>
    </row>
    <row r="80" spans="2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</sheetData>
  <sheetProtection sheet="1" objects="1" scenarios="1"/>
  <mergeCells count="3">
    <mergeCell ref="B6:Q6"/>
    <mergeCell ref="B7:Q7"/>
    <mergeCell ref="B49:D49"/>
  </mergeCells>
  <phoneticPr fontId="4" type="noConversion"/>
  <dataValidations count="1">
    <dataValidation allowBlank="1" showInputMessage="1" showErrorMessage="1" sqref="C5:C29 B47:B49 AG1:AI27 C47:D48 B50:D1048576 A43:A1048576 E43:AF1048576 D1:AF29 AJ43:XFD1048576 AJ1:XFD29 AG44:AI1048576 B44:D46 B43 A1:B29 A30:XFD42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168</v>
      </c>
      <c r="C1" s="78" t="s" vm="1">
        <v>235</v>
      </c>
    </row>
    <row r="2" spans="2:67">
      <c r="B2" s="57" t="s">
        <v>167</v>
      </c>
      <c r="C2" s="78" t="s">
        <v>236</v>
      </c>
    </row>
    <row r="3" spans="2:67">
      <c r="B3" s="57" t="s">
        <v>169</v>
      </c>
      <c r="C3" s="78" t="s">
        <v>237</v>
      </c>
    </row>
    <row r="4" spans="2:67">
      <c r="B4" s="57" t="s">
        <v>170</v>
      </c>
      <c r="C4" s="78">
        <v>2148</v>
      </c>
    </row>
    <row r="6" spans="2:67" ht="26.25" customHeight="1">
      <c r="B6" s="164" t="s">
        <v>198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9"/>
      <c r="BO6" s="3"/>
    </row>
    <row r="7" spans="2:67" ht="26.25" customHeight="1">
      <c r="B7" s="164" t="s">
        <v>75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9"/>
      <c r="AZ7" s="44"/>
      <c r="BJ7" s="3"/>
      <c r="BO7" s="3"/>
    </row>
    <row r="8" spans="2:67" s="3" customFormat="1" ht="78.75">
      <c r="B8" s="38" t="s">
        <v>104</v>
      </c>
      <c r="C8" s="13" t="s">
        <v>39</v>
      </c>
      <c r="D8" s="13" t="s">
        <v>109</v>
      </c>
      <c r="E8" s="13" t="s">
        <v>214</v>
      </c>
      <c r="F8" s="13" t="s">
        <v>106</v>
      </c>
      <c r="G8" s="13" t="s">
        <v>51</v>
      </c>
      <c r="H8" s="13" t="s">
        <v>15</v>
      </c>
      <c r="I8" s="13" t="s">
        <v>52</v>
      </c>
      <c r="J8" s="13" t="s">
        <v>90</v>
      </c>
      <c r="K8" s="13" t="s">
        <v>18</v>
      </c>
      <c r="L8" s="13" t="s">
        <v>89</v>
      </c>
      <c r="M8" s="13" t="s">
        <v>17</v>
      </c>
      <c r="N8" s="13" t="s">
        <v>19</v>
      </c>
      <c r="O8" s="13" t="s">
        <v>221</v>
      </c>
      <c r="P8" s="13" t="s">
        <v>220</v>
      </c>
      <c r="Q8" s="13" t="s">
        <v>50</v>
      </c>
      <c r="R8" s="13" t="s">
        <v>49</v>
      </c>
      <c r="S8" s="13" t="s">
        <v>171</v>
      </c>
      <c r="T8" s="39" t="s">
        <v>173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230</v>
      </c>
      <c r="P9" s="16"/>
      <c r="Q9" s="16" t="s">
        <v>224</v>
      </c>
      <c r="R9" s="16" t="s">
        <v>20</v>
      </c>
      <c r="S9" s="16" t="s">
        <v>20</v>
      </c>
      <c r="T9" s="75" t="s">
        <v>20</v>
      </c>
      <c r="BJ9" s="1"/>
      <c r="BL9" s="1"/>
      <c r="BO9" s="4"/>
    </row>
    <row r="10" spans="2:67" s="4" customFormat="1" ht="18" customHeight="1">
      <c r="B10" s="41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102</v>
      </c>
      <c r="R10" s="19" t="s">
        <v>103</v>
      </c>
      <c r="S10" s="46" t="s">
        <v>174</v>
      </c>
      <c r="T10" s="74" t="s">
        <v>215</v>
      </c>
      <c r="U10" s="5"/>
      <c r="BJ10" s="1"/>
      <c r="BK10" s="3"/>
      <c r="BL10" s="1"/>
      <c r="BO10" s="1"/>
    </row>
    <row r="11" spans="2:67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5"/>
      <c r="BJ11" s="1"/>
      <c r="BK11" s="3"/>
      <c r="BL11" s="1"/>
      <c r="BO11" s="1"/>
    </row>
    <row r="12" spans="2:67" ht="20.25">
      <c r="B12" s="99" t="s">
        <v>234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BK12" s="4"/>
    </row>
    <row r="13" spans="2:67">
      <c r="B13" s="99" t="s">
        <v>101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</row>
    <row r="14" spans="2:67">
      <c r="B14" s="99" t="s">
        <v>219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</row>
    <row r="15" spans="2:67">
      <c r="B15" s="99" t="s">
        <v>229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</row>
    <row r="16" spans="2:67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BJ16" s="4"/>
    </row>
    <row r="17" spans="2:2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</row>
    <row r="18" spans="2:2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</row>
    <row r="19" spans="2:2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</row>
    <row r="20" spans="2:2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</row>
    <row r="21" spans="2:2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</row>
    <row r="22" spans="2:2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</row>
    <row r="23" spans="2:2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</row>
    <row r="24" spans="2:2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</row>
    <row r="25" spans="2:2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</row>
    <row r="26" spans="2:2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</row>
    <row r="27" spans="2:2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</row>
    <row r="28" spans="2:2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</row>
    <row r="29" spans="2:2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</row>
    <row r="30" spans="2:2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</row>
    <row r="31" spans="2:2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</row>
    <row r="32" spans="2:20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</row>
    <row r="33" spans="2:20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</row>
    <row r="34" spans="2:20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</row>
    <row r="35" spans="2:20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</row>
    <row r="36" spans="2:20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</row>
    <row r="37" spans="2:20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</row>
    <row r="38" spans="2:20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</row>
    <row r="39" spans="2:20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</row>
    <row r="40" spans="2:20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</row>
    <row r="41" spans="2:20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</row>
    <row r="42" spans="2:20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</row>
    <row r="43" spans="2:20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</row>
    <row r="44" spans="2:20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</row>
    <row r="45" spans="2:20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</row>
    <row r="46" spans="2:20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</row>
    <row r="47" spans="2:20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</row>
    <row r="48" spans="2:20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</row>
    <row r="49" spans="2:20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</row>
    <row r="50" spans="2:20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</row>
    <row r="51" spans="2:20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</row>
    <row r="52" spans="2:20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</row>
    <row r="53" spans="2:20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</row>
    <row r="54" spans="2:20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</row>
    <row r="55" spans="2:20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</row>
    <row r="56" spans="2:20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</row>
    <row r="57" spans="2:20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</row>
    <row r="58" spans="2:20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</row>
    <row r="59" spans="2:20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</row>
    <row r="60" spans="2:20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</row>
    <row r="61" spans="2:20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</row>
    <row r="62" spans="2:20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</row>
    <row r="63" spans="2:20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</row>
    <row r="64" spans="2:20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</row>
    <row r="65" spans="2:20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</row>
    <row r="66" spans="2:20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</row>
    <row r="67" spans="2:20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</row>
    <row r="68" spans="2:20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</row>
    <row r="69" spans="2:20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</row>
    <row r="70" spans="2:20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</row>
    <row r="71" spans="2:20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</row>
    <row r="72" spans="2:20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</row>
    <row r="73" spans="2:20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</row>
    <row r="74" spans="2:20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</row>
    <row r="75" spans="2:20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</row>
    <row r="76" spans="2:20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</row>
    <row r="77" spans="2:20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</row>
    <row r="78" spans="2:20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</row>
    <row r="79" spans="2:20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</row>
    <row r="80" spans="2:20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</row>
    <row r="81" spans="2:20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</row>
    <row r="82" spans="2:20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</row>
    <row r="83" spans="2:20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</row>
    <row r="84" spans="2:20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</row>
    <row r="85" spans="2:20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</row>
    <row r="86" spans="2:20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</row>
    <row r="87" spans="2:20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</row>
    <row r="88" spans="2:20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</row>
    <row r="89" spans="2:20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</row>
    <row r="90" spans="2:20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</row>
    <row r="91" spans="2:20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</row>
    <row r="92" spans="2:20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</row>
    <row r="93" spans="2:20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</row>
    <row r="94" spans="2:20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</row>
    <row r="95" spans="2:20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</row>
    <row r="96" spans="2:20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</row>
    <row r="97" spans="2:20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</row>
    <row r="98" spans="2:20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</row>
    <row r="99" spans="2:20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</row>
    <row r="100" spans="2:20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</row>
    <row r="101" spans="2:20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</row>
    <row r="102" spans="2:20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</row>
    <row r="103" spans="2:20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</row>
    <row r="104" spans="2:20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</row>
    <row r="105" spans="2:20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</row>
    <row r="106" spans="2:20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</row>
    <row r="107" spans="2:20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</row>
    <row r="108" spans="2:20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</row>
    <row r="109" spans="2:20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</row>
    <row r="110" spans="2:20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2 B14:B15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25.570312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12.7109375" style="1" bestFit="1" customWidth="1"/>
    <col min="8" max="8" width="7" style="1" bestFit="1" customWidth="1"/>
    <col min="9" max="9" width="11.140625" style="1" bestFit="1" customWidth="1"/>
    <col min="10" max="10" width="7.140625" style="1" bestFit="1" customWidth="1"/>
    <col min="11" max="11" width="5.140625" style="1" bestFit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9" style="1" bestFit="1" customWidth="1"/>
    <col min="16" max="16" width="7.285156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7" t="s">
        <v>168</v>
      </c>
      <c r="C1" s="78" t="s" vm="1">
        <v>235</v>
      </c>
    </row>
    <row r="2" spans="2:66">
      <c r="B2" s="57" t="s">
        <v>167</v>
      </c>
      <c r="C2" s="78" t="s">
        <v>236</v>
      </c>
    </row>
    <row r="3" spans="2:66">
      <c r="B3" s="57" t="s">
        <v>169</v>
      </c>
      <c r="C3" s="78" t="s">
        <v>237</v>
      </c>
    </row>
    <row r="4" spans="2:66">
      <c r="B4" s="57" t="s">
        <v>170</v>
      </c>
      <c r="C4" s="78">
        <v>2148</v>
      </c>
    </row>
    <row r="6" spans="2:66" ht="26.25" customHeight="1">
      <c r="B6" s="170" t="s">
        <v>198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2"/>
    </row>
    <row r="7" spans="2:66" ht="26.25" customHeight="1">
      <c r="B7" s="170" t="s">
        <v>76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2"/>
      <c r="BN7" s="3"/>
    </row>
    <row r="8" spans="2:66" s="3" customFormat="1" ht="78.75">
      <c r="B8" s="22" t="s">
        <v>104</v>
      </c>
      <c r="C8" s="30" t="s">
        <v>39</v>
      </c>
      <c r="D8" s="30" t="s">
        <v>109</v>
      </c>
      <c r="E8" s="30" t="s">
        <v>214</v>
      </c>
      <c r="F8" s="30" t="s">
        <v>106</v>
      </c>
      <c r="G8" s="30" t="s">
        <v>51</v>
      </c>
      <c r="H8" s="30" t="s">
        <v>15</v>
      </c>
      <c r="I8" s="30" t="s">
        <v>52</v>
      </c>
      <c r="J8" s="30" t="s">
        <v>90</v>
      </c>
      <c r="K8" s="30" t="s">
        <v>18</v>
      </c>
      <c r="L8" s="30" t="s">
        <v>89</v>
      </c>
      <c r="M8" s="30" t="s">
        <v>17</v>
      </c>
      <c r="N8" s="30" t="s">
        <v>19</v>
      </c>
      <c r="O8" s="13" t="s">
        <v>221</v>
      </c>
      <c r="P8" s="30" t="s">
        <v>220</v>
      </c>
      <c r="Q8" s="30" t="s">
        <v>228</v>
      </c>
      <c r="R8" s="30" t="s">
        <v>50</v>
      </c>
      <c r="S8" s="13" t="s">
        <v>49</v>
      </c>
      <c r="T8" s="30" t="s">
        <v>171</v>
      </c>
      <c r="U8" s="30" t="s">
        <v>173</v>
      </c>
      <c r="V8" s="1"/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32"/>
      <c r="I9" s="32"/>
      <c r="J9" s="32" t="s">
        <v>22</v>
      </c>
      <c r="K9" s="32" t="s">
        <v>21</v>
      </c>
      <c r="L9" s="32"/>
      <c r="M9" s="32" t="s">
        <v>20</v>
      </c>
      <c r="N9" s="32" t="s">
        <v>20</v>
      </c>
      <c r="O9" s="32" t="s">
        <v>230</v>
      </c>
      <c r="P9" s="32"/>
      <c r="Q9" s="16" t="s">
        <v>224</v>
      </c>
      <c r="R9" s="32" t="s">
        <v>224</v>
      </c>
      <c r="S9" s="16" t="s">
        <v>20</v>
      </c>
      <c r="T9" s="32" t="s">
        <v>224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34" t="s">
        <v>14</v>
      </c>
      <c r="Q10" s="43" t="s">
        <v>102</v>
      </c>
      <c r="R10" s="19" t="s">
        <v>103</v>
      </c>
      <c r="S10" s="19" t="s">
        <v>174</v>
      </c>
      <c r="T10" s="20" t="s">
        <v>215</v>
      </c>
      <c r="U10" s="20" t="s">
        <v>232</v>
      </c>
      <c r="V10" s="5"/>
      <c r="BI10" s="1"/>
      <c r="BJ10" s="3"/>
      <c r="BK10" s="1"/>
    </row>
    <row r="11" spans="2:66" s="4" customFormat="1" ht="18" customHeight="1">
      <c r="B11" s="113" t="s">
        <v>33</v>
      </c>
      <c r="C11" s="82"/>
      <c r="D11" s="82"/>
      <c r="E11" s="82"/>
      <c r="F11" s="82"/>
      <c r="G11" s="82"/>
      <c r="H11" s="82"/>
      <c r="I11" s="82"/>
      <c r="J11" s="82"/>
      <c r="K11" s="91">
        <v>1.6515651113844605</v>
      </c>
      <c r="L11" s="82"/>
      <c r="M11" s="82"/>
      <c r="N11" s="103">
        <v>1.146034207495013E-2</v>
      </c>
      <c r="O11" s="91"/>
      <c r="P11" s="93"/>
      <c r="Q11" s="82"/>
      <c r="R11" s="91">
        <v>8.1865100000000002</v>
      </c>
      <c r="S11" s="82"/>
      <c r="T11" s="92">
        <v>1</v>
      </c>
      <c r="U11" s="92">
        <f>+R11/'סכום נכסי הקרן'!$C$42</f>
        <v>2.6450532985423754E-3</v>
      </c>
      <c r="V11" s="121"/>
      <c r="W11" s="118"/>
      <c r="BI11" s="100"/>
      <c r="BJ11" s="3"/>
      <c r="BK11" s="100"/>
      <c r="BN11" s="100"/>
    </row>
    <row r="12" spans="2:66" s="100" customFormat="1">
      <c r="B12" s="81" t="s">
        <v>218</v>
      </c>
      <c r="C12" s="82"/>
      <c r="D12" s="82"/>
      <c r="E12" s="82"/>
      <c r="F12" s="82"/>
      <c r="G12" s="82"/>
      <c r="H12" s="82"/>
      <c r="I12" s="82"/>
      <c r="J12" s="82"/>
      <c r="K12" s="91">
        <v>1.6515651113844605</v>
      </c>
      <c r="L12" s="82"/>
      <c r="M12" s="82"/>
      <c r="N12" s="103">
        <v>1.146034207495013E-2</v>
      </c>
      <c r="O12" s="91"/>
      <c r="P12" s="93"/>
      <c r="Q12" s="82"/>
      <c r="R12" s="91">
        <v>8.1865100000000002</v>
      </c>
      <c r="S12" s="82"/>
      <c r="T12" s="92">
        <v>1</v>
      </c>
      <c r="U12" s="92">
        <f>+R12/'סכום נכסי הקרן'!$C$42</f>
        <v>2.6450532985423754E-3</v>
      </c>
      <c r="V12" s="119"/>
      <c r="W12" s="119"/>
      <c r="BJ12" s="3"/>
    </row>
    <row r="13" spans="2:66" ht="20.25">
      <c r="B13" s="102" t="s">
        <v>32</v>
      </c>
      <c r="C13" s="82"/>
      <c r="D13" s="82"/>
      <c r="E13" s="82"/>
      <c r="F13" s="82"/>
      <c r="G13" s="82"/>
      <c r="H13" s="82"/>
      <c r="I13" s="82"/>
      <c r="J13" s="82"/>
      <c r="K13" s="91">
        <v>1.9435598435902657</v>
      </c>
      <c r="L13" s="82"/>
      <c r="M13" s="82"/>
      <c r="N13" s="103">
        <v>1.6807036175407634E-2</v>
      </c>
      <c r="O13" s="91"/>
      <c r="P13" s="93"/>
      <c r="Q13" s="82"/>
      <c r="R13" s="91">
        <v>4.8615900000000005</v>
      </c>
      <c r="S13" s="82"/>
      <c r="T13" s="92">
        <v>0.59385379117597126</v>
      </c>
      <c r="U13" s="92">
        <f>+R13/'סכום נכסי הקרן'!$C$42</f>
        <v>1.5707749292018978E-3</v>
      </c>
      <c r="V13" s="120"/>
      <c r="W13" s="120"/>
      <c r="BJ13" s="4"/>
    </row>
    <row r="14" spans="2:66">
      <c r="B14" s="87" t="s">
        <v>285</v>
      </c>
      <c r="C14" s="84" t="s">
        <v>286</v>
      </c>
      <c r="D14" s="97" t="s">
        <v>110</v>
      </c>
      <c r="E14" s="97" t="s">
        <v>287</v>
      </c>
      <c r="F14" s="84" t="s">
        <v>288</v>
      </c>
      <c r="G14" s="97" t="s">
        <v>289</v>
      </c>
      <c r="H14" s="84" t="s">
        <v>387</v>
      </c>
      <c r="I14" s="84" t="s">
        <v>150</v>
      </c>
      <c r="J14" s="84"/>
      <c r="K14" s="94">
        <v>9.9999999999999992E-2</v>
      </c>
      <c r="L14" s="97" t="s">
        <v>153</v>
      </c>
      <c r="M14" s="98">
        <v>4.4000000000000004E-2</v>
      </c>
      <c r="N14" s="98">
        <v>4.0500000000000001E-2</v>
      </c>
      <c r="O14" s="94">
        <v>1133.33</v>
      </c>
      <c r="P14" s="96">
        <v>121.61</v>
      </c>
      <c r="Q14" s="84"/>
      <c r="R14" s="94">
        <v>1.37825</v>
      </c>
      <c r="S14" s="95">
        <v>1.7624829856195848E-6</v>
      </c>
      <c r="T14" s="95">
        <v>0.1683562348302268</v>
      </c>
      <c r="U14" s="95">
        <f>+R14/'סכום נכסי הקרן'!$C$42</f>
        <v>4.4531121426786614E-4</v>
      </c>
      <c r="V14" s="120"/>
      <c r="W14" s="120"/>
    </row>
    <row r="15" spans="2:66">
      <c r="B15" s="87" t="s">
        <v>290</v>
      </c>
      <c r="C15" s="84" t="s">
        <v>291</v>
      </c>
      <c r="D15" s="97" t="s">
        <v>110</v>
      </c>
      <c r="E15" s="97" t="s">
        <v>287</v>
      </c>
      <c r="F15" s="84" t="s">
        <v>292</v>
      </c>
      <c r="G15" s="97" t="s">
        <v>293</v>
      </c>
      <c r="H15" s="84" t="s">
        <v>388</v>
      </c>
      <c r="I15" s="84" t="s">
        <v>150</v>
      </c>
      <c r="J15" s="84"/>
      <c r="K15" s="94">
        <v>3.02</v>
      </c>
      <c r="L15" s="97" t="s">
        <v>153</v>
      </c>
      <c r="M15" s="98">
        <v>3.7000000000000005E-2</v>
      </c>
      <c r="N15" s="98">
        <v>6.1000000000000013E-3</v>
      </c>
      <c r="O15" s="94">
        <v>961</v>
      </c>
      <c r="P15" s="96">
        <v>113.82</v>
      </c>
      <c r="Q15" s="84"/>
      <c r="R15" s="94">
        <v>1.0938099999999999</v>
      </c>
      <c r="S15" s="95">
        <v>3.2033529709548296E-7</v>
      </c>
      <c r="T15" s="95">
        <v>0.13361127024824987</v>
      </c>
      <c r="U15" s="95">
        <f>+R15/'סכום נכסי הקרן'!$C$42</f>
        <v>3.5340893109257006E-4</v>
      </c>
      <c r="V15" s="120"/>
      <c r="W15" s="120"/>
    </row>
    <row r="16" spans="2:66">
      <c r="B16" s="87" t="s">
        <v>294</v>
      </c>
      <c r="C16" s="84" t="s">
        <v>295</v>
      </c>
      <c r="D16" s="97" t="s">
        <v>110</v>
      </c>
      <c r="E16" s="97" t="s">
        <v>287</v>
      </c>
      <c r="F16" s="84" t="s">
        <v>296</v>
      </c>
      <c r="G16" s="97" t="s">
        <v>297</v>
      </c>
      <c r="H16" s="84" t="s">
        <v>389</v>
      </c>
      <c r="I16" s="84" t="s">
        <v>386</v>
      </c>
      <c r="J16" s="84"/>
      <c r="K16" s="94">
        <v>2.5299999999999998</v>
      </c>
      <c r="L16" s="97" t="s">
        <v>153</v>
      </c>
      <c r="M16" s="98">
        <v>3.9E-2</v>
      </c>
      <c r="N16" s="98">
        <v>8.1000000000000013E-3</v>
      </c>
      <c r="O16" s="94">
        <v>1938</v>
      </c>
      <c r="P16" s="96">
        <v>117.38</v>
      </c>
      <c r="Q16" s="84"/>
      <c r="R16" s="94">
        <v>2.2748300000000001</v>
      </c>
      <c r="S16" s="95">
        <v>9.7371032369085443E-6</v>
      </c>
      <c r="T16" s="95">
        <v>0.27787543165524747</v>
      </c>
      <c r="U16" s="95">
        <f>+R16/'סכום נכסי הקרן'!$C$42</f>
        <v>7.3499532708359882E-4</v>
      </c>
      <c r="V16" s="120"/>
      <c r="W16" s="120"/>
    </row>
    <row r="17" spans="2:61" ht="20.25">
      <c r="B17" s="87" t="s">
        <v>298</v>
      </c>
      <c r="C17" s="84" t="s">
        <v>299</v>
      </c>
      <c r="D17" s="97" t="s">
        <v>110</v>
      </c>
      <c r="E17" s="97" t="s">
        <v>287</v>
      </c>
      <c r="F17" s="84" t="s">
        <v>300</v>
      </c>
      <c r="G17" s="97" t="s">
        <v>289</v>
      </c>
      <c r="H17" s="84" t="s">
        <v>390</v>
      </c>
      <c r="I17" s="84" t="s">
        <v>386</v>
      </c>
      <c r="J17" s="84"/>
      <c r="K17" s="94">
        <v>2.2000000000000002</v>
      </c>
      <c r="L17" s="97" t="s">
        <v>153</v>
      </c>
      <c r="M17" s="98">
        <v>0.02</v>
      </c>
      <c r="N17" s="98">
        <v>6.8999999999999999E-3</v>
      </c>
      <c r="O17" s="94">
        <v>109</v>
      </c>
      <c r="P17" s="96">
        <v>105.24</v>
      </c>
      <c r="Q17" s="84"/>
      <c r="R17" s="94">
        <v>0.1147</v>
      </c>
      <c r="S17" s="95">
        <v>1.5325627401659385E-7</v>
      </c>
      <c r="T17" s="95">
        <v>1.4010854442247062E-2</v>
      </c>
      <c r="U17" s="95">
        <f>+R17/'סכום נכסי הקרן'!$C$42</f>
        <v>3.7059456757862685E-5</v>
      </c>
      <c r="V17" s="120"/>
      <c r="W17" s="120"/>
      <c r="BI17" s="4"/>
    </row>
    <row r="18" spans="2:61">
      <c r="B18" s="83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94"/>
      <c r="P18" s="96"/>
      <c r="Q18" s="84"/>
      <c r="R18" s="84"/>
      <c r="S18" s="84"/>
      <c r="T18" s="95"/>
      <c r="U18" s="84"/>
      <c r="V18" s="120"/>
      <c r="W18" s="120"/>
    </row>
    <row r="19" spans="2:61">
      <c r="B19" s="102" t="s">
        <v>40</v>
      </c>
      <c r="C19" s="82"/>
      <c r="D19" s="82"/>
      <c r="E19" s="82"/>
      <c r="F19" s="82"/>
      <c r="G19" s="82"/>
      <c r="H19" s="82"/>
      <c r="I19" s="82"/>
      <c r="J19" s="82"/>
      <c r="K19" s="91">
        <v>1.224619900629188</v>
      </c>
      <c r="L19" s="82"/>
      <c r="M19" s="82"/>
      <c r="N19" s="103">
        <v>3.6425796710898308E-3</v>
      </c>
      <c r="O19" s="91"/>
      <c r="P19" s="93"/>
      <c r="Q19" s="82"/>
      <c r="R19" s="91">
        <v>3.3249200000000001</v>
      </c>
      <c r="S19" s="82"/>
      <c r="T19" s="92">
        <v>0.4061462088240288</v>
      </c>
      <c r="U19" s="92">
        <f>+R19/'סכום נכסי הקרן'!$C$42</f>
        <v>1.0742783693404778E-3</v>
      </c>
      <c r="V19" s="120"/>
      <c r="W19" s="120"/>
      <c r="BI19" s="3"/>
    </row>
    <row r="20" spans="2:61">
      <c r="B20" s="87" t="s">
        <v>301</v>
      </c>
      <c r="C20" s="84" t="s">
        <v>302</v>
      </c>
      <c r="D20" s="97" t="s">
        <v>110</v>
      </c>
      <c r="E20" s="97" t="s">
        <v>287</v>
      </c>
      <c r="F20" s="84" t="s">
        <v>303</v>
      </c>
      <c r="G20" s="97" t="s">
        <v>289</v>
      </c>
      <c r="H20" s="84" t="s">
        <v>391</v>
      </c>
      <c r="I20" s="84" t="s">
        <v>150</v>
      </c>
      <c r="J20" s="84"/>
      <c r="K20" s="94">
        <v>1.1300000000000001</v>
      </c>
      <c r="L20" s="97" t="s">
        <v>153</v>
      </c>
      <c r="M20" s="98">
        <v>5.9000000000000004E-2</v>
      </c>
      <c r="N20" s="98">
        <v>2.3E-3</v>
      </c>
      <c r="O20" s="94">
        <v>2866.67</v>
      </c>
      <c r="P20" s="96">
        <v>108.57</v>
      </c>
      <c r="Q20" s="84"/>
      <c r="R20" s="94">
        <v>3.1123499999999997</v>
      </c>
      <c r="S20" s="95">
        <v>2.6571401825887161E-6</v>
      </c>
      <c r="T20" s="95">
        <v>0.3801803210403456</v>
      </c>
      <c r="U20" s="95">
        <f>+R20/'סכום נכסי הקרן'!$C$42</f>
        <v>1.0055972122086654E-3</v>
      </c>
      <c r="V20" s="120"/>
      <c r="W20" s="120"/>
    </row>
    <row r="21" spans="2:61">
      <c r="B21" s="87" t="s">
        <v>304</v>
      </c>
      <c r="C21" s="84" t="s">
        <v>305</v>
      </c>
      <c r="D21" s="97" t="s">
        <v>110</v>
      </c>
      <c r="E21" s="97" t="s">
        <v>287</v>
      </c>
      <c r="F21" s="84" t="s">
        <v>306</v>
      </c>
      <c r="G21" s="97" t="s">
        <v>307</v>
      </c>
      <c r="H21" s="84" t="s">
        <v>390</v>
      </c>
      <c r="I21" s="84" t="s">
        <v>386</v>
      </c>
      <c r="J21" s="84"/>
      <c r="K21" s="94">
        <v>2.61</v>
      </c>
      <c r="L21" s="97" t="s">
        <v>153</v>
      </c>
      <c r="M21" s="98">
        <v>5.0999999999999997E-2</v>
      </c>
      <c r="N21" s="98">
        <v>2.3300000000000001E-2</v>
      </c>
      <c r="O21" s="94">
        <v>198</v>
      </c>
      <c r="P21" s="96">
        <v>107.36</v>
      </c>
      <c r="Q21" s="84"/>
      <c r="R21" s="94">
        <v>0.21256999999999998</v>
      </c>
      <c r="S21" s="95">
        <v>2.3376623376623376E-7</v>
      </c>
      <c r="T21" s="95">
        <v>2.5965887783683153E-2</v>
      </c>
      <c r="U21" s="95">
        <f>+R21/'סכום נכסי הקרן'!$C$42</f>
        <v>6.8681157131812297E-5</v>
      </c>
      <c r="V21" s="120"/>
      <c r="W21" s="120"/>
    </row>
    <row r="22" spans="2:61">
      <c r="B22" s="83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94"/>
      <c r="P22" s="96"/>
      <c r="Q22" s="84"/>
      <c r="R22" s="84"/>
      <c r="S22" s="84"/>
      <c r="T22" s="95"/>
      <c r="U22" s="84"/>
      <c r="V22" s="120"/>
      <c r="W22" s="120"/>
    </row>
    <row r="23" spans="2:61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20"/>
      <c r="W23" s="120"/>
    </row>
    <row r="24" spans="2:61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20"/>
      <c r="W24" s="120"/>
    </row>
    <row r="25" spans="2:61">
      <c r="B25" s="99" t="s">
        <v>234</v>
      </c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20"/>
      <c r="W25" s="120"/>
    </row>
    <row r="26" spans="2:61">
      <c r="B26" s="99" t="s">
        <v>101</v>
      </c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20"/>
      <c r="W26" s="120"/>
    </row>
    <row r="27" spans="2:61">
      <c r="B27" s="99" t="s">
        <v>219</v>
      </c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20"/>
      <c r="W27" s="120"/>
    </row>
    <row r="28" spans="2:61">
      <c r="B28" s="99" t="s">
        <v>229</v>
      </c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</row>
    <row r="29" spans="2:61">
      <c r="B29" s="99" t="s">
        <v>227</v>
      </c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</row>
    <row r="30" spans="2:61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</row>
    <row r="31" spans="2:61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</row>
    <row r="32" spans="2:61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</row>
    <row r="33" spans="2:21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</row>
    <row r="34" spans="2:21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</row>
    <row r="35" spans="2:21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</row>
    <row r="36" spans="2:21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</row>
    <row r="37" spans="2:21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</row>
    <row r="38" spans="2:21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</row>
    <row r="39" spans="2:21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</row>
    <row r="40" spans="2:21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</row>
    <row r="41" spans="2:21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</row>
    <row r="42" spans="2:21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</row>
    <row r="43" spans="2:21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</row>
    <row r="44" spans="2:21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</row>
    <row r="45" spans="2:21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</row>
    <row r="46" spans="2:21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</row>
    <row r="47" spans="2:21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</row>
    <row r="48" spans="2:21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</row>
    <row r="49" spans="2:21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</row>
    <row r="50" spans="2:21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</row>
    <row r="51" spans="2:21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</row>
    <row r="52" spans="2:21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</row>
    <row r="53" spans="2:21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</row>
    <row r="54" spans="2:21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</row>
    <row r="55" spans="2:21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</row>
    <row r="56" spans="2:21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</row>
    <row r="57" spans="2:21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</row>
    <row r="58" spans="2:21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</row>
    <row r="59" spans="2:21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</row>
    <row r="60" spans="2:21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</row>
    <row r="61" spans="2:21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</row>
    <row r="62" spans="2:21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</row>
    <row r="63" spans="2:21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</row>
    <row r="64" spans="2:21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</row>
    <row r="65" spans="2:21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</row>
    <row r="66" spans="2:21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</row>
    <row r="67" spans="2:21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</row>
    <row r="68" spans="2:21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</row>
    <row r="69" spans="2:21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</row>
    <row r="70" spans="2:21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</row>
    <row r="71" spans="2:21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</row>
    <row r="72" spans="2:21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</row>
    <row r="73" spans="2:21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</row>
    <row r="74" spans="2:21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</row>
    <row r="75" spans="2:21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</row>
    <row r="76" spans="2:21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</row>
    <row r="77" spans="2:21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</row>
    <row r="78" spans="2:21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1"/>
    </row>
    <row r="79" spans="2:21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</row>
    <row r="80" spans="2:21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</row>
    <row r="81" spans="2:21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</row>
    <row r="82" spans="2:21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</row>
    <row r="83" spans="2:21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</row>
    <row r="84" spans="2:21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</row>
    <row r="85" spans="2:21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</row>
    <row r="86" spans="2:21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</row>
    <row r="87" spans="2:21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</row>
    <row r="88" spans="2:21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</row>
    <row r="89" spans="2:21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</row>
    <row r="90" spans="2:21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</row>
    <row r="91" spans="2:21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</row>
    <row r="92" spans="2:21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</row>
    <row r="93" spans="2:21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</row>
    <row r="94" spans="2:21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1"/>
    </row>
    <row r="95" spans="2:21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</row>
    <row r="96" spans="2:21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1"/>
    </row>
    <row r="97" spans="2:21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</row>
    <row r="98" spans="2:21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101"/>
    </row>
    <row r="99" spans="2:21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</row>
    <row r="100" spans="2:2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</row>
    <row r="101" spans="2:2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</row>
    <row r="102" spans="2:2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</row>
    <row r="103" spans="2:2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</row>
    <row r="104" spans="2:2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</row>
    <row r="105" spans="2:2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</row>
    <row r="106" spans="2:2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1"/>
    </row>
    <row r="107" spans="2:2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</row>
    <row r="108" spans="2:2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1"/>
    </row>
    <row r="109" spans="2:2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</row>
    <row r="110" spans="2:2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1"/>
    </row>
    <row r="111" spans="2:2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</row>
    <row r="112" spans="2:2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1"/>
    </row>
    <row r="113" spans="2:2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</row>
    <row r="114" spans="2:2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  <c r="U114" s="101"/>
    </row>
    <row r="115" spans="2:21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</row>
    <row r="116" spans="2:21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</row>
    <row r="117" spans="2:21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</row>
    <row r="118" spans="2:21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  <c r="T118" s="101"/>
      <c r="U118" s="101"/>
    </row>
    <row r="119" spans="2:21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  <c r="T119" s="101"/>
      <c r="U119" s="101"/>
    </row>
    <row r="120" spans="2:21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  <c r="T120" s="101"/>
      <c r="U120" s="101"/>
    </row>
    <row r="121" spans="2:21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  <c r="T121" s="101"/>
      <c r="U121" s="101"/>
    </row>
    <row r="122" spans="2:21">
      <c r="C122" s="1"/>
      <c r="D122" s="1"/>
      <c r="E122" s="1"/>
      <c r="F122" s="1"/>
    </row>
    <row r="123" spans="2:21">
      <c r="C123" s="1"/>
      <c r="D123" s="1"/>
      <c r="E123" s="1"/>
      <c r="F123" s="1"/>
    </row>
    <row r="124" spans="2:21">
      <c r="C124" s="1"/>
      <c r="D124" s="1"/>
      <c r="E124" s="1"/>
      <c r="F124" s="1"/>
    </row>
    <row r="125" spans="2:21">
      <c r="C125" s="1"/>
      <c r="D125" s="1"/>
      <c r="E125" s="1"/>
      <c r="F125" s="1"/>
    </row>
    <row r="126" spans="2:21">
      <c r="C126" s="1"/>
      <c r="D126" s="1"/>
      <c r="E126" s="1"/>
      <c r="F126" s="1"/>
    </row>
    <row r="127" spans="2:21">
      <c r="C127" s="1"/>
      <c r="D127" s="1"/>
      <c r="E127" s="1"/>
      <c r="F127" s="1"/>
    </row>
    <row r="128" spans="2:21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2">
    <mergeCell ref="B6:U6"/>
    <mergeCell ref="B7:U7"/>
  </mergeCells>
  <phoneticPr fontId="4" type="noConversion"/>
  <conditionalFormatting sqref="B12:B24 B30:B121">
    <cfRule type="cellIs" dxfId="8" priority="2" operator="equal">
      <formula>"NR3"</formula>
    </cfRule>
  </conditionalFormatting>
  <conditionalFormatting sqref="B12:B24 B30:B121">
    <cfRule type="containsText" dxfId="7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27 B29"/>
    <dataValidation type="list" allowBlank="1" showInputMessage="1" showErrorMessage="1" sqref="I12:I828">
      <formula1>$BM$7:$BM$10</formula1>
    </dataValidation>
    <dataValidation type="list" allowBlank="1" showInputMessage="1" showErrorMessage="1" sqref="E12:E822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55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I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" style="1" customWidth="1"/>
    <col min="12" max="12" width="9" style="1" bestFit="1" customWidth="1"/>
    <col min="13" max="13" width="7.7109375" style="1" bestFit="1" customWidth="1"/>
    <col min="14" max="14" width="10.42578125" style="1" bestFit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168</v>
      </c>
      <c r="C1" s="78" t="s" vm="1">
        <v>235</v>
      </c>
    </row>
    <row r="2" spans="2:61">
      <c r="B2" s="57" t="s">
        <v>167</v>
      </c>
      <c r="C2" s="78" t="s">
        <v>236</v>
      </c>
    </row>
    <row r="3" spans="2:61">
      <c r="B3" s="57" t="s">
        <v>169</v>
      </c>
      <c r="C3" s="78" t="s">
        <v>237</v>
      </c>
    </row>
    <row r="4" spans="2:61">
      <c r="B4" s="57" t="s">
        <v>170</v>
      </c>
      <c r="C4" s="78">
        <v>2148</v>
      </c>
    </row>
    <row r="6" spans="2:61" ht="26.25" customHeight="1">
      <c r="B6" s="170" t="s">
        <v>198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2"/>
      <c r="BI6" s="3"/>
    </row>
    <row r="7" spans="2:61" ht="26.25" customHeight="1">
      <c r="B7" s="170" t="s">
        <v>77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2"/>
      <c r="BE7" s="3"/>
      <c r="BI7" s="3"/>
    </row>
    <row r="8" spans="2:61" s="3" customFormat="1" ht="78.75">
      <c r="B8" s="22" t="s">
        <v>104</v>
      </c>
      <c r="C8" s="30" t="s">
        <v>39</v>
      </c>
      <c r="D8" s="30" t="s">
        <v>109</v>
      </c>
      <c r="E8" s="30" t="s">
        <v>214</v>
      </c>
      <c r="F8" s="30" t="s">
        <v>106</v>
      </c>
      <c r="G8" s="30" t="s">
        <v>51</v>
      </c>
      <c r="H8" s="30" t="s">
        <v>89</v>
      </c>
      <c r="I8" s="13" t="s">
        <v>221</v>
      </c>
      <c r="J8" s="13" t="s">
        <v>220</v>
      </c>
      <c r="K8" s="13" t="s">
        <v>50</v>
      </c>
      <c r="L8" s="13" t="s">
        <v>49</v>
      </c>
      <c r="M8" s="30" t="s">
        <v>171</v>
      </c>
      <c r="N8" s="14" t="s">
        <v>173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230</v>
      </c>
      <c r="J9" s="16"/>
      <c r="K9" s="16" t="s">
        <v>224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20" t="s">
        <v>12</v>
      </c>
      <c r="BE10" s="1"/>
      <c r="BF10" s="3"/>
      <c r="BG10" s="1"/>
      <c r="BI10" s="1"/>
    </row>
    <row r="11" spans="2:6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BE11" s="1"/>
      <c r="BF11" s="3"/>
      <c r="BG11" s="1"/>
      <c r="BI11" s="1"/>
    </row>
    <row r="12" spans="2:61" ht="20.25">
      <c r="B12" s="99" t="s">
        <v>234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BF12" s="4"/>
    </row>
    <row r="13" spans="2:61">
      <c r="B13" s="99" t="s">
        <v>101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</row>
    <row r="14" spans="2:61">
      <c r="B14" s="99" t="s">
        <v>219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</row>
    <row r="15" spans="2:61">
      <c r="B15" s="99" t="s">
        <v>229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</row>
    <row r="16" spans="2:61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BE16" s="4"/>
    </row>
    <row r="17" spans="2:14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</row>
    <row r="18" spans="2:14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</row>
    <row r="19" spans="2:14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</row>
    <row r="20" spans="2:14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</row>
    <row r="21" spans="2:14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</row>
    <row r="22" spans="2:14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</row>
    <row r="23" spans="2:14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</row>
    <row r="24" spans="2:14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</row>
    <row r="25" spans="2:14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</row>
    <row r="26" spans="2:14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</row>
    <row r="27" spans="2:14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</row>
    <row r="28" spans="2:14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</row>
    <row r="29" spans="2:14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</row>
    <row r="30" spans="2:14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</row>
    <row r="31" spans="2:14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</row>
    <row r="32" spans="2:14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</row>
    <row r="33" spans="2:14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</row>
    <row r="34" spans="2:14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</row>
    <row r="35" spans="2:14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</row>
    <row r="36" spans="2:14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</row>
    <row r="37" spans="2:14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</row>
    <row r="38" spans="2:14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</row>
    <row r="39" spans="2:14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</row>
    <row r="40" spans="2:14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</row>
    <row r="41" spans="2:14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</row>
    <row r="42" spans="2:14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</row>
    <row r="43" spans="2:14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</row>
    <row r="44" spans="2:14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</row>
    <row r="45" spans="2:14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</row>
    <row r="46" spans="2:14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</row>
    <row r="47" spans="2:14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</row>
    <row r="48" spans="2:14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</row>
    <row r="49" spans="2:14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</row>
    <row r="50" spans="2:14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</row>
    <row r="51" spans="2:14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</row>
    <row r="52" spans="2:14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</row>
    <row r="53" spans="2:14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</row>
    <row r="54" spans="2:14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</row>
    <row r="55" spans="2:14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</row>
    <row r="56" spans="2:14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</row>
    <row r="57" spans="2:14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</row>
    <row r="58" spans="2:14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</row>
    <row r="59" spans="2:14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</row>
    <row r="60" spans="2:14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</row>
    <row r="61" spans="2:14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</row>
    <row r="62" spans="2:14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</row>
    <row r="63" spans="2:14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</row>
    <row r="64" spans="2:14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</row>
    <row r="65" spans="2:14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</row>
    <row r="66" spans="2:14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</row>
    <row r="67" spans="2:14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</row>
    <row r="68" spans="2:14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</row>
    <row r="69" spans="2:14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</row>
    <row r="70" spans="2:14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</row>
    <row r="71" spans="2:14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</row>
    <row r="72" spans="2:14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</row>
    <row r="73" spans="2:14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</row>
    <row r="74" spans="2:14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</row>
    <row r="75" spans="2:14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</row>
    <row r="76" spans="2:14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</row>
    <row r="77" spans="2:14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</row>
    <row r="78" spans="2:14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</row>
    <row r="79" spans="2:14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</row>
    <row r="80" spans="2:14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</row>
    <row r="81" spans="2:14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</row>
    <row r="82" spans="2:14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</row>
    <row r="83" spans="2:14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</row>
    <row r="84" spans="2:14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</row>
    <row r="85" spans="2:14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</row>
    <row r="86" spans="2:14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</row>
    <row r="87" spans="2:14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</row>
    <row r="88" spans="2:14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</row>
    <row r="89" spans="2:14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</row>
    <row r="90" spans="2:14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</row>
    <row r="91" spans="2:14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</row>
    <row r="92" spans="2:14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</row>
    <row r="93" spans="2:14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</row>
    <row r="94" spans="2:14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</row>
    <row r="95" spans="2:14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</row>
    <row r="96" spans="2:14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</row>
    <row r="97" spans="2:14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</row>
    <row r="98" spans="2:14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</row>
    <row r="99" spans="2:14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</row>
    <row r="100" spans="2:14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</row>
    <row r="101" spans="2:14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</row>
    <row r="102" spans="2:14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</row>
    <row r="103" spans="2:14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</row>
    <row r="104" spans="2:14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</row>
    <row r="105" spans="2:14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</row>
    <row r="106" spans="2:14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</row>
    <row r="107" spans="2:14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</row>
    <row r="108" spans="2:14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</row>
    <row r="109" spans="2:14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</row>
    <row r="110" spans="2:14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</row>
    <row r="111" spans="2:14">
      <c r="E111" s="1"/>
      <c r="F111" s="1"/>
      <c r="G111" s="1"/>
    </row>
    <row r="112" spans="2:14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N6"/>
    <mergeCell ref="B7:N7"/>
  </mergeCells>
  <phoneticPr fontId="4" type="noConversion"/>
  <dataValidations count="4">
    <dataValidation allowBlank="1" showInputMessage="1" showErrorMessage="1" sqref="A1 B34 B14"/>
    <dataValidation type="list" allowBlank="1" showInputMessage="1" showErrorMessage="1" sqref="E12:E357">
      <formula1>$BE$6:$BE$23</formula1>
    </dataValidation>
    <dataValidation type="list" allowBlank="1" showInputMessage="1" showErrorMessage="1" sqref="H12:H357">
      <formula1>$BI$6:$BI$19</formula1>
    </dataValidation>
    <dataValidation type="list" allowBlank="1" showInputMessage="1" showErrorMessage="1" sqref="G12:G363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48"/>
  <sheetViews>
    <sheetView rightToLeft="1" zoomScale="90" zoomScaleNormal="90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0.140625" style="1" bestFit="1" customWidth="1"/>
    <col min="9" max="9" width="9.5703125" style="1" bestFit="1" customWidth="1"/>
    <col min="10" max="10" width="8" style="1" customWidth="1"/>
    <col min="11" max="11" width="9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168</v>
      </c>
      <c r="C1" s="78" t="s" vm="1">
        <v>235</v>
      </c>
    </row>
    <row r="2" spans="2:63">
      <c r="B2" s="57" t="s">
        <v>167</v>
      </c>
      <c r="C2" s="78" t="s">
        <v>236</v>
      </c>
    </row>
    <row r="3" spans="2:63">
      <c r="B3" s="57" t="s">
        <v>169</v>
      </c>
      <c r="C3" s="78" t="s">
        <v>237</v>
      </c>
    </row>
    <row r="4" spans="2:63">
      <c r="B4" s="57" t="s">
        <v>170</v>
      </c>
      <c r="C4" s="78">
        <v>2148</v>
      </c>
    </row>
    <row r="6" spans="2:63" ht="26.25" customHeight="1">
      <c r="B6" s="170" t="s">
        <v>198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2"/>
      <c r="BK6" s="3"/>
    </row>
    <row r="7" spans="2:63" ht="26.25" customHeight="1">
      <c r="B7" s="170" t="s">
        <v>78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2"/>
      <c r="BH7" s="3"/>
      <c r="BK7" s="3"/>
    </row>
    <row r="8" spans="2:63" s="3" customFormat="1" ht="63">
      <c r="B8" s="22" t="s">
        <v>104</v>
      </c>
      <c r="C8" s="30" t="s">
        <v>39</v>
      </c>
      <c r="D8" s="30" t="s">
        <v>109</v>
      </c>
      <c r="E8" s="30" t="s">
        <v>106</v>
      </c>
      <c r="F8" s="30" t="s">
        <v>51</v>
      </c>
      <c r="G8" s="30" t="s">
        <v>89</v>
      </c>
      <c r="H8" s="30" t="s">
        <v>221</v>
      </c>
      <c r="I8" s="30" t="s">
        <v>220</v>
      </c>
      <c r="J8" s="30" t="s">
        <v>228</v>
      </c>
      <c r="K8" s="30" t="s">
        <v>50</v>
      </c>
      <c r="L8" s="30" t="s">
        <v>49</v>
      </c>
      <c r="M8" s="30" t="s">
        <v>171</v>
      </c>
      <c r="N8" s="30" t="s">
        <v>173</v>
      </c>
      <c r="O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32" t="s">
        <v>230</v>
      </c>
      <c r="I9" s="32"/>
      <c r="J9" s="16" t="s">
        <v>224</v>
      </c>
      <c r="K9" s="32" t="s">
        <v>224</v>
      </c>
      <c r="L9" s="32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5"/>
      <c r="BH10" s="1"/>
      <c r="BI10" s="3"/>
      <c r="BK10" s="1"/>
    </row>
    <row r="11" spans="2:63" s="4" customFormat="1" ht="18" customHeight="1">
      <c r="B11" s="79" t="s">
        <v>30</v>
      </c>
      <c r="C11" s="80"/>
      <c r="D11" s="80"/>
      <c r="E11" s="80"/>
      <c r="F11" s="80"/>
      <c r="G11" s="80"/>
      <c r="H11" s="88"/>
      <c r="I11" s="90"/>
      <c r="J11" s="80"/>
      <c r="K11" s="88">
        <v>1618.2076700000007</v>
      </c>
      <c r="L11" s="80"/>
      <c r="M11" s="89">
        <v>1</v>
      </c>
      <c r="N11" s="89">
        <f>+K11/'סכום נכסי הקרן'!$C$42</f>
        <v>0.52284130053711209</v>
      </c>
      <c r="O11" s="5"/>
      <c r="BH11" s="1"/>
      <c r="BI11" s="3"/>
      <c r="BK11" s="1"/>
    </row>
    <row r="12" spans="2:63" ht="20.25">
      <c r="B12" s="81" t="s">
        <v>218</v>
      </c>
      <c r="C12" s="82"/>
      <c r="D12" s="82"/>
      <c r="E12" s="82"/>
      <c r="F12" s="82"/>
      <c r="G12" s="82"/>
      <c r="H12" s="91"/>
      <c r="I12" s="93"/>
      <c r="J12" s="82"/>
      <c r="K12" s="91">
        <v>1210.9786000000001</v>
      </c>
      <c r="L12" s="82"/>
      <c r="M12" s="92">
        <v>0.74834560634606284</v>
      </c>
      <c r="N12" s="92">
        <f>+K12/'סכום נכסי הקרן'!$C$42</f>
        <v>0.39126599007320928</v>
      </c>
      <c r="BI12" s="4"/>
    </row>
    <row r="13" spans="2:63">
      <c r="B13" s="102" t="s">
        <v>53</v>
      </c>
      <c r="C13" s="82"/>
      <c r="D13" s="82"/>
      <c r="E13" s="82"/>
      <c r="F13" s="82"/>
      <c r="G13" s="82"/>
      <c r="H13" s="91"/>
      <c r="I13" s="93"/>
      <c r="J13" s="82"/>
      <c r="K13" s="91">
        <v>1210.9786000000001</v>
      </c>
      <c r="L13" s="82"/>
      <c r="M13" s="92">
        <v>0.74834560634606284</v>
      </c>
      <c r="N13" s="92">
        <f>+K13/'סכום נכסי הקרן'!$C$42</f>
        <v>0.39126599007320928</v>
      </c>
    </row>
    <row r="14" spans="2:63">
      <c r="B14" s="87" t="s">
        <v>308</v>
      </c>
      <c r="C14" s="84" t="s">
        <v>309</v>
      </c>
      <c r="D14" s="97" t="s">
        <v>110</v>
      </c>
      <c r="E14" s="84" t="s">
        <v>310</v>
      </c>
      <c r="F14" s="97" t="s">
        <v>311</v>
      </c>
      <c r="G14" s="97" t="s">
        <v>153</v>
      </c>
      <c r="H14" s="94">
        <v>31913</v>
      </c>
      <c r="I14" s="96">
        <v>320.24</v>
      </c>
      <c r="J14" s="84"/>
      <c r="K14" s="94">
        <v>102.19819</v>
      </c>
      <c r="L14" s="95">
        <v>1.2229409466139277E-4</v>
      </c>
      <c r="M14" s="95">
        <v>6.31551758743054E-2</v>
      </c>
      <c r="N14" s="95">
        <f>+K14/'סכום נכסי הקרן'!$C$42</f>
        <v>3.302013428977188E-2</v>
      </c>
    </row>
    <row r="15" spans="2:63">
      <c r="B15" s="87" t="s">
        <v>312</v>
      </c>
      <c r="C15" s="84" t="s">
        <v>313</v>
      </c>
      <c r="D15" s="97" t="s">
        <v>110</v>
      </c>
      <c r="E15" s="84" t="s">
        <v>310</v>
      </c>
      <c r="F15" s="97" t="s">
        <v>311</v>
      </c>
      <c r="G15" s="97" t="s">
        <v>153</v>
      </c>
      <c r="H15" s="94">
        <v>31250</v>
      </c>
      <c r="I15" s="96">
        <v>330.97</v>
      </c>
      <c r="J15" s="84"/>
      <c r="K15" s="94">
        <v>103.42813000000001</v>
      </c>
      <c r="L15" s="95">
        <v>1.2817703127401847E-4</v>
      </c>
      <c r="M15" s="95">
        <v>6.391523901255515E-2</v>
      </c>
      <c r="N15" s="95">
        <f>+K15/'סכום נכסי הקרן'!$C$42</f>
        <v>3.3417526689464697E-2</v>
      </c>
    </row>
    <row r="16" spans="2:63" ht="20.25">
      <c r="B16" s="87" t="s">
        <v>314</v>
      </c>
      <c r="C16" s="84" t="s">
        <v>315</v>
      </c>
      <c r="D16" s="97" t="s">
        <v>110</v>
      </c>
      <c r="E16" s="84" t="s">
        <v>316</v>
      </c>
      <c r="F16" s="97" t="s">
        <v>311</v>
      </c>
      <c r="G16" s="97" t="s">
        <v>153</v>
      </c>
      <c r="H16" s="94">
        <v>10567</v>
      </c>
      <c r="I16" s="96">
        <v>327.64999999999998</v>
      </c>
      <c r="J16" s="84"/>
      <c r="K16" s="94">
        <v>34.622779999999999</v>
      </c>
      <c r="L16" s="95">
        <v>1.7715004191114838E-5</v>
      </c>
      <c r="M16" s="95">
        <v>2.1395758184732855E-2</v>
      </c>
      <c r="N16" s="95">
        <f>+K16/'סכום נכסי הקרן'!$C$42</f>
        <v>1.1186586035283287E-2</v>
      </c>
      <c r="BH16" s="4"/>
    </row>
    <row r="17" spans="2:14">
      <c r="B17" s="87" t="s">
        <v>317</v>
      </c>
      <c r="C17" s="84" t="s">
        <v>318</v>
      </c>
      <c r="D17" s="97" t="s">
        <v>110</v>
      </c>
      <c r="E17" s="84" t="s">
        <v>316</v>
      </c>
      <c r="F17" s="97" t="s">
        <v>311</v>
      </c>
      <c r="G17" s="97" t="s">
        <v>153</v>
      </c>
      <c r="H17" s="94">
        <v>19720</v>
      </c>
      <c r="I17" s="96">
        <v>329.65</v>
      </c>
      <c r="J17" s="84"/>
      <c r="K17" s="94">
        <v>65.006979999999999</v>
      </c>
      <c r="L17" s="95">
        <v>9.8600000000000005E-6</v>
      </c>
      <c r="M17" s="95">
        <v>4.0172211024064652E-2</v>
      </c>
      <c r="N17" s="95">
        <f>+K17/'סכום נכסי הקרן'!$C$42</f>
        <v>2.1003691057273274E-2</v>
      </c>
    </row>
    <row r="18" spans="2:14">
      <c r="B18" s="87" t="s">
        <v>319</v>
      </c>
      <c r="C18" s="84" t="s">
        <v>320</v>
      </c>
      <c r="D18" s="97" t="s">
        <v>110</v>
      </c>
      <c r="E18" s="84" t="s">
        <v>316</v>
      </c>
      <c r="F18" s="97" t="s">
        <v>311</v>
      </c>
      <c r="G18" s="97" t="s">
        <v>153</v>
      </c>
      <c r="H18" s="94">
        <v>1005</v>
      </c>
      <c r="I18" s="96">
        <v>3181.33</v>
      </c>
      <c r="J18" s="84"/>
      <c r="K18" s="94">
        <v>31.972369999999998</v>
      </c>
      <c r="L18" s="95">
        <v>1.5810912934383987E-5</v>
      </c>
      <c r="M18" s="95">
        <v>1.9757890530824135E-2</v>
      </c>
      <c r="N18" s="95">
        <f>+K18/'סכום נכסי הקרן'!$C$42</f>
        <v>1.0330241181005983E-2</v>
      </c>
    </row>
    <row r="19" spans="2:14">
      <c r="B19" s="87" t="s">
        <v>321</v>
      </c>
      <c r="C19" s="84" t="s">
        <v>322</v>
      </c>
      <c r="D19" s="97" t="s">
        <v>110</v>
      </c>
      <c r="E19" s="84" t="s">
        <v>316</v>
      </c>
      <c r="F19" s="97" t="s">
        <v>311</v>
      </c>
      <c r="G19" s="97" t="s">
        <v>153</v>
      </c>
      <c r="H19" s="94">
        <v>7500</v>
      </c>
      <c r="I19" s="96">
        <v>321.68</v>
      </c>
      <c r="J19" s="84"/>
      <c r="K19" s="94">
        <v>24.126000000000001</v>
      </c>
      <c r="L19" s="95">
        <v>1.6853932584269662E-5</v>
      </c>
      <c r="M19" s="95">
        <v>1.4909087657457458E-2</v>
      </c>
      <c r="N19" s="95">
        <f>+K19/'סכום נכסי הקרן'!$C$42</f>
        <v>7.7950867806468637E-3</v>
      </c>
    </row>
    <row r="20" spans="2:14">
      <c r="B20" s="87" t="s">
        <v>323</v>
      </c>
      <c r="C20" s="84" t="s">
        <v>324</v>
      </c>
      <c r="D20" s="97" t="s">
        <v>110</v>
      </c>
      <c r="E20" s="84" t="s">
        <v>316</v>
      </c>
      <c r="F20" s="97" t="s">
        <v>311</v>
      </c>
      <c r="G20" s="97" t="s">
        <v>153</v>
      </c>
      <c r="H20" s="94">
        <v>2398</v>
      </c>
      <c r="I20" s="96">
        <v>3282.97</v>
      </c>
      <c r="J20" s="84"/>
      <c r="K20" s="94">
        <v>78.725619999999992</v>
      </c>
      <c r="L20" s="95">
        <v>8.1475944550149496E-5</v>
      </c>
      <c r="M20" s="95">
        <v>4.8649886822004718E-2</v>
      </c>
      <c r="N20" s="95">
        <f>+K20/'סכום נכסי הקרן'!$C$42</f>
        <v>2.543617009700026E-2</v>
      </c>
    </row>
    <row r="21" spans="2:14">
      <c r="B21" s="87" t="s">
        <v>325</v>
      </c>
      <c r="C21" s="84" t="s">
        <v>326</v>
      </c>
      <c r="D21" s="97" t="s">
        <v>110</v>
      </c>
      <c r="E21" s="84" t="s">
        <v>327</v>
      </c>
      <c r="F21" s="97" t="s">
        <v>311</v>
      </c>
      <c r="G21" s="97" t="s">
        <v>153</v>
      </c>
      <c r="H21" s="94">
        <v>5107</v>
      </c>
      <c r="I21" s="96">
        <v>3282.8</v>
      </c>
      <c r="J21" s="84"/>
      <c r="K21" s="94">
        <v>167.65260000000001</v>
      </c>
      <c r="L21" s="95">
        <v>3.4046666666666667E-5</v>
      </c>
      <c r="M21" s="95">
        <v>0.10360388416648646</v>
      </c>
      <c r="N21" s="95">
        <f>+K21/'סכום נכסי הקרן'!$C$42</f>
        <v>5.4168389538302095E-2</v>
      </c>
    </row>
    <row r="22" spans="2:14">
      <c r="B22" s="87" t="s">
        <v>328</v>
      </c>
      <c r="C22" s="84" t="s">
        <v>329</v>
      </c>
      <c r="D22" s="97" t="s">
        <v>110</v>
      </c>
      <c r="E22" s="84" t="s">
        <v>327</v>
      </c>
      <c r="F22" s="97" t="s">
        <v>311</v>
      </c>
      <c r="G22" s="97" t="s">
        <v>153</v>
      </c>
      <c r="H22" s="94">
        <v>2349</v>
      </c>
      <c r="I22" s="96">
        <v>3195.1</v>
      </c>
      <c r="J22" s="84"/>
      <c r="K22" s="94">
        <v>75.052899999999994</v>
      </c>
      <c r="L22" s="95">
        <v>1.6778571428571427E-5</v>
      </c>
      <c r="M22" s="95">
        <v>4.6380264654165164E-2</v>
      </c>
      <c r="N22" s="95">
        <f>+K22/'סכום נכסי הקרן'!$C$42</f>
        <v>2.4249517891039164E-2</v>
      </c>
    </row>
    <row r="23" spans="2:14">
      <c r="B23" s="87" t="s">
        <v>330</v>
      </c>
      <c r="C23" s="84" t="s">
        <v>331</v>
      </c>
      <c r="D23" s="97" t="s">
        <v>110</v>
      </c>
      <c r="E23" s="84" t="s">
        <v>332</v>
      </c>
      <c r="F23" s="97" t="s">
        <v>311</v>
      </c>
      <c r="G23" s="97" t="s">
        <v>153</v>
      </c>
      <c r="H23" s="94">
        <v>1975</v>
      </c>
      <c r="I23" s="96">
        <v>3316.01</v>
      </c>
      <c r="J23" s="84"/>
      <c r="K23" s="94">
        <v>65.491199999999992</v>
      </c>
      <c r="L23" s="95">
        <v>1.3693333355242667E-5</v>
      </c>
      <c r="M23" s="95">
        <v>4.0471443322228205E-2</v>
      </c>
      <c r="N23" s="95">
        <f>+K23/'סכום נכסי הקרן'!$C$42</f>
        <v>2.1160142061207816E-2</v>
      </c>
    </row>
    <row r="24" spans="2:14">
      <c r="B24" s="87" t="s">
        <v>333</v>
      </c>
      <c r="C24" s="84" t="s">
        <v>334</v>
      </c>
      <c r="D24" s="97" t="s">
        <v>110</v>
      </c>
      <c r="E24" s="84" t="s">
        <v>332</v>
      </c>
      <c r="F24" s="97" t="s">
        <v>311</v>
      </c>
      <c r="G24" s="97" t="s">
        <v>153</v>
      </c>
      <c r="H24" s="94">
        <v>435</v>
      </c>
      <c r="I24" s="96">
        <v>3101.01</v>
      </c>
      <c r="J24" s="84"/>
      <c r="K24" s="94">
        <v>13.48939</v>
      </c>
      <c r="L24" s="95">
        <v>2.9048414023372286E-6</v>
      </c>
      <c r="M24" s="95">
        <v>8.3360067129084822E-3</v>
      </c>
      <c r="N24" s="95">
        <f>+K24/'סכום נכסי הקרן'!$C$42</f>
        <v>4.3584085910631683E-3</v>
      </c>
    </row>
    <row r="25" spans="2:14">
      <c r="B25" s="87" t="s">
        <v>335</v>
      </c>
      <c r="C25" s="84" t="s">
        <v>336</v>
      </c>
      <c r="D25" s="97" t="s">
        <v>110</v>
      </c>
      <c r="E25" s="84" t="s">
        <v>332</v>
      </c>
      <c r="F25" s="97" t="s">
        <v>311</v>
      </c>
      <c r="G25" s="97" t="s">
        <v>153</v>
      </c>
      <c r="H25" s="94">
        <v>1453</v>
      </c>
      <c r="I25" s="96">
        <v>3211.48</v>
      </c>
      <c r="J25" s="84"/>
      <c r="K25" s="94">
        <v>46.662800000000004</v>
      </c>
      <c r="L25" s="95">
        <v>9.7028380634390648E-6</v>
      </c>
      <c r="M25" s="95">
        <v>2.8836101116737373E-2</v>
      </c>
      <c r="N25" s="95">
        <f>+K25/'סכום נכסי הקרן'!$C$42</f>
        <v>1.5076704610294639E-2</v>
      </c>
    </row>
    <row r="26" spans="2:14">
      <c r="B26" s="87" t="s">
        <v>337</v>
      </c>
      <c r="C26" s="84" t="s">
        <v>338</v>
      </c>
      <c r="D26" s="97" t="s">
        <v>110</v>
      </c>
      <c r="E26" s="84" t="s">
        <v>316</v>
      </c>
      <c r="F26" s="97" t="s">
        <v>311</v>
      </c>
      <c r="G26" s="97" t="s">
        <v>153</v>
      </c>
      <c r="H26" s="94">
        <v>42168</v>
      </c>
      <c r="I26" s="96">
        <v>362.79</v>
      </c>
      <c r="J26" s="84"/>
      <c r="K26" s="94">
        <v>152.98129</v>
      </c>
      <c r="L26" s="95">
        <v>8.1592366121633676E-5</v>
      </c>
      <c r="M26" s="95">
        <v>9.4537489122147059E-2</v>
      </c>
      <c r="N26" s="95">
        <f>+K26/'סכום נכסי הקרן'!$C$42</f>
        <v>4.9428103762136459E-2</v>
      </c>
    </row>
    <row r="27" spans="2:14">
      <c r="B27" s="87" t="s">
        <v>339</v>
      </c>
      <c r="C27" s="84" t="s">
        <v>340</v>
      </c>
      <c r="D27" s="97" t="s">
        <v>110</v>
      </c>
      <c r="E27" s="84" t="s">
        <v>327</v>
      </c>
      <c r="F27" s="97" t="s">
        <v>311</v>
      </c>
      <c r="G27" s="97" t="s">
        <v>153</v>
      </c>
      <c r="H27" s="94">
        <v>2770</v>
      </c>
      <c r="I27" s="96">
        <v>3637.06</v>
      </c>
      <c r="J27" s="84"/>
      <c r="K27" s="94">
        <v>100.74656</v>
      </c>
      <c r="L27" s="95">
        <v>1.2063471103980066E-4</v>
      </c>
      <c r="M27" s="95">
        <v>6.2258115486499926E-2</v>
      </c>
      <c r="N27" s="95">
        <f>+K27/'סכום נכסי הקרן'!$C$42</f>
        <v>3.2551114069951342E-2</v>
      </c>
    </row>
    <row r="28" spans="2:14">
      <c r="B28" s="87" t="s">
        <v>341</v>
      </c>
      <c r="C28" s="84" t="s">
        <v>342</v>
      </c>
      <c r="D28" s="97" t="s">
        <v>110</v>
      </c>
      <c r="E28" s="84" t="s">
        <v>332</v>
      </c>
      <c r="F28" s="97" t="s">
        <v>311</v>
      </c>
      <c r="G28" s="97" t="s">
        <v>153</v>
      </c>
      <c r="H28" s="94">
        <v>4102</v>
      </c>
      <c r="I28" s="96">
        <v>3628.03</v>
      </c>
      <c r="J28" s="84"/>
      <c r="K28" s="94">
        <v>148.82179000000002</v>
      </c>
      <c r="L28" s="95">
        <v>8.4810981711303662E-5</v>
      </c>
      <c r="M28" s="95">
        <v>9.196705265894578E-2</v>
      </c>
      <c r="N28" s="95">
        <f>+K28/'סכום נכסי הקרן'!$C$42</f>
        <v>4.8084173418768285E-2</v>
      </c>
    </row>
    <row r="29" spans="2:14">
      <c r="B29" s="83"/>
      <c r="C29" s="84"/>
      <c r="D29" s="84"/>
      <c r="E29" s="84"/>
      <c r="F29" s="84"/>
      <c r="G29" s="84"/>
      <c r="H29" s="94"/>
      <c r="I29" s="96"/>
      <c r="J29" s="84"/>
      <c r="K29" s="84"/>
      <c r="L29" s="84"/>
      <c r="M29" s="95"/>
      <c r="N29" s="84"/>
    </row>
    <row r="30" spans="2:14">
      <c r="B30" s="81" t="s">
        <v>217</v>
      </c>
      <c r="C30" s="82"/>
      <c r="D30" s="82"/>
      <c r="E30" s="82"/>
      <c r="F30" s="82"/>
      <c r="G30" s="82"/>
      <c r="H30" s="91"/>
      <c r="I30" s="93"/>
      <c r="J30" s="82"/>
      <c r="K30" s="91">
        <v>407.22906999999998</v>
      </c>
      <c r="L30" s="82"/>
      <c r="M30" s="92">
        <v>0.25165439365393677</v>
      </c>
      <c r="N30" s="92">
        <f>+K30/'סכום נכסי הקרן'!$C$42</f>
        <v>0.13157531046390267</v>
      </c>
    </row>
    <row r="31" spans="2:14">
      <c r="B31" s="102" t="s">
        <v>54</v>
      </c>
      <c r="C31" s="82"/>
      <c r="D31" s="82"/>
      <c r="E31" s="82"/>
      <c r="F31" s="82"/>
      <c r="G31" s="82"/>
      <c r="H31" s="91"/>
      <c r="I31" s="93"/>
      <c r="J31" s="82"/>
      <c r="K31" s="91">
        <v>407.22906999999998</v>
      </c>
      <c r="L31" s="82"/>
      <c r="M31" s="92">
        <v>0.25165439365393677</v>
      </c>
      <c r="N31" s="92">
        <f>+K31/'סכום נכסי הקרן'!$C$42</f>
        <v>0.13157531046390267</v>
      </c>
    </row>
    <row r="32" spans="2:14">
      <c r="B32" s="87" t="s">
        <v>343</v>
      </c>
      <c r="C32" s="84" t="s">
        <v>344</v>
      </c>
      <c r="D32" s="97" t="s">
        <v>113</v>
      </c>
      <c r="E32" s="84"/>
      <c r="F32" s="97" t="s">
        <v>311</v>
      </c>
      <c r="G32" s="97" t="s">
        <v>152</v>
      </c>
      <c r="H32" s="94">
        <v>70</v>
      </c>
      <c r="I32" s="96">
        <v>11630</v>
      </c>
      <c r="J32" s="84"/>
      <c r="K32" s="94">
        <v>28.729580000000002</v>
      </c>
      <c r="L32" s="95">
        <v>1.3334659687483581E-6</v>
      </c>
      <c r="M32" s="95">
        <v>1.7753951197129098E-2</v>
      </c>
      <c r="N32" s="95">
        <f>+K32/'סכום נכסי הקרן'!$C$42</f>
        <v>9.2824989335793962E-3</v>
      </c>
    </row>
    <row r="33" spans="2:14">
      <c r="B33" s="87" t="s">
        <v>345</v>
      </c>
      <c r="C33" s="84" t="s">
        <v>346</v>
      </c>
      <c r="D33" s="97" t="s">
        <v>347</v>
      </c>
      <c r="E33" s="84"/>
      <c r="F33" s="97" t="s">
        <v>311</v>
      </c>
      <c r="G33" s="97" t="s">
        <v>152</v>
      </c>
      <c r="H33" s="94">
        <v>79</v>
      </c>
      <c r="I33" s="96">
        <v>10540</v>
      </c>
      <c r="J33" s="84"/>
      <c r="K33" s="94">
        <v>29.38457</v>
      </c>
      <c r="L33" s="95">
        <v>1.0286458333333334E-5</v>
      </c>
      <c r="M33" s="95">
        <v>1.8158713831828512E-2</v>
      </c>
      <c r="N33" s="95">
        <f>+K33/'סכום נכסי הקרן'!$C$42</f>
        <v>9.4941255559144663E-3</v>
      </c>
    </row>
    <row r="34" spans="2:14">
      <c r="B34" s="87" t="s">
        <v>348</v>
      </c>
      <c r="C34" s="84" t="s">
        <v>349</v>
      </c>
      <c r="D34" s="97" t="s">
        <v>347</v>
      </c>
      <c r="E34" s="84"/>
      <c r="F34" s="97" t="s">
        <v>311</v>
      </c>
      <c r="G34" s="97" t="s">
        <v>152</v>
      </c>
      <c r="H34" s="94">
        <v>159</v>
      </c>
      <c r="I34" s="96">
        <v>3451</v>
      </c>
      <c r="J34" s="84"/>
      <c r="K34" s="94">
        <v>19.363939999999999</v>
      </c>
      <c r="L34" s="95">
        <v>2.4499202404582848E-6</v>
      </c>
      <c r="M34" s="95">
        <v>1.1966288603736497E-2</v>
      </c>
      <c r="N34" s="95">
        <f>+K34/'סכום נכסי הקרן'!$C$42</f>
        <v>6.2564698961800136E-3</v>
      </c>
    </row>
    <row r="35" spans="2:14">
      <c r="B35" s="87" t="s">
        <v>350</v>
      </c>
      <c r="C35" s="84" t="s">
        <v>351</v>
      </c>
      <c r="D35" s="97" t="s">
        <v>347</v>
      </c>
      <c r="E35" s="84"/>
      <c r="F35" s="97" t="s">
        <v>311</v>
      </c>
      <c r="G35" s="97" t="s">
        <v>152</v>
      </c>
      <c r="H35" s="94">
        <v>477</v>
      </c>
      <c r="I35" s="96">
        <v>8013</v>
      </c>
      <c r="J35" s="84"/>
      <c r="K35" s="94">
        <v>134.88547</v>
      </c>
      <c r="L35" s="95">
        <v>1.8045451930979119E-6</v>
      </c>
      <c r="M35" s="95">
        <v>8.335485766174866E-2</v>
      </c>
      <c r="N35" s="95">
        <f>+K35/'סכום נכסי הקרן'!$C$42</f>
        <v>4.3581362185954528E-2</v>
      </c>
    </row>
    <row r="36" spans="2:14">
      <c r="B36" s="87" t="s">
        <v>352</v>
      </c>
      <c r="C36" s="84" t="s">
        <v>353</v>
      </c>
      <c r="D36" s="97" t="s">
        <v>113</v>
      </c>
      <c r="E36" s="84"/>
      <c r="F36" s="97" t="s">
        <v>311</v>
      </c>
      <c r="G36" s="97" t="s">
        <v>152</v>
      </c>
      <c r="H36" s="94">
        <v>66</v>
      </c>
      <c r="I36" s="96">
        <v>10328</v>
      </c>
      <c r="J36" s="84"/>
      <c r="K36" s="94">
        <v>24.05536</v>
      </c>
      <c r="L36" s="95">
        <v>2.5794459584576319E-5</v>
      </c>
      <c r="M36" s="95">
        <v>1.4865434422270406E-2</v>
      </c>
      <c r="N36" s="95">
        <f>+K36/'סכום נכסי הקרן'!$C$42</f>
        <v>7.772263066389013E-3</v>
      </c>
    </row>
    <row r="37" spans="2:14">
      <c r="B37" s="87" t="s">
        <v>354</v>
      </c>
      <c r="C37" s="84" t="s">
        <v>355</v>
      </c>
      <c r="D37" s="97" t="s">
        <v>113</v>
      </c>
      <c r="E37" s="84"/>
      <c r="F37" s="97" t="s">
        <v>311</v>
      </c>
      <c r="G37" s="97" t="s">
        <v>152</v>
      </c>
      <c r="H37" s="94">
        <v>45.000000000000007</v>
      </c>
      <c r="I37" s="96">
        <v>7505</v>
      </c>
      <c r="J37" s="84"/>
      <c r="K37" s="94">
        <v>11.91831</v>
      </c>
      <c r="L37" s="95">
        <v>9.9732283091814262E-7</v>
      </c>
      <c r="M37" s="95">
        <v>7.3651300886492495E-3</v>
      </c>
      <c r="N37" s="95">
        <f>+K37/'סכום נכסי הקרן'!$C$42</f>
        <v>3.8507941941743891E-3</v>
      </c>
    </row>
    <row r="38" spans="2:14">
      <c r="B38" s="87" t="s">
        <v>356</v>
      </c>
      <c r="C38" s="84" t="s">
        <v>357</v>
      </c>
      <c r="D38" s="97" t="s">
        <v>113</v>
      </c>
      <c r="E38" s="84"/>
      <c r="F38" s="97" t="s">
        <v>311</v>
      </c>
      <c r="G38" s="97" t="s">
        <v>154</v>
      </c>
      <c r="H38" s="94">
        <v>32</v>
      </c>
      <c r="I38" s="96">
        <v>10688</v>
      </c>
      <c r="J38" s="84"/>
      <c r="K38" s="94">
        <v>14.21726</v>
      </c>
      <c r="L38" s="95">
        <v>6.2675701290663092E-7</v>
      </c>
      <c r="M38" s="95">
        <v>8.7858068303433481E-3</v>
      </c>
      <c r="N38" s="95">
        <f>+K38/'סכום נכסי הקרן'!$C$42</f>
        <v>4.5935826694445585E-3</v>
      </c>
    </row>
    <row r="39" spans="2:14">
      <c r="B39" s="87" t="s">
        <v>358</v>
      </c>
      <c r="C39" s="84" t="s">
        <v>359</v>
      </c>
      <c r="D39" s="97" t="s">
        <v>29</v>
      </c>
      <c r="E39" s="84"/>
      <c r="F39" s="97" t="s">
        <v>311</v>
      </c>
      <c r="G39" s="97" t="s">
        <v>154</v>
      </c>
      <c r="H39" s="94">
        <v>68</v>
      </c>
      <c r="I39" s="96">
        <v>19270</v>
      </c>
      <c r="J39" s="84"/>
      <c r="K39" s="94">
        <v>54.470359999999999</v>
      </c>
      <c r="L39" s="95">
        <v>6.7086880469923872E-5</v>
      </c>
      <c r="M39" s="95">
        <v>3.3660920665392703E-2</v>
      </c>
      <c r="N39" s="95">
        <f>+K39/'סכום נכסי הקרן'!$C$42</f>
        <v>1.7599319537970476E-2</v>
      </c>
    </row>
    <row r="40" spans="2:14">
      <c r="B40" s="87" t="s">
        <v>360</v>
      </c>
      <c r="C40" s="84" t="s">
        <v>361</v>
      </c>
      <c r="D40" s="97" t="s">
        <v>113</v>
      </c>
      <c r="E40" s="84"/>
      <c r="F40" s="97" t="s">
        <v>311</v>
      </c>
      <c r="G40" s="97" t="s">
        <v>152</v>
      </c>
      <c r="H40" s="94">
        <v>106</v>
      </c>
      <c r="I40" s="96">
        <v>10678</v>
      </c>
      <c r="J40" s="84"/>
      <c r="K40" s="94">
        <v>39.943620000000003</v>
      </c>
      <c r="L40" s="95">
        <v>2.5902211283995338E-6</v>
      </c>
      <c r="M40" s="95">
        <v>2.468386520501413E-2</v>
      </c>
      <c r="N40" s="95">
        <f>+K40/'סכום נכסי הקרן'!$C$42</f>
        <v>1.2905744186072357E-2</v>
      </c>
    </row>
    <row r="41" spans="2:14">
      <c r="B41" s="87" t="s">
        <v>362</v>
      </c>
      <c r="C41" s="84" t="s">
        <v>363</v>
      </c>
      <c r="D41" s="97" t="s">
        <v>347</v>
      </c>
      <c r="E41" s="84"/>
      <c r="F41" s="97" t="s">
        <v>311</v>
      </c>
      <c r="G41" s="97" t="s">
        <v>152</v>
      </c>
      <c r="H41" s="94">
        <v>347</v>
      </c>
      <c r="I41" s="96">
        <v>3732</v>
      </c>
      <c r="J41" s="84"/>
      <c r="K41" s="94">
        <v>45.700690000000002</v>
      </c>
      <c r="L41" s="95">
        <v>9.9993138223033522E-7</v>
      </c>
      <c r="M41" s="95">
        <v>2.8241548255669793E-2</v>
      </c>
      <c r="N41" s="95">
        <f>+K41/'סכום נכסי הקרן'!$C$42</f>
        <v>1.4765847819176005E-2</v>
      </c>
    </row>
    <row r="42" spans="2:14">
      <c r="B42" s="87" t="s">
        <v>364</v>
      </c>
      <c r="C42" s="84" t="s">
        <v>365</v>
      </c>
      <c r="D42" s="97" t="s">
        <v>29</v>
      </c>
      <c r="E42" s="84"/>
      <c r="F42" s="97" t="s">
        <v>311</v>
      </c>
      <c r="G42" s="97" t="s">
        <v>154</v>
      </c>
      <c r="H42" s="94">
        <v>5</v>
      </c>
      <c r="I42" s="96">
        <v>21939</v>
      </c>
      <c r="J42" s="84"/>
      <c r="K42" s="94">
        <v>4.5599099999999995</v>
      </c>
      <c r="L42" s="95">
        <v>2.6469017221271986E-6</v>
      </c>
      <c r="M42" s="95">
        <v>2.8178768921543907E-3</v>
      </c>
      <c r="N42" s="95">
        <f>+K42/'סכום נכסי הקרן'!$C$42</f>
        <v>1.4733024190474772E-3</v>
      </c>
    </row>
    <row r="43" spans="2:14">
      <c r="D43" s="1"/>
      <c r="E43" s="1"/>
      <c r="F43" s="1"/>
      <c r="G43" s="1"/>
      <c r="M43" s="120"/>
      <c r="N43" s="120"/>
    </row>
    <row r="44" spans="2:14">
      <c r="D44" s="1"/>
      <c r="E44" s="1"/>
      <c r="F44" s="1"/>
      <c r="G44" s="1"/>
      <c r="M44" s="120"/>
      <c r="N44" s="120"/>
    </row>
    <row r="45" spans="2:14">
      <c r="B45" s="99" t="s">
        <v>234</v>
      </c>
      <c r="D45" s="1"/>
      <c r="E45" s="1"/>
      <c r="F45" s="1"/>
      <c r="G45" s="1"/>
      <c r="M45" s="120"/>
      <c r="N45" s="120"/>
    </row>
    <row r="46" spans="2:14">
      <c r="B46" s="99" t="s">
        <v>101</v>
      </c>
      <c r="D46" s="1"/>
      <c r="E46" s="1"/>
      <c r="F46" s="1"/>
      <c r="G46" s="1"/>
      <c r="M46" s="120"/>
      <c r="N46" s="120"/>
    </row>
    <row r="47" spans="2:14">
      <c r="B47" s="99" t="s">
        <v>219</v>
      </c>
      <c r="D47" s="1"/>
      <c r="E47" s="1"/>
      <c r="F47" s="1"/>
      <c r="G47" s="1"/>
      <c r="M47" s="120"/>
      <c r="N47" s="120"/>
    </row>
    <row r="48" spans="2:14">
      <c r="B48" s="99" t="s">
        <v>229</v>
      </c>
      <c r="D48" s="1"/>
      <c r="E48" s="1"/>
      <c r="F48" s="1"/>
      <c r="G48" s="1"/>
      <c r="M48" s="120"/>
      <c r="N48" s="120"/>
    </row>
    <row r="49" spans="2:14">
      <c r="B49" s="99" t="s">
        <v>227</v>
      </c>
      <c r="D49" s="1"/>
      <c r="E49" s="1"/>
      <c r="F49" s="1"/>
      <c r="G49" s="1"/>
      <c r="M49" s="120"/>
      <c r="N49" s="120"/>
    </row>
    <row r="50" spans="2:14">
      <c r="D50" s="1"/>
      <c r="E50" s="1"/>
      <c r="F50" s="1"/>
      <c r="G50" s="1"/>
      <c r="M50" s="120"/>
      <c r="N50" s="120"/>
    </row>
    <row r="51" spans="2:14">
      <c r="D51" s="1"/>
      <c r="E51" s="1"/>
      <c r="F51" s="1"/>
      <c r="G51" s="1"/>
      <c r="M51" s="120"/>
      <c r="N51" s="120"/>
    </row>
    <row r="52" spans="2:14">
      <c r="D52" s="1"/>
      <c r="E52" s="1"/>
      <c r="F52" s="1"/>
      <c r="G52" s="1"/>
      <c r="M52" s="120"/>
      <c r="N52" s="120"/>
    </row>
    <row r="53" spans="2:14">
      <c r="D53" s="1"/>
      <c r="E53" s="1"/>
      <c r="F53" s="1"/>
      <c r="G53" s="1"/>
      <c r="M53" s="120"/>
      <c r="N53" s="120"/>
    </row>
    <row r="54" spans="2:14">
      <c r="D54" s="1"/>
      <c r="E54" s="1"/>
      <c r="F54" s="1"/>
      <c r="G54" s="1"/>
      <c r="M54" s="120"/>
      <c r="N54" s="120"/>
    </row>
    <row r="55" spans="2:14">
      <c r="D55" s="1"/>
      <c r="E55" s="1"/>
      <c r="F55" s="1"/>
      <c r="G55" s="1"/>
      <c r="M55" s="120"/>
      <c r="N55" s="120"/>
    </row>
    <row r="56" spans="2:14">
      <c r="D56" s="1"/>
      <c r="E56" s="1"/>
      <c r="F56" s="1"/>
      <c r="G56" s="1"/>
      <c r="M56" s="120"/>
      <c r="N56" s="120"/>
    </row>
    <row r="57" spans="2:14">
      <c r="D57" s="1"/>
      <c r="E57" s="1"/>
      <c r="F57" s="1"/>
      <c r="G57" s="1"/>
      <c r="M57" s="120"/>
      <c r="N57" s="120"/>
    </row>
    <row r="58" spans="2:14">
      <c r="D58" s="1"/>
      <c r="E58" s="1"/>
      <c r="F58" s="1"/>
      <c r="G58" s="1"/>
      <c r="M58" s="120"/>
      <c r="N58" s="120"/>
    </row>
    <row r="59" spans="2:14">
      <c r="D59" s="1"/>
      <c r="E59" s="1"/>
      <c r="F59" s="1"/>
      <c r="G59" s="1"/>
      <c r="M59" s="120"/>
      <c r="N59" s="120"/>
    </row>
    <row r="60" spans="2:14">
      <c r="D60" s="1"/>
      <c r="E60" s="1"/>
      <c r="F60" s="1"/>
      <c r="G60" s="1"/>
      <c r="M60" s="120"/>
      <c r="N60" s="120"/>
    </row>
    <row r="61" spans="2:14">
      <c r="D61" s="1"/>
      <c r="E61" s="1"/>
      <c r="F61" s="1"/>
      <c r="G61" s="1"/>
      <c r="M61" s="120"/>
      <c r="N61" s="120"/>
    </row>
    <row r="62" spans="2:14">
      <c r="D62" s="1"/>
      <c r="E62" s="1"/>
      <c r="F62" s="1"/>
      <c r="G62" s="1"/>
      <c r="M62" s="120"/>
      <c r="N62" s="120"/>
    </row>
    <row r="63" spans="2:14">
      <c r="D63" s="1"/>
      <c r="E63" s="1"/>
      <c r="F63" s="1"/>
      <c r="G63" s="1"/>
      <c r="M63" s="120"/>
      <c r="N63" s="120"/>
    </row>
    <row r="64" spans="2:14">
      <c r="D64" s="1"/>
      <c r="E64" s="1"/>
      <c r="F64" s="1"/>
      <c r="G64" s="1"/>
      <c r="M64" s="120"/>
      <c r="N64" s="120"/>
    </row>
    <row r="65" spans="4:14">
      <c r="D65" s="1"/>
      <c r="E65" s="1"/>
      <c r="F65" s="1"/>
      <c r="G65" s="1"/>
      <c r="M65" s="120"/>
      <c r="N65" s="120"/>
    </row>
    <row r="66" spans="4:14">
      <c r="D66" s="1"/>
      <c r="E66" s="1"/>
      <c r="F66" s="1"/>
      <c r="G66" s="1"/>
      <c r="M66" s="120"/>
      <c r="N66" s="120"/>
    </row>
    <row r="67" spans="4:14">
      <c r="D67" s="1"/>
      <c r="E67" s="1"/>
      <c r="F67" s="1"/>
      <c r="G67" s="1"/>
      <c r="M67" s="120"/>
      <c r="N67" s="120"/>
    </row>
    <row r="68" spans="4:14">
      <c r="D68" s="1"/>
      <c r="E68" s="1"/>
      <c r="F68" s="1"/>
      <c r="G68" s="1"/>
      <c r="M68" s="120"/>
      <c r="N68" s="120"/>
    </row>
    <row r="69" spans="4:14">
      <c r="D69" s="1"/>
      <c r="E69" s="1"/>
      <c r="F69" s="1"/>
      <c r="G69" s="1"/>
      <c r="M69" s="120"/>
      <c r="N69" s="120"/>
    </row>
    <row r="70" spans="4:14">
      <c r="D70" s="1"/>
      <c r="E70" s="1"/>
      <c r="F70" s="1"/>
      <c r="G70" s="1"/>
      <c r="M70" s="120"/>
      <c r="N70" s="120"/>
    </row>
    <row r="71" spans="4:14">
      <c r="D71" s="1"/>
      <c r="E71" s="1"/>
      <c r="F71" s="1"/>
      <c r="G71" s="1"/>
      <c r="M71" s="120"/>
      <c r="N71" s="120"/>
    </row>
    <row r="72" spans="4:14">
      <c r="D72" s="1"/>
      <c r="E72" s="1"/>
      <c r="F72" s="1"/>
      <c r="G72" s="1"/>
      <c r="M72" s="120"/>
      <c r="N72" s="120"/>
    </row>
    <row r="73" spans="4:14">
      <c r="D73" s="1"/>
      <c r="E73" s="1"/>
      <c r="F73" s="1"/>
      <c r="G73" s="1"/>
      <c r="M73" s="120"/>
      <c r="N73" s="120"/>
    </row>
    <row r="74" spans="4:14">
      <c r="D74" s="1"/>
      <c r="E74" s="1"/>
      <c r="F74" s="1"/>
      <c r="G74" s="1"/>
      <c r="M74" s="120"/>
      <c r="N74" s="120"/>
    </row>
    <row r="75" spans="4:14">
      <c r="D75" s="1"/>
      <c r="E75" s="1"/>
      <c r="F75" s="1"/>
      <c r="G75" s="1"/>
      <c r="M75" s="120"/>
      <c r="N75" s="120"/>
    </row>
    <row r="76" spans="4:14">
      <c r="D76" s="1"/>
      <c r="E76" s="1"/>
      <c r="F76" s="1"/>
      <c r="G76" s="1"/>
      <c r="M76" s="120"/>
      <c r="N76" s="120"/>
    </row>
    <row r="77" spans="4:14">
      <c r="D77" s="1"/>
      <c r="E77" s="1"/>
      <c r="F77" s="1"/>
      <c r="G77" s="1"/>
      <c r="M77" s="120"/>
      <c r="N77" s="120"/>
    </row>
    <row r="78" spans="4:14">
      <c r="D78" s="1"/>
      <c r="E78" s="1"/>
      <c r="F78" s="1"/>
      <c r="G78" s="1"/>
      <c r="M78" s="120"/>
      <c r="N78" s="120"/>
    </row>
    <row r="79" spans="4:14">
      <c r="D79" s="1"/>
      <c r="E79" s="1"/>
      <c r="F79" s="1"/>
      <c r="G79" s="1"/>
      <c r="M79" s="120"/>
      <c r="N79" s="120"/>
    </row>
    <row r="80" spans="4:14">
      <c r="D80" s="1"/>
      <c r="E80" s="1"/>
      <c r="F80" s="1"/>
      <c r="G80" s="1"/>
      <c r="M80" s="120"/>
      <c r="N80" s="120"/>
    </row>
    <row r="81" spans="4:14">
      <c r="D81" s="1"/>
      <c r="E81" s="1"/>
      <c r="F81" s="1"/>
      <c r="G81" s="1"/>
      <c r="M81" s="120"/>
      <c r="N81" s="120"/>
    </row>
    <row r="82" spans="4:14">
      <c r="D82" s="1"/>
      <c r="E82" s="1"/>
      <c r="F82" s="1"/>
      <c r="G82" s="1"/>
      <c r="M82" s="120"/>
      <c r="N82" s="120"/>
    </row>
    <row r="83" spans="4:14">
      <c r="D83" s="1"/>
      <c r="E83" s="1"/>
      <c r="F83" s="1"/>
      <c r="G83" s="1"/>
      <c r="M83" s="120"/>
      <c r="N83" s="120"/>
    </row>
    <row r="84" spans="4:14">
      <c r="D84" s="1"/>
      <c r="E84" s="1"/>
      <c r="F84" s="1"/>
      <c r="G84" s="1"/>
      <c r="M84" s="120"/>
      <c r="N84" s="120"/>
    </row>
    <row r="85" spans="4:14">
      <c r="D85" s="1"/>
      <c r="E85" s="1"/>
      <c r="F85" s="1"/>
      <c r="G85" s="1"/>
      <c r="M85" s="120"/>
      <c r="N85" s="120"/>
    </row>
    <row r="86" spans="4:14">
      <c r="D86" s="1"/>
      <c r="E86" s="1"/>
      <c r="F86" s="1"/>
      <c r="G86" s="1"/>
      <c r="M86" s="120"/>
      <c r="N86" s="120"/>
    </row>
    <row r="87" spans="4:14">
      <c r="D87" s="1"/>
      <c r="E87" s="1"/>
      <c r="F87" s="1"/>
      <c r="G87" s="1"/>
      <c r="M87" s="120"/>
      <c r="N87" s="120"/>
    </row>
    <row r="88" spans="4:14">
      <c r="D88" s="1"/>
      <c r="E88" s="1"/>
      <c r="F88" s="1"/>
      <c r="G88" s="1"/>
      <c r="M88" s="120"/>
      <c r="N88" s="120"/>
    </row>
    <row r="89" spans="4:14">
      <c r="D89" s="1"/>
      <c r="E89" s="1"/>
      <c r="F89" s="1"/>
      <c r="G89" s="1"/>
      <c r="M89" s="120"/>
      <c r="N89" s="120"/>
    </row>
    <row r="90" spans="4:14">
      <c r="D90" s="1"/>
      <c r="E90" s="1"/>
      <c r="F90" s="1"/>
      <c r="G90" s="1"/>
      <c r="M90" s="120"/>
      <c r="N90" s="120"/>
    </row>
    <row r="91" spans="4:14">
      <c r="D91" s="1"/>
      <c r="E91" s="1"/>
      <c r="F91" s="1"/>
      <c r="G91" s="1"/>
      <c r="M91" s="120"/>
      <c r="N91" s="120"/>
    </row>
    <row r="92" spans="4:14">
      <c r="D92" s="1"/>
      <c r="E92" s="1"/>
      <c r="F92" s="1"/>
      <c r="G92" s="1"/>
      <c r="M92" s="120"/>
      <c r="N92" s="120"/>
    </row>
    <row r="93" spans="4:14">
      <c r="D93" s="1"/>
      <c r="E93" s="1"/>
      <c r="F93" s="1"/>
      <c r="G93" s="1"/>
      <c r="M93" s="120"/>
      <c r="N93" s="120"/>
    </row>
    <row r="94" spans="4:14">
      <c r="D94" s="1"/>
      <c r="E94" s="1"/>
      <c r="F94" s="1"/>
      <c r="G94" s="1"/>
      <c r="M94" s="120"/>
      <c r="N94" s="120"/>
    </row>
    <row r="95" spans="4:14">
      <c r="D95" s="1"/>
      <c r="E95" s="1"/>
      <c r="F95" s="1"/>
      <c r="G95" s="1"/>
      <c r="M95" s="120"/>
      <c r="N95" s="120"/>
    </row>
    <row r="96" spans="4:14">
      <c r="D96" s="1"/>
      <c r="E96" s="1"/>
      <c r="F96" s="1"/>
      <c r="G96" s="1"/>
      <c r="M96" s="120"/>
      <c r="N96" s="120"/>
    </row>
    <row r="97" spans="4:14">
      <c r="D97" s="1"/>
      <c r="E97" s="1"/>
      <c r="F97" s="1"/>
      <c r="G97" s="1"/>
      <c r="M97" s="120"/>
      <c r="N97" s="120"/>
    </row>
    <row r="98" spans="4:14">
      <c r="D98" s="1"/>
      <c r="E98" s="1"/>
      <c r="F98" s="1"/>
      <c r="G98" s="1"/>
      <c r="M98" s="120"/>
      <c r="N98" s="120"/>
    </row>
    <row r="99" spans="4:14">
      <c r="D99" s="1"/>
      <c r="E99" s="1"/>
      <c r="F99" s="1"/>
      <c r="G99" s="1"/>
      <c r="M99" s="120"/>
      <c r="N99" s="120"/>
    </row>
    <row r="100" spans="4:14">
      <c r="D100" s="1"/>
      <c r="E100" s="1"/>
      <c r="F100" s="1"/>
      <c r="G100" s="1"/>
      <c r="M100" s="120"/>
      <c r="N100" s="120"/>
    </row>
    <row r="101" spans="4:14">
      <c r="D101" s="1"/>
      <c r="E101" s="1"/>
      <c r="F101" s="1"/>
      <c r="G101" s="1"/>
      <c r="M101" s="120"/>
      <c r="N101" s="120"/>
    </row>
    <row r="102" spans="4:14">
      <c r="D102" s="1"/>
      <c r="E102" s="1"/>
      <c r="F102" s="1"/>
      <c r="G102" s="1"/>
      <c r="M102" s="120"/>
      <c r="N102" s="120"/>
    </row>
    <row r="103" spans="4:14">
      <c r="D103" s="1"/>
      <c r="E103" s="1"/>
      <c r="F103" s="1"/>
      <c r="G103" s="1"/>
      <c r="M103" s="120"/>
      <c r="N103" s="120"/>
    </row>
    <row r="104" spans="4:14">
      <c r="D104" s="1"/>
      <c r="E104" s="1"/>
      <c r="F104" s="1"/>
      <c r="G104" s="1"/>
      <c r="M104" s="120"/>
      <c r="N104" s="120"/>
    </row>
    <row r="105" spans="4:14">
      <c r="D105" s="1"/>
      <c r="E105" s="1"/>
      <c r="F105" s="1"/>
      <c r="G105" s="1"/>
      <c r="M105" s="120"/>
      <c r="N105" s="120"/>
    </row>
    <row r="106" spans="4:14">
      <c r="D106" s="1"/>
      <c r="E106" s="1"/>
      <c r="F106" s="1"/>
      <c r="G106" s="1"/>
      <c r="M106" s="120"/>
      <c r="N106" s="120"/>
    </row>
    <row r="107" spans="4:14">
      <c r="D107" s="1"/>
      <c r="E107" s="1"/>
      <c r="F107" s="1"/>
      <c r="G107" s="1"/>
      <c r="M107" s="120"/>
      <c r="N107" s="120"/>
    </row>
    <row r="108" spans="4:14">
      <c r="D108" s="1"/>
      <c r="E108" s="1"/>
      <c r="F108" s="1"/>
      <c r="G108" s="1"/>
      <c r="M108" s="120"/>
      <c r="N108" s="120"/>
    </row>
    <row r="109" spans="4:14">
      <c r="D109" s="1"/>
      <c r="E109" s="1"/>
      <c r="F109" s="1"/>
      <c r="G109" s="1"/>
      <c r="M109" s="120"/>
      <c r="N109" s="120"/>
    </row>
    <row r="110" spans="4:14">
      <c r="D110" s="1"/>
      <c r="E110" s="1"/>
      <c r="F110" s="1"/>
      <c r="G110" s="1"/>
      <c r="M110" s="120"/>
      <c r="N110" s="120"/>
    </row>
    <row r="111" spans="4:14">
      <c r="D111" s="1"/>
      <c r="E111" s="1"/>
      <c r="F111" s="1"/>
      <c r="G111" s="1"/>
      <c r="M111" s="120"/>
      <c r="N111" s="120"/>
    </row>
    <row r="112" spans="4:14">
      <c r="D112" s="1"/>
      <c r="E112" s="1"/>
      <c r="F112" s="1"/>
      <c r="G112" s="1"/>
      <c r="M112" s="120"/>
      <c r="N112" s="120"/>
    </row>
    <row r="113" spans="4:14">
      <c r="D113" s="1"/>
      <c r="E113" s="1"/>
      <c r="F113" s="1"/>
      <c r="G113" s="1"/>
      <c r="M113" s="120"/>
      <c r="N113" s="120"/>
    </row>
    <row r="114" spans="4:14">
      <c r="D114" s="1"/>
      <c r="E114" s="1"/>
      <c r="F114" s="1"/>
      <c r="G114" s="1"/>
      <c r="M114" s="120"/>
      <c r="N114" s="120"/>
    </row>
    <row r="115" spans="4:14">
      <c r="D115" s="1"/>
      <c r="E115" s="1"/>
      <c r="F115" s="1"/>
      <c r="G115" s="1"/>
      <c r="M115" s="120"/>
      <c r="N115" s="120"/>
    </row>
    <row r="116" spans="4:14">
      <c r="D116" s="1"/>
      <c r="E116" s="1"/>
      <c r="F116" s="1"/>
      <c r="G116" s="1"/>
      <c r="M116" s="120"/>
      <c r="N116" s="120"/>
    </row>
    <row r="117" spans="4:14">
      <c r="D117" s="1"/>
      <c r="E117" s="1"/>
      <c r="F117" s="1"/>
      <c r="G117" s="1"/>
      <c r="M117" s="120"/>
      <c r="N117" s="120"/>
    </row>
    <row r="118" spans="4:14">
      <c r="D118" s="1"/>
      <c r="E118" s="1"/>
      <c r="F118" s="1"/>
      <c r="G118" s="1"/>
      <c r="M118" s="120"/>
      <c r="N118" s="120"/>
    </row>
    <row r="119" spans="4:14">
      <c r="D119" s="1"/>
      <c r="E119" s="1"/>
      <c r="F119" s="1"/>
      <c r="G119" s="1"/>
      <c r="M119" s="120"/>
      <c r="N119" s="120"/>
    </row>
    <row r="120" spans="4:14">
      <c r="D120" s="1"/>
      <c r="E120" s="1"/>
      <c r="F120" s="1"/>
      <c r="G120" s="1"/>
      <c r="M120" s="120"/>
      <c r="N120" s="120"/>
    </row>
    <row r="121" spans="4:14">
      <c r="D121" s="1"/>
      <c r="E121" s="1"/>
      <c r="F121" s="1"/>
      <c r="G121" s="1"/>
      <c r="M121" s="120"/>
      <c r="N121" s="120"/>
    </row>
    <row r="122" spans="4:14">
      <c r="D122" s="1"/>
      <c r="E122" s="1"/>
      <c r="F122" s="1"/>
      <c r="G122" s="1"/>
      <c r="M122" s="120"/>
      <c r="N122" s="120"/>
    </row>
    <row r="123" spans="4:14">
      <c r="D123" s="1"/>
      <c r="E123" s="1"/>
      <c r="F123" s="1"/>
      <c r="G123" s="1"/>
      <c r="M123" s="120"/>
      <c r="N123" s="120"/>
    </row>
    <row r="124" spans="4:14">
      <c r="D124" s="1"/>
      <c r="E124" s="1"/>
      <c r="F124" s="1"/>
      <c r="G124" s="1"/>
      <c r="M124" s="120"/>
      <c r="N124" s="120"/>
    </row>
    <row r="125" spans="4:14">
      <c r="D125" s="1"/>
      <c r="E125" s="1"/>
      <c r="F125" s="1"/>
      <c r="G125" s="1"/>
      <c r="M125" s="120"/>
      <c r="N125" s="120"/>
    </row>
    <row r="126" spans="4:14">
      <c r="D126" s="1"/>
      <c r="E126" s="1"/>
      <c r="F126" s="1"/>
      <c r="G126" s="1"/>
      <c r="M126" s="120"/>
      <c r="N126" s="120"/>
    </row>
    <row r="127" spans="4:14">
      <c r="D127" s="1"/>
      <c r="E127" s="1"/>
      <c r="F127" s="1"/>
      <c r="G127" s="1"/>
      <c r="M127" s="120"/>
      <c r="N127" s="120"/>
    </row>
    <row r="128" spans="4:14">
      <c r="D128" s="1"/>
      <c r="E128" s="1"/>
      <c r="F128" s="1"/>
      <c r="G128" s="1"/>
      <c r="M128" s="120"/>
      <c r="N128" s="120"/>
    </row>
    <row r="129" spans="4:14">
      <c r="D129" s="1"/>
      <c r="E129" s="1"/>
      <c r="F129" s="1"/>
      <c r="G129" s="1"/>
      <c r="M129" s="120"/>
      <c r="N129" s="120"/>
    </row>
    <row r="130" spans="4:14">
      <c r="D130" s="1"/>
      <c r="E130" s="1"/>
      <c r="F130" s="1"/>
      <c r="G130" s="1"/>
      <c r="M130" s="120"/>
      <c r="N130" s="120"/>
    </row>
    <row r="131" spans="4:14">
      <c r="D131" s="1"/>
      <c r="E131" s="1"/>
      <c r="F131" s="1"/>
      <c r="G131" s="1"/>
      <c r="M131" s="120"/>
      <c r="N131" s="120"/>
    </row>
    <row r="132" spans="4:14">
      <c r="D132" s="1"/>
      <c r="E132" s="1"/>
      <c r="F132" s="1"/>
      <c r="G132" s="1"/>
      <c r="M132" s="120"/>
      <c r="N132" s="120"/>
    </row>
    <row r="133" spans="4:14">
      <c r="D133" s="1"/>
      <c r="E133" s="1"/>
      <c r="F133" s="1"/>
      <c r="G133" s="1"/>
      <c r="M133" s="120"/>
      <c r="N133" s="120"/>
    </row>
    <row r="134" spans="4:14">
      <c r="D134" s="1"/>
      <c r="E134" s="1"/>
      <c r="F134" s="1"/>
      <c r="G134" s="1"/>
      <c r="M134" s="120"/>
      <c r="N134" s="120"/>
    </row>
    <row r="135" spans="4:14">
      <c r="D135" s="1"/>
      <c r="E135" s="1"/>
      <c r="F135" s="1"/>
      <c r="G135" s="1"/>
      <c r="M135" s="120"/>
      <c r="N135" s="120"/>
    </row>
    <row r="136" spans="4:14">
      <c r="D136" s="1"/>
      <c r="E136" s="1"/>
      <c r="F136" s="1"/>
      <c r="G136" s="1"/>
      <c r="M136" s="120"/>
      <c r="N136" s="120"/>
    </row>
    <row r="137" spans="4:14">
      <c r="D137" s="1"/>
      <c r="E137" s="1"/>
      <c r="F137" s="1"/>
      <c r="G137" s="1"/>
      <c r="M137" s="120"/>
      <c r="N137" s="120"/>
    </row>
    <row r="138" spans="4:14">
      <c r="D138" s="1"/>
      <c r="E138" s="1"/>
      <c r="F138" s="1"/>
      <c r="G138" s="1"/>
      <c r="M138" s="120"/>
      <c r="N138" s="120"/>
    </row>
    <row r="139" spans="4:14">
      <c r="D139" s="1"/>
      <c r="E139" s="1"/>
      <c r="F139" s="1"/>
      <c r="G139" s="1"/>
      <c r="M139" s="120"/>
      <c r="N139" s="120"/>
    </row>
    <row r="140" spans="4:14">
      <c r="D140" s="1"/>
      <c r="E140" s="1"/>
      <c r="F140" s="1"/>
      <c r="G140" s="1"/>
      <c r="M140" s="120"/>
      <c r="N140" s="120"/>
    </row>
    <row r="141" spans="4:14">
      <c r="D141" s="1"/>
      <c r="E141" s="1"/>
      <c r="F141" s="1"/>
      <c r="G141" s="1"/>
      <c r="M141" s="120"/>
      <c r="N141" s="120"/>
    </row>
    <row r="142" spans="4:14">
      <c r="D142" s="1"/>
      <c r="E142" s="1"/>
      <c r="F142" s="1"/>
      <c r="G142" s="1"/>
      <c r="M142" s="120"/>
      <c r="N142" s="120"/>
    </row>
    <row r="143" spans="4:14">
      <c r="D143" s="1"/>
      <c r="E143" s="1"/>
      <c r="F143" s="1"/>
      <c r="G143" s="1"/>
      <c r="M143" s="120"/>
      <c r="N143" s="120"/>
    </row>
    <row r="144" spans="4:14">
      <c r="D144" s="1"/>
      <c r="E144" s="1"/>
      <c r="F144" s="1"/>
      <c r="G144" s="1"/>
      <c r="M144" s="120"/>
      <c r="N144" s="120"/>
    </row>
    <row r="145" spans="4:14">
      <c r="D145" s="1"/>
      <c r="E145" s="1"/>
      <c r="F145" s="1"/>
      <c r="G145" s="1"/>
      <c r="M145" s="120"/>
      <c r="N145" s="120"/>
    </row>
    <row r="146" spans="4:14">
      <c r="D146" s="1"/>
      <c r="E146" s="1"/>
      <c r="F146" s="1"/>
      <c r="G146" s="1"/>
      <c r="M146" s="120"/>
      <c r="N146" s="120"/>
    </row>
    <row r="147" spans="4:14">
      <c r="D147" s="1"/>
      <c r="E147" s="1"/>
      <c r="F147" s="1"/>
      <c r="G147" s="1"/>
      <c r="M147" s="120"/>
      <c r="N147" s="120"/>
    </row>
    <row r="148" spans="4:14">
      <c r="D148" s="1"/>
      <c r="E148" s="1"/>
      <c r="F148" s="1"/>
      <c r="G148" s="1"/>
      <c r="M148" s="120"/>
      <c r="N148" s="120"/>
    </row>
    <row r="149" spans="4:14">
      <c r="D149" s="1"/>
      <c r="E149" s="1"/>
      <c r="F149" s="1"/>
      <c r="G149" s="1"/>
      <c r="M149" s="120"/>
      <c r="N149" s="120"/>
    </row>
    <row r="150" spans="4:14">
      <c r="D150" s="1"/>
      <c r="E150" s="1"/>
      <c r="F150" s="1"/>
      <c r="G150" s="1"/>
      <c r="M150" s="120"/>
      <c r="N150" s="120"/>
    </row>
    <row r="151" spans="4:14">
      <c r="D151" s="1"/>
      <c r="E151" s="1"/>
      <c r="F151" s="1"/>
      <c r="G151" s="1"/>
      <c r="M151" s="120"/>
      <c r="N151" s="120"/>
    </row>
    <row r="152" spans="4:14">
      <c r="D152" s="1"/>
      <c r="E152" s="1"/>
      <c r="F152" s="1"/>
      <c r="G152" s="1"/>
      <c r="M152" s="120"/>
      <c r="N152" s="120"/>
    </row>
    <row r="153" spans="4:14">
      <c r="D153" s="1"/>
      <c r="E153" s="1"/>
      <c r="F153" s="1"/>
      <c r="G153" s="1"/>
      <c r="M153" s="120"/>
      <c r="N153" s="120"/>
    </row>
    <row r="154" spans="4:14">
      <c r="D154" s="1"/>
      <c r="E154" s="1"/>
      <c r="F154" s="1"/>
      <c r="G154" s="1"/>
      <c r="M154" s="120"/>
      <c r="N154" s="120"/>
    </row>
    <row r="155" spans="4:14">
      <c r="D155" s="1"/>
      <c r="E155" s="1"/>
      <c r="F155" s="1"/>
      <c r="G155" s="1"/>
      <c r="M155" s="120"/>
      <c r="N155" s="120"/>
    </row>
    <row r="156" spans="4:14">
      <c r="D156" s="1"/>
      <c r="E156" s="1"/>
      <c r="F156" s="1"/>
      <c r="G156" s="1"/>
      <c r="M156" s="120"/>
      <c r="N156" s="120"/>
    </row>
    <row r="157" spans="4:14">
      <c r="D157" s="1"/>
      <c r="E157" s="1"/>
      <c r="F157" s="1"/>
      <c r="G157" s="1"/>
      <c r="M157" s="120"/>
      <c r="N157" s="120"/>
    </row>
    <row r="158" spans="4:14">
      <c r="D158" s="1"/>
      <c r="E158" s="1"/>
      <c r="F158" s="1"/>
      <c r="G158" s="1"/>
      <c r="M158" s="120"/>
      <c r="N158" s="120"/>
    </row>
    <row r="159" spans="4:14">
      <c r="D159" s="1"/>
      <c r="E159" s="1"/>
      <c r="F159" s="1"/>
      <c r="G159" s="1"/>
      <c r="M159" s="120"/>
      <c r="N159" s="120"/>
    </row>
    <row r="160" spans="4:14">
      <c r="D160" s="1"/>
      <c r="E160" s="1"/>
      <c r="F160" s="1"/>
      <c r="G160" s="1"/>
      <c r="M160" s="120"/>
      <c r="N160" s="120"/>
    </row>
    <row r="161" spans="4:14">
      <c r="D161" s="1"/>
      <c r="E161" s="1"/>
      <c r="F161" s="1"/>
      <c r="G161" s="1"/>
      <c r="M161" s="120"/>
      <c r="N161" s="120"/>
    </row>
    <row r="162" spans="4:14">
      <c r="D162" s="1"/>
      <c r="E162" s="1"/>
      <c r="F162" s="1"/>
      <c r="G162" s="1"/>
      <c r="M162" s="120"/>
      <c r="N162" s="120"/>
    </row>
    <row r="163" spans="4:14">
      <c r="D163" s="1"/>
      <c r="E163" s="1"/>
      <c r="F163" s="1"/>
      <c r="G163" s="1"/>
      <c r="M163" s="120"/>
      <c r="N163" s="120"/>
    </row>
    <row r="164" spans="4:14">
      <c r="D164" s="1"/>
      <c r="E164" s="1"/>
      <c r="F164" s="1"/>
      <c r="G164" s="1"/>
      <c r="M164" s="120"/>
      <c r="N164" s="120"/>
    </row>
    <row r="165" spans="4:14">
      <c r="D165" s="1"/>
      <c r="E165" s="1"/>
      <c r="F165" s="1"/>
      <c r="G165" s="1"/>
      <c r="M165" s="120"/>
      <c r="N165" s="120"/>
    </row>
    <row r="166" spans="4:14">
      <c r="D166" s="1"/>
      <c r="E166" s="1"/>
      <c r="F166" s="1"/>
      <c r="G166" s="1"/>
      <c r="M166" s="120"/>
      <c r="N166" s="120"/>
    </row>
    <row r="167" spans="4:14">
      <c r="D167" s="1"/>
      <c r="E167" s="1"/>
      <c r="F167" s="1"/>
      <c r="G167" s="1"/>
      <c r="M167" s="120"/>
      <c r="N167" s="120"/>
    </row>
    <row r="168" spans="4:14">
      <c r="D168" s="1"/>
      <c r="E168" s="1"/>
      <c r="F168" s="1"/>
      <c r="G168" s="1"/>
      <c r="M168" s="120"/>
      <c r="N168" s="120"/>
    </row>
    <row r="169" spans="4:14">
      <c r="D169" s="1"/>
      <c r="E169" s="1"/>
      <c r="F169" s="1"/>
      <c r="G169" s="1"/>
      <c r="M169" s="120"/>
      <c r="N169" s="120"/>
    </row>
    <row r="170" spans="4:14">
      <c r="D170" s="1"/>
      <c r="E170" s="1"/>
      <c r="F170" s="1"/>
      <c r="G170" s="1"/>
      <c r="M170" s="120"/>
      <c r="N170" s="120"/>
    </row>
    <row r="171" spans="4:14">
      <c r="D171" s="1"/>
      <c r="E171" s="1"/>
      <c r="F171" s="1"/>
      <c r="G171" s="1"/>
      <c r="M171" s="120"/>
      <c r="N171" s="120"/>
    </row>
    <row r="172" spans="4:14">
      <c r="D172" s="1"/>
      <c r="E172" s="1"/>
      <c r="F172" s="1"/>
      <c r="G172" s="1"/>
      <c r="M172" s="120"/>
      <c r="N172" s="120"/>
    </row>
    <row r="173" spans="4:14">
      <c r="D173" s="1"/>
      <c r="E173" s="1"/>
      <c r="F173" s="1"/>
      <c r="G173" s="1"/>
      <c r="M173" s="120"/>
      <c r="N173" s="120"/>
    </row>
    <row r="174" spans="4:14">
      <c r="D174" s="1"/>
      <c r="E174" s="1"/>
      <c r="F174" s="1"/>
      <c r="G174" s="1"/>
      <c r="M174" s="120"/>
      <c r="N174" s="120"/>
    </row>
    <row r="175" spans="4:14">
      <c r="D175" s="1"/>
      <c r="E175" s="1"/>
      <c r="F175" s="1"/>
      <c r="G175" s="1"/>
      <c r="M175" s="120"/>
      <c r="N175" s="120"/>
    </row>
    <row r="176" spans="4:14">
      <c r="D176" s="1"/>
      <c r="E176" s="1"/>
      <c r="F176" s="1"/>
      <c r="G176" s="1"/>
      <c r="M176" s="120"/>
      <c r="N176" s="120"/>
    </row>
    <row r="177" spans="4:14">
      <c r="D177" s="1"/>
      <c r="E177" s="1"/>
      <c r="F177" s="1"/>
      <c r="G177" s="1"/>
      <c r="M177" s="120"/>
      <c r="N177" s="120"/>
    </row>
    <row r="178" spans="4:14">
      <c r="D178" s="1"/>
      <c r="E178" s="1"/>
      <c r="F178" s="1"/>
      <c r="G178" s="1"/>
      <c r="M178" s="120"/>
      <c r="N178" s="120"/>
    </row>
    <row r="179" spans="4:14">
      <c r="D179" s="1"/>
      <c r="E179" s="1"/>
      <c r="F179" s="1"/>
      <c r="G179" s="1"/>
      <c r="M179" s="120"/>
      <c r="N179" s="120"/>
    </row>
    <row r="180" spans="4:14">
      <c r="D180" s="1"/>
      <c r="E180" s="1"/>
      <c r="F180" s="1"/>
      <c r="G180" s="1"/>
      <c r="M180" s="120"/>
      <c r="N180" s="120"/>
    </row>
    <row r="181" spans="4:14">
      <c r="D181" s="1"/>
      <c r="E181" s="1"/>
      <c r="F181" s="1"/>
      <c r="G181" s="1"/>
      <c r="M181" s="120"/>
      <c r="N181" s="120"/>
    </row>
    <row r="182" spans="4:14">
      <c r="D182" s="1"/>
      <c r="E182" s="1"/>
      <c r="F182" s="1"/>
      <c r="G182" s="1"/>
      <c r="M182" s="120"/>
      <c r="N182" s="120"/>
    </row>
    <row r="183" spans="4:14">
      <c r="D183" s="1"/>
      <c r="E183" s="1"/>
      <c r="F183" s="1"/>
      <c r="G183" s="1"/>
      <c r="M183" s="120"/>
      <c r="N183" s="120"/>
    </row>
    <row r="184" spans="4:14">
      <c r="D184" s="1"/>
      <c r="E184" s="1"/>
      <c r="F184" s="1"/>
      <c r="G184" s="1"/>
      <c r="M184" s="120"/>
      <c r="N184" s="120"/>
    </row>
    <row r="185" spans="4:14">
      <c r="D185" s="1"/>
      <c r="E185" s="1"/>
      <c r="F185" s="1"/>
      <c r="G185" s="1"/>
      <c r="M185" s="120"/>
      <c r="N185" s="120"/>
    </row>
    <row r="186" spans="4:14">
      <c r="D186" s="1"/>
      <c r="E186" s="1"/>
      <c r="F186" s="1"/>
      <c r="G186" s="1"/>
      <c r="M186" s="120"/>
      <c r="N186" s="120"/>
    </row>
    <row r="187" spans="4:14">
      <c r="D187" s="1"/>
      <c r="E187" s="1"/>
      <c r="F187" s="1"/>
      <c r="G187" s="1"/>
      <c r="M187" s="120"/>
      <c r="N187" s="120"/>
    </row>
    <row r="188" spans="4:14">
      <c r="D188" s="1"/>
      <c r="E188" s="1"/>
      <c r="F188" s="1"/>
      <c r="G188" s="1"/>
      <c r="M188" s="120"/>
      <c r="N188" s="120"/>
    </row>
    <row r="189" spans="4:14">
      <c r="D189" s="1"/>
      <c r="E189" s="1"/>
      <c r="F189" s="1"/>
      <c r="G189" s="1"/>
      <c r="M189" s="120"/>
      <c r="N189" s="120"/>
    </row>
    <row r="190" spans="4:14">
      <c r="D190" s="1"/>
      <c r="E190" s="1"/>
      <c r="F190" s="1"/>
      <c r="G190" s="1"/>
      <c r="M190" s="120"/>
      <c r="N190" s="120"/>
    </row>
    <row r="191" spans="4:14">
      <c r="D191" s="1"/>
      <c r="E191" s="1"/>
      <c r="F191" s="1"/>
      <c r="G191" s="1"/>
      <c r="M191" s="120"/>
      <c r="N191" s="120"/>
    </row>
    <row r="192" spans="4:14">
      <c r="D192" s="1"/>
      <c r="E192" s="1"/>
      <c r="F192" s="1"/>
      <c r="G192" s="1"/>
      <c r="M192" s="120"/>
      <c r="N192" s="120"/>
    </row>
    <row r="193" spans="4:14">
      <c r="D193" s="1"/>
      <c r="E193" s="1"/>
      <c r="F193" s="1"/>
      <c r="G193" s="1"/>
      <c r="M193" s="120"/>
      <c r="N193" s="120"/>
    </row>
    <row r="194" spans="4:14">
      <c r="D194" s="1"/>
      <c r="E194" s="1"/>
      <c r="F194" s="1"/>
      <c r="G194" s="1"/>
      <c r="M194" s="120"/>
      <c r="N194" s="120"/>
    </row>
    <row r="195" spans="4:14">
      <c r="D195" s="1"/>
      <c r="E195" s="1"/>
      <c r="F195" s="1"/>
      <c r="G195" s="1"/>
      <c r="M195" s="120"/>
      <c r="N195" s="120"/>
    </row>
    <row r="196" spans="4:14">
      <c r="D196" s="1"/>
      <c r="E196" s="1"/>
      <c r="F196" s="1"/>
      <c r="G196" s="1"/>
      <c r="M196" s="120"/>
      <c r="N196" s="120"/>
    </row>
    <row r="197" spans="4:14">
      <c r="D197" s="1"/>
      <c r="E197" s="1"/>
      <c r="F197" s="1"/>
      <c r="G197" s="1"/>
      <c r="M197" s="120"/>
      <c r="N197" s="120"/>
    </row>
    <row r="198" spans="4:14">
      <c r="D198" s="1"/>
      <c r="E198" s="1"/>
      <c r="F198" s="1"/>
      <c r="G198" s="1"/>
    </row>
    <row r="199" spans="4:14">
      <c r="D199" s="1"/>
      <c r="E199" s="1"/>
      <c r="F199" s="1"/>
      <c r="G199" s="1"/>
    </row>
    <row r="200" spans="4:14">
      <c r="D200" s="1"/>
      <c r="E200" s="1"/>
      <c r="F200" s="1"/>
      <c r="G200" s="1"/>
    </row>
    <row r="201" spans="4:14">
      <c r="D201" s="1"/>
      <c r="E201" s="1"/>
      <c r="F201" s="1"/>
      <c r="G201" s="1"/>
    </row>
    <row r="202" spans="4:14">
      <c r="D202" s="1"/>
      <c r="E202" s="1"/>
      <c r="F202" s="1"/>
      <c r="G202" s="1"/>
    </row>
    <row r="203" spans="4:14">
      <c r="D203" s="1"/>
      <c r="E203" s="1"/>
      <c r="F203" s="1"/>
      <c r="G203" s="1"/>
    </row>
    <row r="204" spans="4:14">
      <c r="D204" s="1"/>
      <c r="E204" s="1"/>
      <c r="F204" s="1"/>
      <c r="G204" s="1"/>
    </row>
    <row r="205" spans="4:14">
      <c r="D205" s="1"/>
      <c r="E205" s="1"/>
      <c r="F205" s="1"/>
      <c r="G205" s="1"/>
    </row>
    <row r="206" spans="4:14">
      <c r="D206" s="1"/>
      <c r="E206" s="1"/>
      <c r="F206" s="1"/>
      <c r="G206" s="1"/>
    </row>
    <row r="207" spans="4:14">
      <c r="D207" s="1"/>
      <c r="E207" s="1"/>
      <c r="F207" s="1"/>
      <c r="G207" s="1"/>
    </row>
    <row r="208" spans="4:14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B243" s="44"/>
      <c r="D243" s="1"/>
      <c r="E243" s="1"/>
      <c r="F243" s="1"/>
      <c r="G243" s="1"/>
    </row>
    <row r="244" spans="2:7">
      <c r="B244" s="44"/>
      <c r="D244" s="1"/>
      <c r="E244" s="1"/>
      <c r="F244" s="1"/>
      <c r="G244" s="1"/>
    </row>
    <row r="245" spans="2:7">
      <c r="B245" s="3"/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</sheetData>
  <sheetProtection sheet="1" objects="1" scenarios="1"/>
  <mergeCells count="2">
    <mergeCell ref="B6:N6"/>
    <mergeCell ref="B7:N7"/>
  </mergeCells>
  <phoneticPr fontId="4" type="noConversion"/>
  <dataValidations count="1">
    <dataValidation allowBlank="1" showInputMessage="1" showErrorMessage="1" sqref="J1:J7 K1:XFD1048576 A1:B1048576 D1:I1048576 C5:C1048576 J9:J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F21" sqref="F21"/>
    </sheetView>
  </sheetViews>
  <sheetFormatPr defaultColWidth="9.140625" defaultRowHeight="18"/>
  <cols>
    <col min="1" max="1" width="6.28515625" style="1" customWidth="1"/>
    <col min="2" max="2" width="41.14062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12" style="1" bestFit="1" customWidth="1"/>
    <col min="10" max="10" width="7.28515625" style="1" bestFit="1" customWidth="1"/>
    <col min="11" max="11" width="8.42578125" style="1" bestFit="1" customWidth="1"/>
    <col min="12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168</v>
      </c>
      <c r="C1" s="78" t="s" vm="1">
        <v>235</v>
      </c>
    </row>
    <row r="2" spans="2:65">
      <c r="B2" s="57" t="s">
        <v>167</v>
      </c>
      <c r="C2" s="78" t="s">
        <v>236</v>
      </c>
    </row>
    <row r="3" spans="2:65">
      <c r="B3" s="57" t="s">
        <v>169</v>
      </c>
      <c r="C3" s="78" t="s">
        <v>237</v>
      </c>
    </row>
    <row r="4" spans="2:65">
      <c r="B4" s="57" t="s">
        <v>170</v>
      </c>
      <c r="C4" s="78">
        <v>2148</v>
      </c>
    </row>
    <row r="6" spans="2:65" ht="26.25" customHeight="1">
      <c r="B6" s="170" t="s">
        <v>198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2"/>
    </row>
    <row r="7" spans="2:65" ht="26.25" customHeight="1">
      <c r="B7" s="170" t="s">
        <v>79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2"/>
      <c r="BM7" s="3"/>
    </row>
    <row r="8" spans="2:65" s="3" customFormat="1" ht="78.75">
      <c r="B8" s="22" t="s">
        <v>104</v>
      </c>
      <c r="C8" s="30" t="s">
        <v>39</v>
      </c>
      <c r="D8" s="30" t="s">
        <v>109</v>
      </c>
      <c r="E8" s="30" t="s">
        <v>106</v>
      </c>
      <c r="F8" s="30" t="s">
        <v>51</v>
      </c>
      <c r="G8" s="30" t="s">
        <v>15</v>
      </c>
      <c r="H8" s="30" t="s">
        <v>52</v>
      </c>
      <c r="I8" s="30" t="s">
        <v>89</v>
      </c>
      <c r="J8" s="30" t="s">
        <v>221</v>
      </c>
      <c r="K8" s="30" t="s">
        <v>220</v>
      </c>
      <c r="L8" s="30" t="s">
        <v>50</v>
      </c>
      <c r="M8" s="30" t="s">
        <v>49</v>
      </c>
      <c r="N8" s="30" t="s">
        <v>171</v>
      </c>
      <c r="O8" s="20" t="s">
        <v>173</v>
      </c>
      <c r="P8" s="1"/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32" t="s">
        <v>230</v>
      </c>
      <c r="K9" s="32"/>
      <c r="L9" s="32" t="s">
        <v>224</v>
      </c>
      <c r="M9" s="32" t="s">
        <v>20</v>
      </c>
      <c r="N9" s="32" t="s">
        <v>20</v>
      </c>
      <c r="O9" s="33" t="s">
        <v>20</v>
      </c>
      <c r="BG9" s="1"/>
      <c r="BH9" s="1"/>
      <c r="BI9" s="1"/>
      <c r="BM9" s="4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20" t="s">
        <v>12</v>
      </c>
      <c r="O10" s="20" t="s">
        <v>13</v>
      </c>
      <c r="P10" s="5"/>
      <c r="BG10" s="1"/>
      <c r="BH10" s="3"/>
      <c r="BI10" s="1"/>
    </row>
    <row r="11" spans="2:65" s="4" customFormat="1" ht="18" customHeight="1">
      <c r="B11" s="113" t="s">
        <v>31</v>
      </c>
      <c r="C11" s="82"/>
      <c r="D11" s="82"/>
      <c r="E11" s="82"/>
      <c r="F11" s="82"/>
      <c r="G11" s="82"/>
      <c r="H11" s="82"/>
      <c r="I11" s="82"/>
      <c r="J11" s="91"/>
      <c r="K11" s="93"/>
      <c r="L11" s="91">
        <v>19.94248</v>
      </c>
      <c r="M11" s="82"/>
      <c r="N11" s="92">
        <v>1</v>
      </c>
      <c r="O11" s="92">
        <f>+L11/'סכום נכסי הקרן'!$C$42</f>
        <v>6.4433955989933872E-3</v>
      </c>
      <c r="P11" s="5"/>
      <c r="BG11" s="100"/>
      <c r="BH11" s="3"/>
      <c r="BI11" s="100"/>
      <c r="BM11" s="100"/>
    </row>
    <row r="12" spans="2:65" s="4" customFormat="1" ht="18" customHeight="1">
      <c r="B12" s="81" t="s">
        <v>217</v>
      </c>
      <c r="C12" s="82"/>
      <c r="D12" s="82"/>
      <c r="E12" s="82"/>
      <c r="F12" s="82"/>
      <c r="G12" s="82"/>
      <c r="H12" s="82"/>
      <c r="I12" s="82"/>
      <c r="J12" s="91"/>
      <c r="K12" s="93"/>
      <c r="L12" s="91">
        <v>19.94248</v>
      </c>
      <c r="M12" s="82"/>
      <c r="N12" s="92">
        <v>1</v>
      </c>
      <c r="O12" s="92">
        <f>+L12/'סכום נכסי הקרן'!$C$42</f>
        <v>6.4433955989933872E-3</v>
      </c>
      <c r="P12" s="5"/>
      <c r="BG12" s="100"/>
      <c r="BH12" s="3"/>
      <c r="BI12" s="100"/>
      <c r="BM12" s="100"/>
    </row>
    <row r="13" spans="2:65">
      <c r="B13" s="102" t="s">
        <v>366</v>
      </c>
      <c r="C13" s="82"/>
      <c r="D13" s="82"/>
      <c r="E13" s="82"/>
      <c r="F13" s="82"/>
      <c r="G13" s="82"/>
      <c r="H13" s="82"/>
      <c r="I13" s="82"/>
      <c r="J13" s="91"/>
      <c r="K13" s="93"/>
      <c r="L13" s="91">
        <v>19.94248</v>
      </c>
      <c r="M13" s="82"/>
      <c r="N13" s="92">
        <v>1</v>
      </c>
      <c r="O13" s="92">
        <f>+L13/'סכום נכסי הקרן'!$C$42</f>
        <v>6.4433955989933872E-3</v>
      </c>
      <c r="BH13" s="3"/>
    </row>
    <row r="14" spans="2:65" ht="20.25">
      <c r="B14" s="87" t="s">
        <v>367</v>
      </c>
      <c r="C14" s="84" t="s">
        <v>368</v>
      </c>
      <c r="D14" s="97" t="s">
        <v>29</v>
      </c>
      <c r="E14" s="84"/>
      <c r="F14" s="97" t="s">
        <v>311</v>
      </c>
      <c r="G14" s="84" t="s">
        <v>369</v>
      </c>
      <c r="H14" s="84" t="s">
        <v>370</v>
      </c>
      <c r="I14" s="97" t="s">
        <v>152</v>
      </c>
      <c r="J14" s="94">
        <v>451</v>
      </c>
      <c r="K14" s="96">
        <v>1253</v>
      </c>
      <c r="L14" s="94">
        <v>19.94248</v>
      </c>
      <c r="M14" s="95">
        <v>6.8455753591615315E-7</v>
      </c>
      <c r="N14" s="95">
        <v>1</v>
      </c>
      <c r="O14" s="95">
        <f>+L14/'סכום נכסי הקרן'!$C$42</f>
        <v>6.4433955989933872E-3</v>
      </c>
      <c r="BH14" s="4"/>
    </row>
    <row r="15" spans="2:65">
      <c r="B15" s="83"/>
      <c r="C15" s="84"/>
      <c r="D15" s="84"/>
      <c r="E15" s="84"/>
      <c r="F15" s="84"/>
      <c r="G15" s="84"/>
      <c r="H15" s="84"/>
      <c r="I15" s="84"/>
      <c r="J15" s="94"/>
      <c r="K15" s="96"/>
      <c r="L15" s="84"/>
      <c r="M15" s="84"/>
      <c r="N15" s="95"/>
      <c r="O15" s="84"/>
    </row>
    <row r="16" spans="2:6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</row>
    <row r="17" spans="2:59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2:59">
      <c r="B18" s="99" t="s">
        <v>234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59" ht="20.25">
      <c r="B19" s="99" t="s">
        <v>101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BG19" s="4"/>
    </row>
    <row r="20" spans="2:59">
      <c r="B20" s="99" t="s">
        <v>219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BG20" s="3"/>
    </row>
    <row r="21" spans="2:59">
      <c r="B21" s="99" t="s">
        <v>229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5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5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5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5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5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5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5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5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5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5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5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15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15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15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15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1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2:15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2:15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15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1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1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15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15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15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15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15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15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  <row r="110" spans="2:15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</row>
    <row r="111" spans="2:15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</row>
    <row r="112" spans="2:15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</row>
    <row r="113" spans="2:15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</row>
    <row r="114" spans="2:15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</row>
    <row r="115" spans="2:15">
      <c r="C115" s="1"/>
      <c r="D115" s="1"/>
      <c r="E115" s="1"/>
    </row>
    <row r="116" spans="2:15">
      <c r="C116" s="1"/>
      <c r="D116" s="1"/>
      <c r="E116" s="1"/>
    </row>
    <row r="117" spans="2:15">
      <c r="C117" s="1"/>
      <c r="D117" s="1"/>
      <c r="E117" s="1"/>
    </row>
    <row r="118" spans="2:15">
      <c r="C118" s="1"/>
      <c r="D118" s="1"/>
      <c r="E118" s="1"/>
    </row>
    <row r="119" spans="2:15">
      <c r="C119" s="1"/>
      <c r="D119" s="1"/>
      <c r="E119" s="1"/>
    </row>
    <row r="120" spans="2:15">
      <c r="C120" s="1"/>
      <c r="D120" s="1"/>
      <c r="E120" s="1"/>
    </row>
    <row r="121" spans="2:15">
      <c r="C121" s="1"/>
      <c r="D121" s="1"/>
      <c r="E121" s="1"/>
    </row>
    <row r="122" spans="2:15">
      <c r="C122" s="1"/>
      <c r="D122" s="1"/>
      <c r="E122" s="1"/>
    </row>
    <row r="123" spans="2:15">
      <c r="C123" s="1"/>
      <c r="D123" s="1"/>
      <c r="E123" s="1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sheetProtection sheet="1" objects="1" scenarios="1"/>
  <mergeCells count="2">
    <mergeCell ref="B6:O6"/>
    <mergeCell ref="B7:O7"/>
  </mergeCells>
  <phoneticPr fontId="4" type="noConversion"/>
  <dataValidations count="1">
    <dataValidation allowBlank="1" showInputMessage="1" showErrorMessage="1" sqref="C5:C1048576 A1:B1048576 D1:XFD19 D24:XFD1048576 D20:AF23 AH20:XFD23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2017-12-07T06:39:11+00:00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A330C757-536C-4FBA-9999-7462C941352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29</vt:i4>
      </vt:variant>
    </vt:vector>
  </HeadingPairs>
  <TitlesOfParts>
    <vt:vector size="60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1.1.2017- החל מדיווח בגין רבעון שני 2017</dc:title>
  <dc:creator>גיא</dc:creator>
  <cp:lastModifiedBy>גלית פרץ</cp:lastModifiedBy>
  <cp:lastPrinted>2016-08-01T08:41:27Z</cp:lastPrinted>
  <dcterms:created xsi:type="dcterms:W3CDTF">2005-07-19T07:39:38Z</dcterms:created>
  <dcterms:modified xsi:type="dcterms:W3CDTF">2017-12-07T05:51:24Z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NewReviewCycle">
    <vt:lpwstr/>
  </property>
  <property fmtid="{D5CDD505-2E9C-101B-9397-08002B2CF9AE}" pid="21" name="kb4cc1381c4248d7a2dfa3f1be0c86c0">
    <vt:lpwstr/>
  </property>
  <property fmtid="{D5CDD505-2E9C-101B-9397-08002B2CF9AE}" pid="22" name="b76e59bb9f5947a781773f53cc6e9460">
    <vt:lpwstr/>
  </property>
  <property fmtid="{D5CDD505-2E9C-101B-9397-08002B2CF9AE}" pid="23" name="n612d9597dc7466f957352ce79be86f3">
    <vt:lpwstr/>
  </property>
  <property fmtid="{D5CDD505-2E9C-101B-9397-08002B2CF9AE}" pid="24" name="ia53b9f18d984e01914f4b79710425b7">
    <vt:lpwstr/>
  </property>
  <property fmtid="{D5CDD505-2E9C-101B-9397-08002B2CF9AE}" pid="26" name="aa1c885e8039426686f6c49672b09953">
    <vt:lpwstr/>
  </property>
  <property fmtid="{D5CDD505-2E9C-101B-9397-08002B2CF9AE}" pid="27" name="e09eddfac2354f9ab04a226e27f86f1f">
    <vt:lpwstr/>
  </property>
  <property fmtid="{D5CDD505-2E9C-101B-9397-08002B2CF9AE}" pid="28" name="xd_Signature">
    <vt:bool>false</vt:bool>
  </property>
  <property fmtid="{D5CDD505-2E9C-101B-9397-08002B2CF9AE}" pid="29" name="xd_ProgID">
    <vt:lpwstr/>
  </property>
  <property fmtid="{D5CDD505-2E9C-101B-9397-08002B2CF9AE}" pid="30" name="_SourceUrl">
    <vt:lpwstr/>
  </property>
  <property fmtid="{D5CDD505-2E9C-101B-9397-08002B2CF9AE}" pid="31" name="_SharedFileIndex">
    <vt:lpwstr/>
  </property>
  <property fmtid="{D5CDD505-2E9C-101B-9397-08002B2CF9AE}" pid="32" name="TemplateUrl">
    <vt:lpwstr/>
  </property>
</Properties>
</file>