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20.xml" ContentType="application/vnd.openxmlformats-officedocument.spreadsheetml.worksheet+xml"/>
  <Override PartName="/xl/worksheets/sheet2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1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7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6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0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12.17\"/>
    </mc:Choice>
  </mc:AlternateContent>
  <bookViews>
    <workbookView xWindow="0" yWindow="105" windowWidth="24240" windowHeight="12585" firstSheet="16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definedNames>
    <definedName name="_xlnm._FilterDatabase" localSheetId="4" hidden="1">'אג"ח קונצרני'!$F$1:$F$807</definedName>
    <definedName name="_xlnm._FilterDatabase" localSheetId="5" hidden="1">מניות!$F$1:$F$340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calcChain.xml><?xml version="1.0" encoding="utf-8"?>
<calcChain xmlns="http://schemas.openxmlformats.org/spreadsheetml/2006/main">
  <c r="E30" i="15" l="1"/>
  <c r="E29" i="15"/>
  <c r="E28" i="15"/>
  <c r="E24" i="15"/>
  <c r="E23" i="15"/>
  <c r="E22" i="15"/>
  <c r="E21" i="15"/>
  <c r="E19" i="15"/>
  <c r="E18" i="15"/>
  <c r="E17" i="15"/>
  <c r="E16" i="15"/>
  <c r="E15" i="15"/>
  <c r="E14" i="15"/>
  <c r="E37" i="8"/>
  <c r="E36" i="8"/>
  <c r="E35" i="8"/>
  <c r="E23" i="8"/>
  <c r="E22" i="8"/>
  <c r="E21" i="8"/>
  <c r="E20" i="8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0" i="7"/>
  <c r="E159" i="7"/>
  <c r="E158" i="7"/>
  <c r="E157" i="7"/>
  <c r="E154" i="7"/>
  <c r="E153" i="7"/>
  <c r="E152" i="7"/>
  <c r="E151" i="7"/>
  <c r="E150" i="7"/>
  <c r="E149" i="7"/>
  <c r="E148" i="7"/>
  <c r="E147" i="7"/>
  <c r="E146" i="7"/>
  <c r="E145" i="7"/>
  <c r="E144" i="7"/>
  <c r="E141" i="7"/>
  <c r="E140" i="7"/>
  <c r="E139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0" i="7"/>
  <c r="E119" i="7"/>
  <c r="E116" i="7"/>
  <c r="E115" i="7"/>
  <c r="E114" i="7"/>
  <c r="E113" i="7"/>
  <c r="E112" i="7"/>
  <c r="E111" i="7"/>
  <c r="E110" i="7"/>
  <c r="E109" i="7"/>
  <c r="E108" i="7"/>
  <c r="E107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F441" i="5" l="1"/>
  <c r="F436" i="5"/>
  <c r="F323" i="5"/>
  <c r="F228" i="5"/>
  <c r="F136" i="5"/>
  <c r="F122" i="5"/>
  <c r="F292" i="5"/>
  <c r="F204" i="5"/>
  <c r="F477" i="5" l="1"/>
  <c r="F445" i="5"/>
  <c r="F437" i="5"/>
  <c r="F419" i="5"/>
  <c r="F383" i="5"/>
  <c r="F371" i="5"/>
  <c r="F366" i="5"/>
  <c r="F352" i="5"/>
  <c r="F345" i="5"/>
  <c r="F254" i="5"/>
  <c r="F233" i="5"/>
  <c r="F179" i="5"/>
  <c r="F489" i="5"/>
  <c r="F465" i="5" l="1"/>
  <c r="F370" i="5"/>
  <c r="F14" i="5"/>
  <c r="F530" i="5" l="1"/>
  <c r="F529" i="5"/>
  <c r="F514" i="5"/>
  <c r="F513" i="5"/>
  <c r="F454" i="5"/>
  <c r="F453" i="5"/>
  <c r="F553" i="5" l="1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8" i="5"/>
  <c r="F487" i="5"/>
  <c r="F486" i="5"/>
  <c r="F464" i="5"/>
  <c r="F466" i="5"/>
  <c r="F467" i="5"/>
  <c r="F468" i="5"/>
  <c r="F469" i="5"/>
  <c r="F470" i="5"/>
  <c r="F471" i="5"/>
  <c r="F472" i="5"/>
  <c r="F473" i="5"/>
  <c r="F474" i="5"/>
  <c r="F475" i="5"/>
  <c r="F476" i="5"/>
  <c r="F478" i="5"/>
  <c r="F479" i="5"/>
  <c r="F463" i="5"/>
  <c r="F460" i="5"/>
  <c r="F459" i="5"/>
  <c r="F458" i="5"/>
  <c r="F457" i="5"/>
  <c r="F456" i="5"/>
  <c r="F455" i="5"/>
  <c r="F452" i="5"/>
  <c r="F451" i="5"/>
  <c r="F450" i="5"/>
  <c r="F449" i="5"/>
  <c r="F448" i="5"/>
  <c r="F447" i="5"/>
  <c r="F446" i="5"/>
  <c r="F444" i="5"/>
  <c r="F443" i="5"/>
  <c r="F442" i="5"/>
  <c r="F440" i="5"/>
  <c r="F439" i="5"/>
  <c r="F438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2" i="5"/>
  <c r="F381" i="5"/>
  <c r="F380" i="5"/>
  <c r="F379" i="5"/>
  <c r="F378" i="5"/>
  <c r="F377" i="5"/>
  <c r="F376" i="5"/>
  <c r="F375" i="5"/>
  <c r="F374" i="5"/>
  <c r="F373" i="5"/>
  <c r="F372" i="5"/>
  <c r="F369" i="5"/>
  <c r="F368" i="5"/>
  <c r="F367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1" i="5"/>
  <c r="F350" i="5"/>
  <c r="F349" i="5"/>
  <c r="F348" i="5"/>
  <c r="F347" i="5"/>
  <c r="F346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9" i="5"/>
  <c r="F230" i="5"/>
  <c r="F231" i="5"/>
  <c r="F232" i="5"/>
  <c r="F234" i="5"/>
  <c r="F235" i="5"/>
  <c r="D40" i="1" l="1"/>
  <c r="D39" i="1"/>
  <c r="D35" i="1"/>
  <c r="D34" i="1"/>
  <c r="D31" i="1"/>
  <c r="D30" i="1"/>
  <c r="D27" i="1"/>
  <c r="D26" i="1"/>
  <c r="D22" i="1"/>
  <c r="D21" i="1"/>
  <c r="D18" i="1"/>
  <c r="D17" i="1"/>
  <c r="D14" i="1"/>
  <c r="D13" i="1"/>
  <c r="C42" i="1"/>
  <c r="D37" i="1" s="1"/>
  <c r="H17" i="24"/>
  <c r="H16" i="24"/>
  <c r="H15" i="24"/>
  <c r="H14" i="24"/>
  <c r="G11" i="24"/>
  <c r="G12" i="24"/>
  <c r="G13" i="24"/>
  <c r="G15" i="24"/>
  <c r="G14" i="24"/>
  <c r="G17" i="24"/>
  <c r="G16" i="24"/>
  <c r="C35" i="1"/>
  <c r="D15" i="1" l="1"/>
  <c r="D19" i="1"/>
  <c r="D24" i="1"/>
  <c r="D28" i="1"/>
  <c r="D32" i="1"/>
  <c r="D36" i="1"/>
  <c r="D41" i="1"/>
  <c r="D11" i="1"/>
  <c r="D16" i="1"/>
  <c r="D20" i="1"/>
  <c r="D25" i="1"/>
  <c r="D29" i="1"/>
  <c r="D33" i="1"/>
  <c r="D42" i="1" l="1"/>
</calcChain>
</file>

<file path=xl/sharedStrings.xml><?xml version="1.0" encoding="utf-8"?>
<sst xmlns="http://schemas.openxmlformats.org/spreadsheetml/2006/main" count="12624" uniqueCount="3120">
  <si>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</si>
  <si>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</si>
  <si>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</si>
  <si>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</si>
  <si>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</si>
  <si>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</si>
  <si>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</si>
  <si>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</si>
  <si>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</si>
  <si>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</si>
  <si>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</si>
  <si>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</si>
  <si>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</si>
  <si>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</si>
  <si>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</si>
  <si>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</si>
  <si>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</si>
  <si>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</si>
  <si>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</si>
  <si>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</si>
  <si>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</si>
  <si>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</si>
  <si>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</si>
  <si>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</si>
  <si>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</si>
  <si>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</si>
  <si>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</si>
  <si>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</si>
  <si>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</si>
  <si>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</si>
  <si>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</si>
  <si>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</si>
  <si>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</si>
  <si>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</si>
  <si>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</si>
  <si>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</si>
  <si>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</si>
  <si>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</si>
  <si>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</si>
  <si>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</si>
  <si>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</si>
  <si>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</si>
  <si>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</si>
  <si>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</si>
  <si>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</si>
  <si>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</si>
  <si>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</si>
  <si>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</si>
  <si>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</si>
  <si>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</si>
  <si>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</si>
  <si>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</si>
  <si>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</si>
  <si>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</si>
  <si>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</si>
  <si>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</si>
  <si>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</si>
  <si>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</si>
  <si>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</si>
  <si>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</si>
  <si>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</si>
  <si>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</si>
  <si>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</si>
  <si>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</si>
  <si>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</si>
  <si>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</si>
  <si>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</si>
  <si>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</si>
  <si>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</si>
  <si>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</si>
  <si>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</si>
  <si>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</si>
  <si>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</si>
  <si>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</si>
  <si>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</si>
  <si>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</si>
  <si>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</si>
  <si>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</si>
  <si>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</si>
  <si>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</si>
  <si>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</si>
  <si>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</si>
  <si>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</si>
  <si>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</si>
  <si>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</si>
  <si>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</si>
  <si>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</si>
  <si>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</si>
  <si>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</si>
  <si>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</si>
  <si>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</si>
  <si>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</si>
  <si>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</si>
  <si>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</si>
  <si>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</si>
  <si>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</si>
  <si>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</si>
  <si>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</si>
  <si>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</si>
  <si>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</si>
  <si>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</si>
  <si>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</si>
  <si>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</si>
  <si>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</si>
  <si>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</si>
  <si>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</si>
  <si>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</si>
  <si>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</si>
  <si>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</si>
  <si>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</si>
  <si>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</si>
  <si>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</si>
  <si>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</si>
  <si>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</si>
  <si>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</si>
  <si>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</si>
  <si>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</si>
  <si>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</si>
  <si>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</si>
  <si>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</si>
  <si>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</si>
  <si>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</si>
  <si>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</si>
  <si>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</si>
  <si>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</si>
  <si>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</si>
  <si>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</si>
  <si>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</si>
  <si>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</si>
  <si>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</si>
  <si>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</si>
  <si>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</si>
  <si>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</si>
  <si>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</si>
  <si>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</si>
  <si>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</si>
  <si>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</si>
  <si>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</si>
  <si>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</si>
  <si>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</si>
  <si>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</si>
  <si>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</si>
  <si>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</si>
  <si>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</si>
  <si>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</si>
  <si>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</si>
  <si>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</si>
  <si>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</si>
  <si>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</si>
  <si>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</si>
  <si>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</si>
  <si>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</si>
  <si>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</si>
  <si>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</si>
  <si>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</si>
  <si>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</si>
  <si>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</si>
  <si>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</si>
  <si>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</si>
  <si>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</si>
  <si>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</si>
  <si>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</si>
  <si>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</si>
  <si>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</si>
  <si>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</si>
  <si>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</si>
  <si>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</si>
  <si>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</si>
  <si>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</si>
  <si>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</si>
  <si>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</si>
  <si>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</si>
  <si>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</si>
  <si>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</si>
  <si>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</si>
  <si>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</si>
  <si>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</si>
  <si>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</si>
  <si>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</si>
  <si>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</si>
  <si>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</si>
  <si>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</si>
  <si>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</si>
  <si>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</si>
  <si>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</si>
  <si>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</si>
  <si>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</si>
  <si>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</si>
  <si>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</si>
  <si>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</si>
  <si>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</si>
  <si>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</si>
  <si>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</si>
  <si>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</si>
  <si>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</si>
  <si>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</si>
  <si>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</si>
  <si>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</si>
  <si>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הכשרה ביטוח משתתפות כולל</t>
  </si>
  <si>
    <t>בטוח חיים -משתתפות</t>
  </si>
  <si>
    <t>1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</si>
  <si>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</si>
  <si>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</si>
  <si>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</si>
  <si>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</si>
  <si>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</si>
  <si>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בנק איגוד</t>
  </si>
  <si>
    <t>1111111111- 13- בנק איגוד</t>
  </si>
  <si>
    <t>13</t>
  </si>
  <si>
    <t>A.IL</t>
  </si>
  <si>
    <t>S&amp;P מעלות</t>
  </si>
  <si>
    <t>עו'ש- בנק הבינלאומי</t>
  </si>
  <si>
    <t>1111111111- 31- בנק הבינלאומי</t>
  </si>
  <si>
    <t>31</t>
  </si>
  <si>
    <t>AA+.IL</t>
  </si>
  <si>
    <t>עו'ש- בנק לאומי</t>
  </si>
  <si>
    <t>1111111111- 10- בנק לאומי</t>
  </si>
  <si>
    <t>10</t>
  </si>
  <si>
    <t>AAA.IL</t>
  </si>
  <si>
    <t>עו'ש- בנק מזרחי</t>
  </si>
  <si>
    <t>1111111111- 20- בנק מזרחי</t>
  </si>
  <si>
    <t>20</t>
  </si>
  <si>
    <t>סה"כ יתרת מזומנים ועו"ש נקובים במט"ח</t>
  </si>
  <si>
    <t>אירו-100- Julius Baer</t>
  </si>
  <si>
    <t>100- 124- Julius Baer</t>
  </si>
  <si>
    <t>124</t>
  </si>
  <si>
    <t>0</t>
  </si>
  <si>
    <t>לא מדורג</t>
  </si>
  <si>
    <t>אירו-100- בנק מזרחי</t>
  </si>
  <si>
    <t>100- 20- בנק מזרחי</t>
  </si>
  <si>
    <t>דולר -20001- Julius Baer</t>
  </si>
  <si>
    <t>20001- 124- Julius Baer</t>
  </si>
  <si>
    <t>דולר -20001- בנק איגוד</t>
  </si>
  <si>
    <t>20001- 13- בנק איגוד</t>
  </si>
  <si>
    <t>דולר -20001- בנק הבינלאומי</t>
  </si>
  <si>
    <t>20001- 31- בנק הבינלאומי</t>
  </si>
  <si>
    <t>דולר -20001- בנק הפועלים</t>
  </si>
  <si>
    <t>20001- 12- בנק הפועלים</t>
  </si>
  <si>
    <t>12</t>
  </si>
  <si>
    <t>דולר -20001- בנק לאומי</t>
  </si>
  <si>
    <t>20001- 10- בנק לאומי</t>
  </si>
  <si>
    <t>דולר -20001- בנק מזרחי</t>
  </si>
  <si>
    <t>20001- 20- בנק מזרחי</t>
  </si>
  <si>
    <t>דולר אוסטרלי 183- בנק מזרחי</t>
  </si>
  <si>
    <t>183- 20- בנק מזרחי</t>
  </si>
  <si>
    <t>לי"ש - 70002- בנק מזרחי</t>
  </si>
  <si>
    <t>70002- 20- בנק מזרחי</t>
  </si>
  <si>
    <t>סה"כ פח"ק/פר"י</t>
  </si>
  <si>
    <t>פ.ח.ק.- בנק הבינלאומי</t>
  </si>
  <si>
    <t>1111111110- 31- בנק הבינלאומי</t>
  </si>
  <si>
    <t>פ.ח.ק.- בנק הפועלים</t>
  </si>
  <si>
    <t>1111111110- 12- בנק הפועלים</t>
  </si>
  <si>
    <t>פ.ח.ק.- בנק לאומי</t>
  </si>
  <si>
    <t>1111111110- 10- בנק לאומי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</si>
  <si>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</si>
  <si>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</si>
  <si>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</si>
  <si>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</si>
  <si>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</si>
  <si>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</si>
  <si>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</si>
  <si>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</si>
  <si>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</si>
  <si>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</si>
  <si>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</si>
  <si>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</si>
  <si>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31/12/17</t>
  </si>
  <si>
    <t>5904 גליל- האוצר - ממשלתית צמודה</t>
  </si>
  <si>
    <t>9590431</t>
  </si>
  <si>
    <t>ממצמ 0536- האוצר - ממשלתית צמודה</t>
  </si>
  <si>
    <t>1097708</t>
  </si>
  <si>
    <t>ממצמ0841- האוצר - ממשלתית צמודה</t>
  </si>
  <si>
    <t>1120583</t>
  </si>
  <si>
    <t>ממצמ0922- האוצר - ממשלתית צמודה</t>
  </si>
  <si>
    <t>1124056</t>
  </si>
  <si>
    <t>ממצמ0923</t>
  </si>
  <si>
    <t>1128081</t>
  </si>
  <si>
    <t>ממשל צמודה 1025- האוצר - ממשלתית צמודה</t>
  </si>
  <si>
    <t>1135912</t>
  </si>
  <si>
    <t>ממשלתי צמוד 0527- האוצר - ממשלתית צמודה</t>
  </si>
  <si>
    <t>1140847</t>
  </si>
  <si>
    <t>ממשלתי צמוד 0545</t>
  </si>
  <si>
    <t>1134865</t>
  </si>
  <si>
    <t>צמוד 0418- האוצר - ממשלתית צמודה</t>
  </si>
  <si>
    <t>1108927</t>
  </si>
  <si>
    <t>צמוד 1019- האוצר - ממשלתית צמודה</t>
  </si>
  <si>
    <t>1114750</t>
  </si>
  <si>
    <t>צמוד 1020</t>
  </si>
  <si>
    <t>1137181</t>
  </si>
  <si>
    <t>סה"כ לא צמודות</t>
  </si>
  <si>
    <t>סה"כ מלווה קצר מועד</t>
  </si>
  <si>
    <t>מ.ק.מ 118- בנק ישראל- מק"מ</t>
  </si>
  <si>
    <t>8180119</t>
  </si>
  <si>
    <t>04/06/17</t>
  </si>
  <si>
    <t>מ.ק.מ 1217- האוצר - ממשלתית קצרה</t>
  </si>
  <si>
    <t>8181018</t>
  </si>
  <si>
    <t>30/11/17</t>
  </si>
  <si>
    <t>מ.ק.מ 218- האוצר - ממשלתית קצרה</t>
  </si>
  <si>
    <t>8180218</t>
  </si>
  <si>
    <t>20/06/17</t>
  </si>
  <si>
    <t>מ.ק.מ 318- האוצר - ממשלתית קצרה</t>
  </si>
  <si>
    <t>8180317</t>
  </si>
  <si>
    <t>06/09/17</t>
  </si>
  <si>
    <t>מ.ק.מ 428- האוצר - ממשלתית קצרה</t>
  </si>
  <si>
    <t>8180424</t>
  </si>
  <si>
    <t>31/10/17</t>
  </si>
  <si>
    <t>מ.ק.מ 518- האוצר - ממשלתית קצרה</t>
  </si>
  <si>
    <t>8180515</t>
  </si>
  <si>
    <t>16/08/17</t>
  </si>
  <si>
    <t>מ.ק.מ 918- האוצר - ממשלתית קצרה</t>
  </si>
  <si>
    <t>8180911</t>
  </si>
  <si>
    <t>25/12/17</t>
  </si>
  <si>
    <t>מ.ק.מ. 1118- האוצר - ממשלתית קצרה</t>
  </si>
  <si>
    <t>8181117</t>
  </si>
  <si>
    <t>28/12/17</t>
  </si>
  <si>
    <t>מק"מ 1218- האוצר - ממשלתית קצרה</t>
  </si>
  <si>
    <t>8181216</t>
  </si>
  <si>
    <t>14/12/17</t>
  </si>
  <si>
    <t>מק"מ 618- האוצר - ממשלתית קצרה</t>
  </si>
  <si>
    <t>8180614</t>
  </si>
  <si>
    <t>08/11/17</t>
  </si>
  <si>
    <t>מק"מ 718- האוצר - ממשלתית קצרה</t>
  </si>
  <si>
    <t>8180713</t>
  </si>
  <si>
    <t>מק"מ 828- האוצר - ממשלתית קצרה</t>
  </si>
  <si>
    <t>8180820</t>
  </si>
  <si>
    <t>27/11/17</t>
  </si>
  <si>
    <t>סה"כ שחר</t>
  </si>
  <si>
    <t>ממשל שקלית 0121- האוצר - ממשלתית שקלית</t>
  </si>
  <si>
    <t>1142223</t>
  </si>
  <si>
    <t>ממשל שקלית 0327</t>
  </si>
  <si>
    <t>1139344</t>
  </si>
  <si>
    <t>ממשל שקלית 0347- האוצר - ממשלתית שקלית</t>
  </si>
  <si>
    <t>1140193</t>
  </si>
  <si>
    <t>ממשל שקלית 0421</t>
  </si>
  <si>
    <t>1138130</t>
  </si>
  <si>
    <t>ממשל שקלית 1018- האוצר - ממשלתית שקלית</t>
  </si>
  <si>
    <t>1136548</t>
  </si>
  <si>
    <t>ממשל שקלית 1122- האוצר - ממשלתית שקלית</t>
  </si>
  <si>
    <t>1141225</t>
  </si>
  <si>
    <t>ממשלתי 0118- האוצר - ממשלתית שקלית</t>
  </si>
  <si>
    <t>1126218</t>
  </si>
  <si>
    <t>ממשלתי 0120</t>
  </si>
  <si>
    <t>1115773</t>
  </si>
  <si>
    <t>ממשלתי 0122- האוצר - ממשלתית שקלית</t>
  </si>
  <si>
    <t>1123272</t>
  </si>
  <si>
    <t>ממשלתי 0219- האוצר - ממשלתית שקלית</t>
  </si>
  <si>
    <t>1110907</t>
  </si>
  <si>
    <t>ממשלתי 0323</t>
  </si>
  <si>
    <t>1126747</t>
  </si>
  <si>
    <t>ממשלתי 0324- האוצר - ממשלתית שקלית</t>
  </si>
  <si>
    <t>1130848</t>
  </si>
  <si>
    <t>ממשלתי 0519- האוצר - ממשלתית שקלית</t>
  </si>
  <si>
    <t>1131770</t>
  </si>
  <si>
    <t>ממשלתי 0825- האוצר - ממשלתית שקלית</t>
  </si>
  <si>
    <t>1135557</t>
  </si>
  <si>
    <t>ממשק 1026- האוצר - ממשלתית שקלית</t>
  </si>
  <si>
    <t>1099456</t>
  </si>
  <si>
    <t>ממשק0142- האוצר - ממשלתית שקלית</t>
  </si>
  <si>
    <t>1125400</t>
  </si>
  <si>
    <t>סה"כ גילון</t>
  </si>
  <si>
    <t>מממש1121- האוצר - ממשלתית משתנה</t>
  </si>
  <si>
    <t>1127646</t>
  </si>
  <si>
    <t>ממשל משתנה 0526- האוצר - ממשלתית משתנה</t>
  </si>
  <si>
    <t>1141795</t>
  </si>
  <si>
    <t>ממשלתי משתנה 0520- האוצר - ממשלתית משתנה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</si>
  <si>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</si>
  <si>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</si>
  <si>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</si>
  <si>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</si>
  <si>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</si>
  <si>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</si>
  <si>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</si>
  <si>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</si>
  <si>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</si>
  <si>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</si>
  <si>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</si>
  <si>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אלה פקדון אגח ב- אלה</t>
  </si>
  <si>
    <t>1142215</t>
  </si>
  <si>
    <t>אג"ח מובנות</t>
  </si>
  <si>
    <t>S&amp;P</t>
  </si>
  <si>
    <t>30/10/17</t>
  </si>
  <si>
    <t>לאומי אג"ח 177- לאומי</t>
  </si>
  <si>
    <t>6040315</t>
  </si>
  <si>
    <t>בנקים</t>
  </si>
  <si>
    <t>מז טפ הנפק   45- מזרחי טפחות הנפק</t>
  </si>
  <si>
    <t>2310217</t>
  </si>
  <si>
    <t>מז טפ הנפק   46- מזרחי טפחות הנפק</t>
  </si>
  <si>
    <t>2310225</t>
  </si>
  <si>
    <t>28/09/17</t>
  </si>
  <si>
    <t>מזרחי  הנפקות אגח 38- מזרחי טפחות הנפק</t>
  </si>
  <si>
    <t>2310142</t>
  </si>
  <si>
    <t>מזרחי  טפ הנפק   43</t>
  </si>
  <si>
    <t>2310191</t>
  </si>
  <si>
    <t>מזרחי הנ אג39- מזרחי טפחות הנפק</t>
  </si>
  <si>
    <t>2310159</t>
  </si>
  <si>
    <t>מזרחי הנפקות אגח 35- מזרחי טפחות הנפק</t>
  </si>
  <si>
    <t>2310118</t>
  </si>
  <si>
    <t>מזרחי טפחות  הנפקות אג"ח 44</t>
  </si>
  <si>
    <t>2310209</t>
  </si>
  <si>
    <t>פועלים הנ אג34- פועלים</t>
  </si>
  <si>
    <t>1940576</t>
  </si>
  <si>
    <t>פועלים הנ אגח33- פועלים</t>
  </si>
  <si>
    <t>1940568</t>
  </si>
  <si>
    <t>פועלים הנפ אג31</t>
  </si>
  <si>
    <t>1940527</t>
  </si>
  <si>
    <t>פועלים הנפ אג32- פועלים</t>
  </si>
  <si>
    <t>1940535</t>
  </si>
  <si>
    <t>בינלאומי הנפק אגח ט</t>
  </si>
  <si>
    <t>1135177</t>
  </si>
  <si>
    <t>בינלאומי הנפקות אג"ח 3- הבינלאומי הנפקות</t>
  </si>
  <si>
    <t>1093681</t>
  </si>
  <si>
    <t>21/12/17</t>
  </si>
  <si>
    <t>לאומי התח נד יד- לאומי</t>
  </si>
  <si>
    <t>6040299</t>
  </si>
  <si>
    <t>מזרחי הנפקות אגח 31- מזרחי טפחות הנפק</t>
  </si>
  <si>
    <t>2310076</t>
  </si>
  <si>
    <t>עזריאלי אג"ח 3- קבוצת עזריאלי</t>
  </si>
  <si>
    <t>1136324</t>
  </si>
  <si>
    <t>נדל"ן ובינוי</t>
  </si>
  <si>
    <t>עזריאלי אג"ח ד</t>
  </si>
  <si>
    <t>1138650</t>
  </si>
  <si>
    <t>Aa1.IL</t>
  </si>
  <si>
    <t>עזריאלי אג2- קבוצת עזריאלי</t>
  </si>
  <si>
    <t>1134436</t>
  </si>
  <si>
    <t>פועלים הנפקות אג"ח 10</t>
  </si>
  <si>
    <t>1940402</t>
  </si>
  <si>
    <t>פועלים הנפקות אג"ח 9</t>
  </si>
  <si>
    <t>1940386</t>
  </si>
  <si>
    <t>18/06/17</t>
  </si>
  <si>
    <t>פועלים הנפקות אגח 15- פועלים</t>
  </si>
  <si>
    <t>1940543</t>
  </si>
  <si>
    <t>06/11/17</t>
  </si>
  <si>
    <t>פועלים הנפקות התח.14- פועלים</t>
  </si>
  <si>
    <t>1940501</t>
  </si>
  <si>
    <t>רכבת אג"ח 2- רכבת ישראל</t>
  </si>
  <si>
    <t>1134998</t>
  </si>
  <si>
    <t>10/09/17</t>
  </si>
  <si>
    <t>אמות אג2- אמות</t>
  </si>
  <si>
    <t>1126630</t>
  </si>
  <si>
    <t>AA.IL</t>
  </si>
  <si>
    <t>אמות אג3- אמות</t>
  </si>
  <si>
    <t>1117357</t>
  </si>
  <si>
    <t>אמות אג4- אמות</t>
  </si>
  <si>
    <t>1133149</t>
  </si>
  <si>
    <t>אמות אגח 1- אמות</t>
  </si>
  <si>
    <t>1097385</t>
  </si>
  <si>
    <t>27/12/17</t>
  </si>
  <si>
    <t>ארפורט    אגח ז- איירפורט</t>
  </si>
  <si>
    <t>1140110</t>
  </si>
  <si>
    <t>27/04/17</t>
  </si>
  <si>
    <t>ארפורט אגח 3- איירפורט</t>
  </si>
  <si>
    <t>1122670</t>
  </si>
  <si>
    <t>27/09/17</t>
  </si>
  <si>
    <t>ארפורט סיטי אג"ח 5- איירפורט</t>
  </si>
  <si>
    <t>1133487</t>
  </si>
  <si>
    <t>בזק אגח 10- בזק</t>
  </si>
  <si>
    <t>2300184</t>
  </si>
  <si>
    <t>בזק.ק6- בזק</t>
  </si>
  <si>
    <t>2300143</t>
  </si>
  <si>
    <t>בינ"ל הנפקות אג"ח 4</t>
  </si>
  <si>
    <t>1103126</t>
  </si>
  <si>
    <t>בינלאומי הנפקות 20- הבינלאומי הנפקות</t>
  </si>
  <si>
    <t>1121953</t>
  </si>
  <si>
    <t>29/10/17</t>
  </si>
  <si>
    <t>בינלאומי הנפקות כ"א</t>
  </si>
  <si>
    <t>1126598</t>
  </si>
  <si>
    <t>בל"ל ש"ה נד 200- לאומי</t>
  </si>
  <si>
    <t>6040141</t>
  </si>
  <si>
    <t>בנלאומי הנפקות ש"ה 2- הבינלאומי הנפקות</t>
  </si>
  <si>
    <t>1091164</t>
  </si>
  <si>
    <t>דיסקונט מנפיקים 4- דיסקונט</t>
  </si>
  <si>
    <t>7480049</t>
  </si>
  <si>
    <t>05/12/17</t>
  </si>
  <si>
    <t>דיסקונט מנפיקים א- דיסקונט</t>
  </si>
  <si>
    <t>7480015</t>
  </si>
  <si>
    <t>דיסקונט מנפיקים הת ב- דיסקונט</t>
  </si>
  <si>
    <t>7480023</t>
  </si>
  <si>
    <t>דקסיה הנ אג7- דקסיה ישראל הנפק</t>
  </si>
  <si>
    <t>1119825</t>
  </si>
  <si>
    <t>דקסיה הנ אגח  י- דקסיה ישראל הנפק</t>
  </si>
  <si>
    <t>1134147</t>
  </si>
  <si>
    <t>09/05/17</t>
  </si>
  <si>
    <t>דקסיה ישראל אג"ח 2- דקסיה ישראל הנפק</t>
  </si>
  <si>
    <t>1095066</t>
  </si>
  <si>
    <t>הפניקס כתב התחייבות ק1- הפניקס גיוסי הון</t>
  </si>
  <si>
    <t>1115104</t>
  </si>
  <si>
    <t>ביטוח</t>
  </si>
  <si>
    <t>הראל הנפקות אגח 1- הראל הנפקות</t>
  </si>
  <si>
    <t>1099738</t>
  </si>
  <si>
    <t>24/05/17</t>
  </si>
  <si>
    <t>וילאר אג"ח 6- וילאר</t>
  </si>
  <si>
    <t>4160115</t>
  </si>
  <si>
    <t>26/12/17</t>
  </si>
  <si>
    <t>חשמל     אגח 29- חברת החשמל</t>
  </si>
  <si>
    <t>6000236</t>
  </si>
  <si>
    <t>חיפושי נפט וגז</t>
  </si>
  <si>
    <t>Aa2.IL</t>
  </si>
  <si>
    <t>חשמל אג27</t>
  </si>
  <si>
    <t>6000210</t>
  </si>
  <si>
    <t>כלל ביטוח אג"ח 2- כלל ביטוח</t>
  </si>
  <si>
    <t>1114347</t>
  </si>
  <si>
    <t>09/07/17</t>
  </si>
  <si>
    <t>כלל ביטוח אג"ח א- כלל ביטוח</t>
  </si>
  <si>
    <t>1097138</t>
  </si>
  <si>
    <t>לאומי שה נד 300- לאומי</t>
  </si>
  <si>
    <t>6040257</t>
  </si>
  <si>
    <t>פועלים הנ שה נד 1- פועלים</t>
  </si>
  <si>
    <t>1940444</t>
  </si>
  <si>
    <t>ריט 1     אגח ו</t>
  </si>
  <si>
    <t>1138544</t>
  </si>
  <si>
    <t>18/07/17</t>
  </si>
  <si>
    <t>ריט 1 אגח ה- ריט</t>
  </si>
  <si>
    <t>1136753</t>
  </si>
  <si>
    <t>29/12/16</t>
  </si>
  <si>
    <t>ריט אג"ח 4- ריט</t>
  </si>
  <si>
    <t>1129899</t>
  </si>
  <si>
    <t>ריט1 אגח 3- ריט</t>
  </si>
  <si>
    <t>1120021</t>
  </si>
  <si>
    <t>שטראוס עלית אג"ח ב'- שטראוס</t>
  </si>
  <si>
    <t>7460140</t>
  </si>
  <si>
    <t>מזון</t>
  </si>
  <si>
    <t>אגוד הנפ  אגח ט- בנק אגוד</t>
  </si>
  <si>
    <t>1139492</t>
  </si>
  <si>
    <t>Aa3.IL</t>
  </si>
  <si>
    <t>אגוד הנפקות אג6- בנק אגוד</t>
  </si>
  <si>
    <t>1126762</t>
  </si>
  <si>
    <t>אדמה אגח  2</t>
  </si>
  <si>
    <t>1110915</t>
  </si>
  <si>
    <t>כימיה, גומי ופלסטיק</t>
  </si>
  <si>
    <t>AA-.IL</t>
  </si>
  <si>
    <t>אלוני חץ אג8- אלוני חץ</t>
  </si>
  <si>
    <t>3900271</t>
  </si>
  <si>
    <t>אלוני חץ אגח 6- אלוני חץ</t>
  </si>
  <si>
    <t>3900206</t>
  </si>
  <si>
    <t>בראק אן וי אג3- בראק אן וי</t>
  </si>
  <si>
    <t>1133040</t>
  </si>
  <si>
    <t>03/08/16</t>
  </si>
  <si>
    <t>בראק אן וי אגח 1- בראק אן וי</t>
  </si>
  <si>
    <t>1122860</t>
  </si>
  <si>
    <t>20/12/17</t>
  </si>
  <si>
    <t>גב ים אגח 5- גב-ים</t>
  </si>
  <si>
    <t>7590110</t>
  </si>
  <si>
    <t>26/11/17</t>
  </si>
  <si>
    <t>גבים.ק6- גב-ים</t>
  </si>
  <si>
    <t>7590128</t>
  </si>
  <si>
    <t>גזית גלוב אג10- גזית גלוב</t>
  </si>
  <si>
    <t>1260488</t>
  </si>
  <si>
    <t>גזית גלוב אג11- גזית גלוב</t>
  </si>
  <si>
    <t>1260546</t>
  </si>
  <si>
    <t>גזית גלוב אגח 3- גזית גלוב</t>
  </si>
  <si>
    <t>1260306</t>
  </si>
  <si>
    <t>13/12/17</t>
  </si>
  <si>
    <t>גזית גלוב אגח 4- גזית גלוב</t>
  </si>
  <si>
    <t>1260397</t>
  </si>
  <si>
    <t>גזית גלוב אגח 9- גזית גלוב</t>
  </si>
  <si>
    <t>1260462</t>
  </si>
  <si>
    <t>19/12/17</t>
  </si>
  <si>
    <t>גלוב אג"ח 12- גזית גלוב</t>
  </si>
  <si>
    <t>1260603</t>
  </si>
  <si>
    <t>דקהנ.ק13</t>
  </si>
  <si>
    <t>1125194</t>
  </si>
  <si>
    <t>דקסיה ישראל  אגח 14- דקסיה ישראל הנפק</t>
  </si>
  <si>
    <t>1129907</t>
  </si>
  <si>
    <t>15/11/17</t>
  </si>
  <si>
    <t>הפניקס אגח 2- הפניקס אחזקות</t>
  </si>
  <si>
    <t>7670177</t>
  </si>
  <si>
    <t>הפניקס הון ק2- הפניקס גיוסי הון</t>
  </si>
  <si>
    <t>1120799</t>
  </si>
  <si>
    <t>הראל הנפקות אג4- הראל הנפקות</t>
  </si>
  <si>
    <t>1119213</t>
  </si>
  <si>
    <t>19/09/17</t>
  </si>
  <si>
    <t>הראל הנפקות אגח 8- הראל הנפקות</t>
  </si>
  <si>
    <t>1128875</t>
  </si>
  <si>
    <t>18/07/16</t>
  </si>
  <si>
    <t>כלל ביטוח אגח 3- כלל ביטוח</t>
  </si>
  <si>
    <t>1120120</t>
  </si>
  <si>
    <t>כללביט אג"ח 9</t>
  </si>
  <si>
    <t>1136050</t>
  </si>
  <si>
    <t>30/12/16</t>
  </si>
  <si>
    <t>כללביט אג7</t>
  </si>
  <si>
    <t>1132950</t>
  </si>
  <si>
    <t>22/12/16</t>
  </si>
  <si>
    <t>מליסרון   אגח ו- מליסרון</t>
  </si>
  <si>
    <t>3230125</t>
  </si>
  <si>
    <t>מליסרון   אגח ט- מליסרון</t>
  </si>
  <si>
    <t>3230174</t>
  </si>
  <si>
    <t>מליסרון  אגח יד</t>
  </si>
  <si>
    <t>3230232</t>
  </si>
  <si>
    <t>26/12/16</t>
  </si>
  <si>
    <t>מליסרון 7- מליסרון</t>
  </si>
  <si>
    <t>3230141</t>
  </si>
  <si>
    <t>31/08/17</t>
  </si>
  <si>
    <t>מליסרון אג 12</t>
  </si>
  <si>
    <t>3230216</t>
  </si>
  <si>
    <t>22/10/17</t>
  </si>
  <si>
    <t>מליסרון אג"ח 5- מליסרון</t>
  </si>
  <si>
    <t>3230091</t>
  </si>
  <si>
    <t>02/11/17</t>
  </si>
  <si>
    <t>מליסרון אג"ח יג- מליסרון</t>
  </si>
  <si>
    <t>3230224</t>
  </si>
  <si>
    <t>מליסרון אג10- מליסרון</t>
  </si>
  <si>
    <t>3230190</t>
  </si>
  <si>
    <t>מליסרון אג11- מליסרון</t>
  </si>
  <si>
    <t>3230208</t>
  </si>
  <si>
    <t>מליסרון אג8- מליסרון</t>
  </si>
  <si>
    <t>3230166</t>
  </si>
  <si>
    <t>מנורה מב אג1- מנורה מבטחים הח</t>
  </si>
  <si>
    <t>5660048</t>
  </si>
  <si>
    <t>מנורה מבטחים גיוס הון אג"ח א'- מנורה מבטחים הח</t>
  </si>
  <si>
    <t>1103670</t>
  </si>
  <si>
    <t>16/11/17</t>
  </si>
  <si>
    <t>פז נפט    אגח ז- פז נפט</t>
  </si>
  <si>
    <t>1142595</t>
  </si>
  <si>
    <t>פז נפט אג"ח ו- פז נפט</t>
  </si>
  <si>
    <t>1139542</t>
  </si>
  <si>
    <t>השקעה ואחזקות</t>
  </si>
  <si>
    <t>אגוד הנפ התח יט- בנק אגוד</t>
  </si>
  <si>
    <t>1124080</t>
  </si>
  <si>
    <t>A1.IL</t>
  </si>
  <si>
    <t>אלקטרה אגח ג- אלקטרה</t>
  </si>
  <si>
    <t>7390131</t>
  </si>
  <si>
    <t>02/02/17</t>
  </si>
  <si>
    <t>ביג אג"ח 4- ביג</t>
  </si>
  <si>
    <t>1118033</t>
  </si>
  <si>
    <t>A+.IL</t>
  </si>
  <si>
    <t>23/11/17</t>
  </si>
  <si>
    <t>ביג אג"ח ג- ביג</t>
  </si>
  <si>
    <t>1106947</t>
  </si>
  <si>
    <t>ביג אג5- ביג</t>
  </si>
  <si>
    <t>1129279</t>
  </si>
  <si>
    <t>29/08/17</t>
  </si>
  <si>
    <t>ביג אגח ז- ביג</t>
  </si>
  <si>
    <t>1136084</t>
  </si>
  <si>
    <t>12/12/17</t>
  </si>
  <si>
    <t>ביג ט'- ביג</t>
  </si>
  <si>
    <t>1141050</t>
  </si>
  <si>
    <t>12/06/17</t>
  </si>
  <si>
    <t>בינלאומי הנפקות כ"ג- הבינלאומי</t>
  </si>
  <si>
    <t>1142058</t>
  </si>
  <si>
    <t>דיסקונט מנ שה 1- דיסקונט</t>
  </si>
  <si>
    <t>7480098</t>
  </si>
  <si>
    <t>דש איפקס  אגח ג- מיטב דש</t>
  </si>
  <si>
    <t>1121763</t>
  </si>
  <si>
    <t>07/09/17</t>
  </si>
  <si>
    <t>הוט אגח 1- הוט</t>
  </si>
  <si>
    <t>1123256</t>
  </si>
  <si>
    <t>16/10/17</t>
  </si>
  <si>
    <t>ירושלים הנפקות 13- ירושלים הנפקות</t>
  </si>
  <si>
    <t>1142512</t>
  </si>
  <si>
    <t>A+</t>
  </si>
  <si>
    <t>11/12/17</t>
  </si>
  <si>
    <t>ירושלים הנפקות אג"ח ט- ירושלים הנפקות</t>
  </si>
  <si>
    <t>1127422</t>
  </si>
  <si>
    <t>ישרס  אגח יג- ישרס</t>
  </si>
  <si>
    <t>6130181</t>
  </si>
  <si>
    <t>13/06/17</t>
  </si>
  <si>
    <t>ישרס אג15- ישרס</t>
  </si>
  <si>
    <t>6130207</t>
  </si>
  <si>
    <t>22/02/17</t>
  </si>
  <si>
    <t>מזרחי טפחות שה 1</t>
  </si>
  <si>
    <t>6950083</t>
  </si>
  <si>
    <t>28/08/17</t>
  </si>
  <si>
    <t>נורסטאר אג10- נורסטאר</t>
  </si>
  <si>
    <t>7230345</t>
  </si>
  <si>
    <t>נייר חדרה אג3- נייר חדרה</t>
  </si>
  <si>
    <t>6320071</t>
  </si>
  <si>
    <t>נכסים ובנין אגח.6- נכסים ובנין</t>
  </si>
  <si>
    <t>6990188</t>
  </si>
  <si>
    <t>סלקום אג"ח 8- סלקום</t>
  </si>
  <si>
    <t>1132828</t>
  </si>
  <si>
    <t>סלקום אגח 6- סלקום</t>
  </si>
  <si>
    <t>1125996</t>
  </si>
  <si>
    <t>פניקס 1 4.5%</t>
  </si>
  <si>
    <t>7670102</t>
  </si>
  <si>
    <t>פרטנר אגח 3</t>
  </si>
  <si>
    <t>1118827</t>
  </si>
  <si>
    <t>רבוע נדלן אג"ח 3- רבוע נדלן</t>
  </si>
  <si>
    <t>1115724</t>
  </si>
  <si>
    <t>רבוע נדלן אג"ח 5</t>
  </si>
  <si>
    <t>1130467</t>
  </si>
  <si>
    <t>06/08/17</t>
  </si>
  <si>
    <t>רבוע נדלן אגח 4- רבוע נדלן</t>
  </si>
  <si>
    <t>1119999</t>
  </si>
  <si>
    <t>14/06/17</t>
  </si>
  <si>
    <t>רבוע נדלן אגח ו- רבוע נדלן</t>
  </si>
  <si>
    <t>1140607</t>
  </si>
  <si>
    <t>09/04/17</t>
  </si>
  <si>
    <t>שופרסל    אגח ו- שופרסל</t>
  </si>
  <si>
    <t>7770217</t>
  </si>
  <si>
    <t>מסחר</t>
  </si>
  <si>
    <t>שופרסל אגח 2- שופרסל</t>
  </si>
  <si>
    <t>7770142</t>
  </si>
  <si>
    <t>שלמה החז אגח טז</t>
  </si>
  <si>
    <t>1410281</t>
  </si>
  <si>
    <t>25/08/16</t>
  </si>
  <si>
    <t>אגוד הנ שה נד 1</t>
  </si>
  <si>
    <t>1115278</t>
  </si>
  <si>
    <t>A2.IL</t>
  </si>
  <si>
    <t>04/05/17</t>
  </si>
  <si>
    <t>אזורים  אגח 9- אזורים</t>
  </si>
  <si>
    <t>7150337</t>
  </si>
  <si>
    <t>29/08/16</t>
  </si>
  <si>
    <t>איי.די.או אג7- איי.די.או</t>
  </si>
  <si>
    <t>5050240</t>
  </si>
  <si>
    <t>22/11/15</t>
  </si>
  <si>
    <t>איי.די.איי הנפקות 2</t>
  </si>
  <si>
    <t>1121581</t>
  </si>
  <si>
    <t>איידיאו   אגח ח- איי.די.או</t>
  </si>
  <si>
    <t>5050265</t>
  </si>
  <si>
    <t>15/02/17</t>
  </si>
  <si>
    <t>איידיאיי הנפקות אג"ח 3- איי.די.איי הנפקו</t>
  </si>
  <si>
    <t>1127349</t>
  </si>
  <si>
    <t>17/12/17</t>
  </si>
  <si>
    <t>אלרוב נדל"ן אגח 2- אלרוב נדל"ן</t>
  </si>
  <si>
    <t>3870094</t>
  </si>
  <si>
    <t>אלרוב נדלן אגח ד- אלרוב נדל"ן</t>
  </si>
  <si>
    <t>3870128</t>
  </si>
  <si>
    <t>03/05/17</t>
  </si>
  <si>
    <t>אלרוב נדלן אגחג- אלרוב נדל"ן</t>
  </si>
  <si>
    <t>3870102</t>
  </si>
  <si>
    <t>26/04/17</t>
  </si>
  <si>
    <t>אפריקה מגורים אגח 2- אפריקה מגורים</t>
  </si>
  <si>
    <t>1126093</t>
  </si>
  <si>
    <t>אשטרום נכ אגח10</t>
  </si>
  <si>
    <t>2510204</t>
  </si>
  <si>
    <t>19/07/17</t>
  </si>
  <si>
    <t>אשטרום נכסים אגח 7- אשטרום נכסים</t>
  </si>
  <si>
    <t>2510139</t>
  </si>
  <si>
    <t>02/10/17</t>
  </si>
  <si>
    <t>אשטרום נכסים אגח 8- אשטרום נכסים</t>
  </si>
  <si>
    <t>2510162</t>
  </si>
  <si>
    <t>גירון     אגח ו- גירון</t>
  </si>
  <si>
    <t>1139849</t>
  </si>
  <si>
    <t>26/10/17</t>
  </si>
  <si>
    <t>גירון אג"ח 4- גירון</t>
  </si>
  <si>
    <t>1130681</t>
  </si>
  <si>
    <t>23/10/17</t>
  </si>
  <si>
    <t>דיסקונט שה א</t>
  </si>
  <si>
    <t>6910095</t>
  </si>
  <si>
    <t>דלק קבוצה אג"ח 19- דלק קבוצה</t>
  </si>
  <si>
    <t>1121326</t>
  </si>
  <si>
    <t>דלק קבוצה אג18- דלק קבוצה</t>
  </si>
  <si>
    <t>1115823</t>
  </si>
  <si>
    <t>חברה לישראל אג"ח 7- החברה לישראל</t>
  </si>
  <si>
    <t>5760160</t>
  </si>
  <si>
    <t>יוניברסל אג1- יוניברסל</t>
  </si>
  <si>
    <t>1141639</t>
  </si>
  <si>
    <t>A</t>
  </si>
  <si>
    <t>לוינשטיין נכסים אג"ח 2- לוינשטין נכסים</t>
  </si>
  <si>
    <t>1139716</t>
  </si>
  <si>
    <t>מבני תעשיה אג17- מבני תעשיה</t>
  </si>
  <si>
    <t>2260446</t>
  </si>
  <si>
    <t>מגה אור אג"ח 3- מגה אור</t>
  </si>
  <si>
    <t>1127323</t>
  </si>
  <si>
    <t>מגה אור אג"ח 4- מגה אור</t>
  </si>
  <si>
    <t>1130632</t>
  </si>
  <si>
    <t>01/03/16</t>
  </si>
  <si>
    <t>מגה אור החזקות אג"ח 6</t>
  </si>
  <si>
    <t>1138668</t>
  </si>
  <si>
    <t>14/11/16</t>
  </si>
  <si>
    <t>נכסים ובנין אגח 4- נכסים ובנין</t>
  </si>
  <si>
    <t>6990154</t>
  </si>
  <si>
    <t>קב' דלק אגח 22- דלק קבוצה</t>
  </si>
  <si>
    <t>1106046</t>
  </si>
  <si>
    <t>15/06/17</t>
  </si>
  <si>
    <t>קבוצת דלק אגח 13- דלק קבוצה</t>
  </si>
  <si>
    <t>1105543</t>
  </si>
  <si>
    <t>שיכון ובינוי אג6- שיכון ובינוי</t>
  </si>
  <si>
    <t>1129733</t>
  </si>
  <si>
    <t>שיכון ובינוי אג8- שיכון ובינוי</t>
  </si>
  <si>
    <t>1135888</t>
  </si>
  <si>
    <t>שיכון ובינוי אגח  4- שיכון ובינוי</t>
  </si>
  <si>
    <t>1117910</t>
  </si>
  <si>
    <t>שיכון ובינוי אגח 5- שיכון ובינוי</t>
  </si>
  <si>
    <t>1125210</t>
  </si>
  <si>
    <t>שלמה הח אג14- שלמה החזקות</t>
  </si>
  <si>
    <t>1410265</t>
  </si>
  <si>
    <t>שלמה החזקות אגח 11- שלמה החזקות</t>
  </si>
  <si>
    <t>1410224</t>
  </si>
  <si>
    <t>08/06/17</t>
  </si>
  <si>
    <t>אגוד כ"א- בנק אגוד</t>
  </si>
  <si>
    <t>1141878</t>
  </si>
  <si>
    <t>A3.IL</t>
  </si>
  <si>
    <t>29/11/17</t>
  </si>
  <si>
    <t>אדגר אג"ח 7- אדגר השקעות</t>
  </si>
  <si>
    <t>1820158</t>
  </si>
  <si>
    <t>אדגר אג"ח 8- אדגר השקעות</t>
  </si>
  <si>
    <t>1820174</t>
  </si>
  <si>
    <t>10/09/15</t>
  </si>
  <si>
    <t>אדגר אג"ח 9- אדגר השקעות</t>
  </si>
  <si>
    <t>1820190</t>
  </si>
  <si>
    <t>אינטרנט זהב אג4- אינטרנט זהב</t>
  </si>
  <si>
    <t>1131614</t>
  </si>
  <si>
    <t>אספן גרופ אגח ו- אספן גרופ</t>
  </si>
  <si>
    <t>3130291</t>
  </si>
  <si>
    <t>18/05/17</t>
  </si>
  <si>
    <t>אפריקה ישראל נכסים בע"מ אג"ח 7</t>
  </si>
  <si>
    <t>1132232</t>
  </si>
  <si>
    <t>אפריקה נכס אגחח- אפריקה נכסים</t>
  </si>
  <si>
    <t>1142231</t>
  </si>
  <si>
    <t>אפריקה נכסים אג"ח 6</t>
  </si>
  <si>
    <t>1129550</t>
  </si>
  <si>
    <t>11/02/16</t>
  </si>
  <si>
    <t>אפריקה נכסים אג"ח ה- אפריקה נכסים</t>
  </si>
  <si>
    <t>1122233</t>
  </si>
  <si>
    <t>אשדר אג"ח 3</t>
  </si>
  <si>
    <t>1123884</t>
  </si>
  <si>
    <t>A-.IL</t>
  </si>
  <si>
    <t>אשדר.ק 1- אשדר</t>
  </si>
  <si>
    <t>1104330</t>
  </si>
  <si>
    <t>בזן       אגח ז- בתי זיקוק</t>
  </si>
  <si>
    <t>2590438</t>
  </si>
  <si>
    <t>27/02/17</t>
  </si>
  <si>
    <t>בזן אגח 1- בתי זיקוק</t>
  </si>
  <si>
    <t>2590255</t>
  </si>
  <si>
    <t>דה לסר אג4- דה לסר</t>
  </si>
  <si>
    <t>1132059</t>
  </si>
  <si>
    <t>הכשרת הישוב אגח 16- הכשרת הישוב</t>
  </si>
  <si>
    <t>6120166</t>
  </si>
  <si>
    <t>הכשרת ישוב אג17- הכשרת הישוב</t>
  </si>
  <si>
    <t>6120182</t>
  </si>
  <si>
    <t>24/01/16</t>
  </si>
  <si>
    <t>ירושלים הנפקות אג"ח 10- ירושלים הנפקות</t>
  </si>
  <si>
    <t>1127414</t>
  </si>
  <si>
    <t>01/02/17</t>
  </si>
  <si>
    <t>כלכלית ירושלים בע"מ אגח יד</t>
  </si>
  <si>
    <t>1980390</t>
  </si>
  <si>
    <t>מבני תעש אגח יח</t>
  </si>
  <si>
    <t>2260479</t>
  </si>
  <si>
    <t>מבני תעשיה אגח יט</t>
  </si>
  <si>
    <t>2260487</t>
  </si>
  <si>
    <t>08/12/16</t>
  </si>
  <si>
    <t>סלע נדל"ן אג"ח 2- סלע נדלן</t>
  </si>
  <si>
    <t>1132927</t>
  </si>
  <si>
    <t>15/11/16</t>
  </si>
  <si>
    <t>סלע נדל"ן אג1- סלע נדלן</t>
  </si>
  <si>
    <t>1128586</t>
  </si>
  <si>
    <t>28/11/17</t>
  </si>
  <si>
    <t>סלע נדל"ן אג3</t>
  </si>
  <si>
    <t>1138973</t>
  </si>
  <si>
    <t>18/09/17</t>
  </si>
  <si>
    <t>אלומיי אגח א'- אלומיי קפיטל</t>
  </si>
  <si>
    <t>1130947</t>
  </si>
  <si>
    <t>BBB+.IL</t>
  </si>
  <si>
    <t>מישורים אג3</t>
  </si>
  <si>
    <t>1127513</t>
  </si>
  <si>
    <t>04/12/17</t>
  </si>
  <si>
    <t>משורים  אגח ד- מישורים</t>
  </si>
  <si>
    <t>1132729</t>
  </si>
  <si>
    <t>רבד אג"ח 1- רבד</t>
  </si>
  <si>
    <t>5260070</t>
  </si>
  <si>
    <t>Baa1.IL</t>
  </si>
  <si>
    <t>24/09/17</t>
  </si>
  <si>
    <t>אלקטרה נדלן אג4</t>
  </si>
  <si>
    <t>1121227</t>
  </si>
  <si>
    <t>BBB.IL</t>
  </si>
  <si>
    <t>דיסקונט הש אג8- דיסקונט השקעות</t>
  </si>
  <si>
    <t>6390223</t>
  </si>
  <si>
    <t>מבני תעשיה אגח 8- מבני תעשיה</t>
  </si>
  <si>
    <t>2260131</t>
  </si>
  <si>
    <t>Baa2.IL</t>
  </si>
  <si>
    <t>17/10/17</t>
  </si>
  <si>
    <t>אידיבי פיתוח אגח 7- אי.די.בי. פיתוח</t>
  </si>
  <si>
    <t>7980121</t>
  </si>
  <si>
    <t>BBB-.IL</t>
  </si>
  <si>
    <t>דיסקונט הש אג6- דיסקונט השקעות</t>
  </si>
  <si>
    <t>6390207</t>
  </si>
  <si>
    <t>Baa3.IL</t>
  </si>
  <si>
    <t>אידיבי פיתוח אגח 9- אורביט טכנו</t>
  </si>
  <si>
    <t>7980154</t>
  </si>
  <si>
    <t>BB.IL</t>
  </si>
  <si>
    <t>גליל מור אגח א- גליל מור</t>
  </si>
  <si>
    <t>1108877</t>
  </si>
  <si>
    <t>Ca.IL</t>
  </si>
  <si>
    <t>06/03/16</t>
  </si>
  <si>
    <t>לאומי   אגח 178- לאומי</t>
  </si>
  <si>
    <t>6040323</t>
  </si>
  <si>
    <t>מזרחי  טפ הנפק   40</t>
  </si>
  <si>
    <t>2310167</t>
  </si>
  <si>
    <t>מזרחי הנ אג37- מזרחי טפחות הנפק</t>
  </si>
  <si>
    <t>2310134</t>
  </si>
  <si>
    <t>מזרחי הנפקות אג"ח   41- מזרחי טפחות הנפק</t>
  </si>
  <si>
    <t>2310175</t>
  </si>
  <si>
    <t>פועלים הנ אג29</t>
  </si>
  <si>
    <t>1940485</t>
  </si>
  <si>
    <t>פועלים הנ אג30</t>
  </si>
  <si>
    <t>1940493</t>
  </si>
  <si>
    <t>אלביט מערכ אגח א- אלביט מערכות</t>
  </si>
  <si>
    <t>1119635</t>
  </si>
  <si>
    <t>ביטחוניות</t>
  </si>
  <si>
    <t>בינלאומי הנפ אג8- הבינלאומי</t>
  </si>
  <si>
    <t>1134212</t>
  </si>
  <si>
    <t>מרכנתיל הנפקות אגח ב</t>
  </si>
  <si>
    <t>1138205</t>
  </si>
  <si>
    <t>פועלים הנפקות הת 16- פועלים</t>
  </si>
  <si>
    <t>1940550</t>
  </si>
  <si>
    <t>פועלים הנפקות י"א- פועלים</t>
  </si>
  <si>
    <t>1940410</t>
  </si>
  <si>
    <t>רכבת אג"ח 1- רכבת ישראל</t>
  </si>
  <si>
    <t>1134980</t>
  </si>
  <si>
    <t>שטראוס    אגח ה- שטראוס</t>
  </si>
  <si>
    <t>7460389</t>
  </si>
  <si>
    <t>אמות      אגח ה- אמות</t>
  </si>
  <si>
    <t>1138114</t>
  </si>
  <si>
    <t>בזק       אגח 9</t>
  </si>
  <si>
    <t>2300176</t>
  </si>
  <si>
    <t>בזק.ק7- בזק</t>
  </si>
  <si>
    <t>2300150</t>
  </si>
  <si>
    <t>גב ים אג8- גב-ים</t>
  </si>
  <si>
    <t>7590151</t>
  </si>
  <si>
    <t>דיסקונט הת11- דיסקונט</t>
  </si>
  <si>
    <t>6910137</t>
  </si>
  <si>
    <t>דיסקונט מנ אג5- דיסקונט</t>
  </si>
  <si>
    <t>7480031</t>
  </si>
  <si>
    <t>13/11/17</t>
  </si>
  <si>
    <t>דקסיה הנ אגח יא</t>
  </si>
  <si>
    <t>1134154</t>
  </si>
  <si>
    <t>דקסיה הנ מסחרי אג"ח 2- דקסיה ישראל הנפק</t>
  </si>
  <si>
    <t>1140912</t>
  </si>
  <si>
    <t>וילאר אגח 7- וילאר</t>
  </si>
  <si>
    <t>4160149</t>
  </si>
  <si>
    <t>חשמל     אגח 26- חברת חשמל</t>
  </si>
  <si>
    <t>6000202</t>
  </si>
  <si>
    <t>חשמל     אגח 28- חברת חשמל</t>
  </si>
  <si>
    <t>6000228</t>
  </si>
  <si>
    <t>כיל       אגח ה</t>
  </si>
  <si>
    <t>2810299</t>
  </si>
  <si>
    <t>לאומי החחייבויות נדחות  400- לאומי</t>
  </si>
  <si>
    <t>6040331</t>
  </si>
  <si>
    <t>20/02/17</t>
  </si>
  <si>
    <t>לאומי ש"ה  201- לאומי</t>
  </si>
  <si>
    <t>6040158</t>
  </si>
  <si>
    <t>לאומי שה נד 301- לאומי</t>
  </si>
  <si>
    <t>6040265</t>
  </si>
  <si>
    <t>מגדל הון  אגח ד- מגדל ביטוח הון</t>
  </si>
  <si>
    <t>1137033</t>
  </si>
  <si>
    <t>פניקס הון אג"ח 4- הפניקס גיוסי הון</t>
  </si>
  <si>
    <t>1133529</t>
  </si>
  <si>
    <t>שטראוס גרופ אג"ח ד</t>
  </si>
  <si>
    <t>7460363</t>
  </si>
  <si>
    <t>תעש אוירית אגח ג- תעשיה אוירית</t>
  </si>
  <si>
    <t>1127547</t>
  </si>
  <si>
    <t>תעשיה אוירית אג"ח 4</t>
  </si>
  <si>
    <t>1133131</t>
  </si>
  <si>
    <t>אגוד הנפ  אגח ח</t>
  </si>
  <si>
    <t>1133503</t>
  </si>
  <si>
    <t>אגוד הנפקות אג"ח 7- בנק אגוד</t>
  </si>
  <si>
    <t>1131762</t>
  </si>
  <si>
    <t>אלוני חץ אג10- אלוני חץ</t>
  </si>
  <si>
    <t>3900362</t>
  </si>
  <si>
    <t>אלוני חץ אג9- אלוני חץ</t>
  </si>
  <si>
    <t>3900354</t>
  </si>
  <si>
    <t>דה זראסאי אגח ג- דה זראסאי</t>
  </si>
  <si>
    <t>1137975</t>
  </si>
  <si>
    <t>הראל הנפ אגח יא- הראל הנפקות</t>
  </si>
  <si>
    <t>1136316</t>
  </si>
  <si>
    <t>הראל הנפקות אג יב- הראל הנפקות</t>
  </si>
  <si>
    <t>1138163</t>
  </si>
  <si>
    <t>הראל הנפקות אג יג- הראל הנפקות</t>
  </si>
  <si>
    <t>1138171</t>
  </si>
  <si>
    <t>וורטון    אגח א- וורטון</t>
  </si>
  <si>
    <t>1140169</t>
  </si>
  <si>
    <t>כללביט אג"ח 8- כלל ביטוח</t>
  </si>
  <si>
    <t>1132968</t>
  </si>
  <si>
    <t>כללביט אגח  י- כלל ביטוח</t>
  </si>
  <si>
    <t>1136068</t>
  </si>
  <si>
    <t>מגדל הון  אגח ה</t>
  </si>
  <si>
    <t>1139286</t>
  </si>
  <si>
    <t>מגדל הון אג"ח 3- מגדל ביטוח הון</t>
  </si>
  <si>
    <t>1135862</t>
  </si>
  <si>
    <t>מליסרון אגח טו</t>
  </si>
  <si>
    <t>3230240</t>
  </si>
  <si>
    <t>מנורה הון התח ד- מנורה מבטחים הח</t>
  </si>
  <si>
    <t>1135920</t>
  </si>
  <si>
    <t>מנורה מב  אגח ג- מנורה מבטחים הח</t>
  </si>
  <si>
    <t>5660063</t>
  </si>
  <si>
    <t>סאמיט     אגח ט- סאמיט</t>
  </si>
  <si>
    <t>1141555</t>
  </si>
  <si>
    <t>סאמיט אג"ח 7- סאמיט</t>
  </si>
  <si>
    <t>1133479</t>
  </si>
  <si>
    <t>19/10/17</t>
  </si>
  <si>
    <t>סאמיט אג6- סאמיט</t>
  </si>
  <si>
    <t>1130939</t>
  </si>
  <si>
    <t>פז נפט אג3</t>
  </si>
  <si>
    <t>1114073</t>
  </si>
  <si>
    <t>פז נפט אג4</t>
  </si>
  <si>
    <t>1132505</t>
  </si>
  <si>
    <t>פז נפט אג5- פז נפט</t>
  </si>
  <si>
    <t>1139534</t>
  </si>
  <si>
    <t>פניקס הון אג"ח 8- הפניקס גיוסי הון</t>
  </si>
  <si>
    <t>1139815</t>
  </si>
  <si>
    <t>פניקס הון אגח ו- הפניקס גיוסי הון</t>
  </si>
  <si>
    <t>1136696</t>
  </si>
  <si>
    <t>קיי.בי.אס אגח א</t>
  </si>
  <si>
    <t>1137918</t>
  </si>
  <si>
    <t>קרסו אגח א- קרסו מוטורס</t>
  </si>
  <si>
    <t>1136464</t>
  </si>
  <si>
    <t>אגוד הנ אג"ח 18- בנק אגוד</t>
  </si>
  <si>
    <t>1121854</t>
  </si>
  <si>
    <t>אלקו החזקות אג11- גרשון זלקינד</t>
  </si>
  <si>
    <t>6940167</t>
  </si>
  <si>
    <t>אלקטרה אג"ח 4</t>
  </si>
  <si>
    <t>7390149</t>
  </si>
  <si>
    <t>בי קומיוניק אג"ח 3</t>
  </si>
  <si>
    <t>1139203</t>
  </si>
  <si>
    <t>בי קומיוניקשנס אג"ח 2- בי קומיוניקיישנס</t>
  </si>
  <si>
    <t>1120872</t>
  </si>
  <si>
    <t>ביג אג6- ביג</t>
  </si>
  <si>
    <t>1132521</t>
  </si>
  <si>
    <t>30/03/17</t>
  </si>
  <si>
    <t>דלתא      אגח ב- דלתא גליל</t>
  </si>
  <si>
    <t>6270151</t>
  </si>
  <si>
    <t>דלתא.אגח 5- דלתא גליל</t>
  </si>
  <si>
    <t>6270136</t>
  </si>
  <si>
    <t>19/11/17</t>
  </si>
  <si>
    <t>דלתא.ק1- דלתא גליל</t>
  </si>
  <si>
    <t>6270144</t>
  </si>
  <si>
    <t>הוט.ק2- הוט</t>
  </si>
  <si>
    <t>1123264</t>
  </si>
  <si>
    <t>טאואר     אגח ז</t>
  </si>
  <si>
    <t>1138494</t>
  </si>
  <si>
    <t>מוליכים למחצה</t>
  </si>
  <si>
    <t>טמפו משקאות אג1- טמפו משקאות</t>
  </si>
  <si>
    <t>1118306</t>
  </si>
  <si>
    <t>24/12/17</t>
  </si>
  <si>
    <t>טמפו משקאות אג2</t>
  </si>
  <si>
    <t>1133511</t>
  </si>
  <si>
    <t>28/03/17</t>
  </si>
  <si>
    <t>ירושלים הנפקות אג"ח 8</t>
  </si>
  <si>
    <t>1121201</t>
  </si>
  <si>
    <t>19/06/17</t>
  </si>
  <si>
    <t>ישרס אג"ח 14- ישרס</t>
  </si>
  <si>
    <t>6130199</t>
  </si>
  <si>
    <t>ישרס.ק11- ישרס</t>
  </si>
  <si>
    <t>6130165</t>
  </si>
  <si>
    <t>לייטסטון אג1- לייטסטון</t>
  </si>
  <si>
    <t>1133891</t>
  </si>
  <si>
    <t>מויניאן אג"ח א'- מויניאן לימיטד</t>
  </si>
  <si>
    <t>1135656</t>
  </si>
  <si>
    <t>ממן       אגח ג- ממן</t>
  </si>
  <si>
    <t>2380053</t>
  </si>
  <si>
    <t>01/10/17</t>
  </si>
  <si>
    <t>ממן אגח ב- ממן</t>
  </si>
  <si>
    <t>2380046</t>
  </si>
  <si>
    <t>נורסטאר אגח 8- נורסטאר</t>
  </si>
  <si>
    <t>7230295</t>
  </si>
  <si>
    <t>נייר חדרה אג6- נייר חדרה</t>
  </si>
  <si>
    <t>6320105</t>
  </si>
  <si>
    <t>נכסים ובנין אגח 7- נכסים ובנין</t>
  </si>
  <si>
    <t>6990196</t>
  </si>
  <si>
    <t>נכסים ובנין אגח ט- נכסים ובנין</t>
  </si>
  <si>
    <t>6990212</t>
  </si>
  <si>
    <t>נמקו      אגח א- נמקו ריאלטי</t>
  </si>
  <si>
    <t>1139575</t>
  </si>
  <si>
    <t>סלקום    אגח יא</t>
  </si>
  <si>
    <t>1139252</t>
  </si>
  <si>
    <t>סלקום אג"ח 9</t>
  </si>
  <si>
    <t>1132836</t>
  </si>
  <si>
    <t>סלקום אגח 7- סלקום</t>
  </si>
  <si>
    <t>1126002</t>
  </si>
  <si>
    <t>פורמולה אג"ח 1- פורמולה</t>
  </si>
  <si>
    <t>2560142</t>
  </si>
  <si>
    <t>שירותי מידע</t>
  </si>
  <si>
    <t>31/10/16</t>
  </si>
  <si>
    <t>פרטנר     אגח ו- פרטנר</t>
  </si>
  <si>
    <t>1141415</t>
  </si>
  <si>
    <t>פרטנר.ק4- פרטנר</t>
  </si>
  <si>
    <t>1118835</t>
  </si>
  <si>
    <t>פתאל אג1</t>
  </si>
  <si>
    <t>1137512</t>
  </si>
  <si>
    <t>קורנרסטון אגח א- קורנרסטון פרופרטייס לימיטד</t>
  </si>
  <si>
    <t>1139732</t>
  </si>
  <si>
    <t>קרסו      אגח ג- קרסו מוטורס</t>
  </si>
  <si>
    <t>1141829</t>
  </si>
  <si>
    <t>קרסו אגח ב- קרסו מוטורס</t>
  </si>
  <si>
    <t>1139591</t>
  </si>
  <si>
    <t>רילייטד אג1- רילייטד</t>
  </si>
  <si>
    <t>1134923</t>
  </si>
  <si>
    <t>שופרסל אג5- שופרסל</t>
  </si>
  <si>
    <t>7770209</t>
  </si>
  <si>
    <t>שלמה החז אגח יז- שלמה החזקות</t>
  </si>
  <si>
    <t>1410299</t>
  </si>
  <si>
    <t>שפיר הנדס אגח ב- שפיר הנדסה</t>
  </si>
  <si>
    <t>1141951</t>
  </si>
  <si>
    <t>שפיר הנדסה אגח א</t>
  </si>
  <si>
    <t>1136134</t>
  </si>
  <si>
    <t>מתכת ומוצרי בניה</t>
  </si>
  <si>
    <t>אבגול     אגח ג- אבגול</t>
  </si>
  <si>
    <t>1133289</t>
  </si>
  <si>
    <t>אבגול אגח 2</t>
  </si>
  <si>
    <t>1126317</t>
  </si>
  <si>
    <t>אגוד הנפקות אג2</t>
  </si>
  <si>
    <t>1115286</t>
  </si>
  <si>
    <t>16/05/17</t>
  </si>
  <si>
    <t>אול-יר    אגח ב- אול יר</t>
  </si>
  <si>
    <t>1139781</t>
  </si>
  <si>
    <t>אול-יר    אגח ג- אול יר</t>
  </si>
  <si>
    <t>1140136</t>
  </si>
  <si>
    <t>אול-יר אג4- אול יר</t>
  </si>
  <si>
    <t>1141274</t>
  </si>
  <si>
    <t>אזורים   אגח 12</t>
  </si>
  <si>
    <t>7150360</t>
  </si>
  <si>
    <t>אזורים אג10</t>
  </si>
  <si>
    <t>7150345</t>
  </si>
  <si>
    <t>אי.די.אי הנפקות הת ד- איי.די.איי הנפקו</t>
  </si>
  <si>
    <t>1133099</t>
  </si>
  <si>
    <t>10/10/17</t>
  </si>
  <si>
    <t>אפריקה מג אגח ג- אפריקה מגורים</t>
  </si>
  <si>
    <t>1135698</t>
  </si>
  <si>
    <t>אשטרום נכסים אג"ח 9- אשטרום נכסים</t>
  </si>
  <si>
    <t>2510170</t>
  </si>
  <si>
    <t>אשטרום קב אגח ב- קבוצת אשטרום</t>
  </si>
  <si>
    <t>1132331</t>
  </si>
  <si>
    <t>אשטרום קב אגח ג- קבוצת אשטרום</t>
  </si>
  <si>
    <t>1140102</t>
  </si>
  <si>
    <t>גולד בונד אג3</t>
  </si>
  <si>
    <t>1490051</t>
  </si>
  <si>
    <t>גירון אג5- גירון</t>
  </si>
  <si>
    <t>1133784</t>
  </si>
  <si>
    <t>21/11/17</t>
  </si>
  <si>
    <t>דלק אגח 14- דלק קבוצה</t>
  </si>
  <si>
    <t>1115062</t>
  </si>
  <si>
    <t>דלק קבוצה  אג"ח  לב</t>
  </si>
  <si>
    <t>1138874</t>
  </si>
  <si>
    <t>דלק קבוצה אג"ח לג</t>
  </si>
  <si>
    <t>1138882</t>
  </si>
  <si>
    <t>31/07/17</t>
  </si>
  <si>
    <t>דלק קבוצה אג31- דלק קבוצה</t>
  </si>
  <si>
    <t>1134790</t>
  </si>
  <si>
    <t>דמרי      אגח ז- דמרי</t>
  </si>
  <si>
    <t>1141191</t>
  </si>
  <si>
    <t>דמרי אג"ח 5- דמרי</t>
  </si>
  <si>
    <t>1134261</t>
  </si>
  <si>
    <t>דמרי אג"ח 6- דמרי</t>
  </si>
  <si>
    <t>1136936</t>
  </si>
  <si>
    <t>דמרי אג4</t>
  </si>
  <si>
    <t>1129667</t>
  </si>
  <si>
    <t>הרץ פרופר אגח א- הרץ פרופרטיז</t>
  </si>
  <si>
    <t>1142603</t>
  </si>
  <si>
    <t>ווטרסטון אג1- ווטרסטון</t>
  </si>
  <si>
    <t>1140987</t>
  </si>
  <si>
    <t>ויתניה    אגח ד- ויתניה</t>
  </si>
  <si>
    <t>1139476</t>
  </si>
  <si>
    <t>חברה לישראל אגח 10</t>
  </si>
  <si>
    <t>5760236</t>
  </si>
  <si>
    <t>חברה לישראלאגח9- החברה לישראל</t>
  </si>
  <si>
    <t>5760202</t>
  </si>
  <si>
    <t>יוניברסל אגח ב- יוניברסל</t>
  </si>
  <si>
    <t>1141647</t>
  </si>
  <si>
    <t>לוינשטיין הנדסה  אגח ג</t>
  </si>
  <si>
    <t>5730080</t>
  </si>
  <si>
    <t>מגדלי תיכון אגח ב</t>
  </si>
  <si>
    <t>1136803</t>
  </si>
  <si>
    <t>מגה אור אג5</t>
  </si>
  <si>
    <t>1132687</t>
  </si>
  <si>
    <t>מנרב אג"ח 1- מנרב אחזקות</t>
  </si>
  <si>
    <t>1550037</t>
  </si>
  <si>
    <t>נאוי      אגח ב- נאוי</t>
  </si>
  <si>
    <t>2080166</t>
  </si>
  <si>
    <t>נאוי אג4- נאוי</t>
  </si>
  <si>
    <t>2080190</t>
  </si>
  <si>
    <t>סטרוברי אג"ח 1- סטרוברי</t>
  </si>
  <si>
    <t>1136951</t>
  </si>
  <si>
    <t>ספנסר  אג2- ספנסר</t>
  </si>
  <si>
    <t>1139898</t>
  </si>
  <si>
    <t>ספנסר  אגח א- ספנסר</t>
  </si>
  <si>
    <t>1133800</t>
  </si>
  <si>
    <t>פנינסולה  אגח א- פנניסולה</t>
  </si>
  <si>
    <t>3330073</t>
  </si>
  <si>
    <t>קופרליין  אגח א- קופרליין</t>
  </si>
  <si>
    <t>1136589</t>
  </si>
  <si>
    <t>קופרליין  אגח ב- קופרליין</t>
  </si>
  <si>
    <t>1140177</t>
  </si>
  <si>
    <t>שיכון ובינוי אג7- שיכון ובינוי</t>
  </si>
  <si>
    <t>1129741</t>
  </si>
  <si>
    <t>שלמה הח אג15</t>
  </si>
  <si>
    <t>1410273</t>
  </si>
  <si>
    <t>שנפ אג"ח  2- שנפ</t>
  </si>
  <si>
    <t>1140086</t>
  </si>
  <si>
    <t>תדיראן הולדינג אג"ח 2- תדיראן הולד</t>
  </si>
  <si>
    <t>2580066</t>
  </si>
  <si>
    <t>28/06/16</t>
  </si>
  <si>
    <t>*אלבר     אגח טו- אלבר</t>
  </si>
  <si>
    <t>1138536</t>
  </si>
  <si>
    <t>*אלבר אג14</t>
  </si>
  <si>
    <t>1132562</t>
  </si>
  <si>
    <t>או פי סי אג"ח א'- אייסי פאואר</t>
  </si>
  <si>
    <t>1141589</t>
  </si>
  <si>
    <t>אורון אג"ח 1- אורון קבוצה</t>
  </si>
  <si>
    <t>1135714</t>
  </si>
  <si>
    <t>25/06/17</t>
  </si>
  <si>
    <t>אמ.די.ג'י אגח ב- אמ.די.ג'י</t>
  </si>
  <si>
    <t>1140557</t>
  </si>
  <si>
    <t>אפקון החזקות אגח 3- אפקון החזקות</t>
  </si>
  <si>
    <t>5780093</t>
  </si>
  <si>
    <t>אקסטל אגח א- אקסטל לימיטד</t>
  </si>
  <si>
    <t>1132299</t>
  </si>
  <si>
    <t>אקסטל אגח ב- אקסטל לימיטד</t>
  </si>
  <si>
    <t>1135367</t>
  </si>
  <si>
    <t>אשדר      אגח ד- אשדר</t>
  </si>
  <si>
    <t>1135607</t>
  </si>
  <si>
    <t>בזן       אגח ד</t>
  </si>
  <si>
    <t>2590362</t>
  </si>
  <si>
    <t>בזן אג"ח 5- בתי זיקוק</t>
  </si>
  <si>
    <t>2590388</t>
  </si>
  <si>
    <t>ג'י.אף.אי אג"ח 1- ג'י.אפ.איי</t>
  </si>
  <si>
    <t>1134915</t>
  </si>
  <si>
    <t>ג'י.אף.אי אגח ב- ג'י.אפ.איי</t>
  </si>
  <si>
    <t>1140540</t>
  </si>
  <si>
    <t>גלובל כנפיים אג"ח 1- גלובל כנפיים</t>
  </si>
  <si>
    <t>1121482</t>
  </si>
  <si>
    <t>28/05/17</t>
  </si>
  <si>
    <t>דה לסר אג"ח ה- דה לסר</t>
  </si>
  <si>
    <t>1135664</t>
  </si>
  <si>
    <t>דור אלון  אגח ה- דור אלון</t>
  </si>
  <si>
    <t>1136761</t>
  </si>
  <si>
    <t>דור אלון אג6- דור אלון</t>
  </si>
  <si>
    <t>1140656</t>
  </si>
  <si>
    <t>דלשה ג'- דלשה</t>
  </si>
  <si>
    <t>1141605</t>
  </si>
  <si>
    <t>14/08/17</t>
  </si>
  <si>
    <t>דלשה קפיטל אגח ב</t>
  </si>
  <si>
    <t>1137314</t>
  </si>
  <si>
    <t>הכשרת ישוב אג18- הכשרת הישוב</t>
  </si>
  <si>
    <t>6120190</t>
  </si>
  <si>
    <t>ויקטורי   אגח א- ויקטורי</t>
  </si>
  <si>
    <t>1136126</t>
  </si>
  <si>
    <t>13/08/17</t>
  </si>
  <si>
    <t>ירושלים אג"ח 14</t>
  </si>
  <si>
    <t>1123587</t>
  </si>
  <si>
    <t>15/10/17</t>
  </si>
  <si>
    <t>מבני תעשיה אגח 15</t>
  </si>
  <si>
    <t>2260420</t>
  </si>
  <si>
    <t>פריון נט אגה12- פריון נטוורק</t>
  </si>
  <si>
    <t>1133537</t>
  </si>
  <si>
    <t>08/08/17</t>
  </si>
  <si>
    <t>שלמה נדלן אגח ג- שלמה נדלן</t>
  </si>
  <si>
    <t>1137439</t>
  </si>
  <si>
    <t>אאורה     אג יג</t>
  </si>
  <si>
    <t>3730405</t>
  </si>
  <si>
    <t>27/06/16</t>
  </si>
  <si>
    <t>אאורה     אגח ט</t>
  </si>
  <si>
    <t>3730397</t>
  </si>
  <si>
    <t>24/10/17</t>
  </si>
  <si>
    <t>אאורה     אגח י</t>
  </si>
  <si>
    <t>3730413</t>
  </si>
  <si>
    <t>אאורה אג"ח 8- אאורה</t>
  </si>
  <si>
    <t>3730355</t>
  </si>
  <si>
    <t>אופל בלאנס אגחג- אופל בלאנס</t>
  </si>
  <si>
    <t>1140664</t>
  </si>
  <si>
    <t>19/04/17</t>
  </si>
  <si>
    <t>אלדן תחבורה אגח א'- אלדן תחבורה</t>
  </si>
  <si>
    <t>1134840</t>
  </si>
  <si>
    <t>אלדן תחבורה אגח ב</t>
  </si>
  <si>
    <t>1138254</t>
  </si>
  <si>
    <t>אלומיי    אגח ב- אלומיי קפיטל</t>
  </si>
  <si>
    <t>1140326</t>
  </si>
  <si>
    <t>14/03/17</t>
  </si>
  <si>
    <t>אלון רבוע אגח ד- אלון רבוע</t>
  </si>
  <si>
    <t>1139583</t>
  </si>
  <si>
    <t>אנקור     אגח א- אנקור</t>
  </si>
  <si>
    <t>1141118</t>
  </si>
  <si>
    <t>בית הזהב אג2</t>
  </si>
  <si>
    <t>2350072</t>
  </si>
  <si>
    <t>בית הזהב אגח ג</t>
  </si>
  <si>
    <t>2350080</t>
  </si>
  <si>
    <t>25/07/17</t>
  </si>
  <si>
    <t>ברוקלנד   אגח ב</t>
  </si>
  <si>
    <t>1136993</t>
  </si>
  <si>
    <t>18/12/17</t>
  </si>
  <si>
    <t>ברם אג"ח 1</t>
  </si>
  <si>
    <t>1135730</t>
  </si>
  <si>
    <t>דוניץ     אג  א- דוניץ</t>
  </si>
  <si>
    <t>4000055</t>
  </si>
  <si>
    <t>ווסיג'י אג1- ווסיג'י</t>
  </si>
  <si>
    <t>1141209</t>
  </si>
  <si>
    <t>חג'ג' אג6</t>
  </si>
  <si>
    <t>8230179</t>
  </si>
  <si>
    <t>14/09/17</t>
  </si>
  <si>
    <t>חג'ג' נדלן אג"ח 5</t>
  </si>
  <si>
    <t>8230161</t>
  </si>
  <si>
    <t>טן דלק אג3- טן</t>
  </si>
  <si>
    <t>1131457</t>
  </si>
  <si>
    <t>03/04/16</t>
  </si>
  <si>
    <t>יעקובי קב אגח א- אחים יעקבי</t>
  </si>
  <si>
    <t>1142439</t>
  </si>
  <si>
    <t>03/12/17</t>
  </si>
  <si>
    <t>כלכלית ים אג"ח 13- כלכלית ים</t>
  </si>
  <si>
    <t>1980366</t>
  </si>
  <si>
    <t>נובל      אגח א- נובל אסטס</t>
  </si>
  <si>
    <t>1141860</t>
  </si>
  <si>
    <t>סאות'רן   אגח א- סאות'רן</t>
  </si>
  <si>
    <t>1140094</t>
  </si>
  <si>
    <t>צ'וזן נכסים אגח א- צ'וזן נכסים</t>
  </si>
  <si>
    <t>1141894</t>
  </si>
  <si>
    <t>צמח אג4- צמח המרמן</t>
  </si>
  <si>
    <t>1134873</t>
  </si>
  <si>
    <t>26/09/17</t>
  </si>
  <si>
    <t>צמח.ק3- צמח המרמן</t>
  </si>
  <si>
    <t>1127653</t>
  </si>
  <si>
    <t>צרפתי     אגח ח- צבי צרפתי</t>
  </si>
  <si>
    <t>4250189</t>
  </si>
  <si>
    <t>23/07/17</t>
  </si>
  <si>
    <t>צרפתי אג10- צבי צרפתי</t>
  </si>
  <si>
    <t>4250171</t>
  </si>
  <si>
    <t>01/11/17</t>
  </si>
  <si>
    <t>צרפתי אג7- צבי צרפתי</t>
  </si>
  <si>
    <t>4250163</t>
  </si>
  <si>
    <t>רבד       אגח ג- רבד</t>
  </si>
  <si>
    <t>5260096</t>
  </si>
  <si>
    <t>19/10/16</t>
  </si>
  <si>
    <t>רג'ינסי אג"ח 1- רגנסי</t>
  </si>
  <si>
    <t>5510029</t>
  </si>
  <si>
    <t>דיסק השק  אגח י- דיסקונט השקעות</t>
  </si>
  <si>
    <t>6390348</t>
  </si>
  <si>
    <t>יואייארסי אגח א- יו.איי.אר.סי</t>
  </si>
  <si>
    <t>1141837</t>
  </si>
  <si>
    <t>יואייארסי אגח א-פרמיה- יו.איי.אר.סי</t>
  </si>
  <si>
    <t>11418371</t>
  </si>
  <si>
    <t>אידיבי פיתוח אגח 10- אי.די.בי. פיתוח</t>
  </si>
  <si>
    <t>7980162</t>
  </si>
  <si>
    <t>21/11/11</t>
  </si>
  <si>
    <t>אורבנקורפ אגח א- אורבנקורפ</t>
  </si>
  <si>
    <t>1137041</t>
  </si>
  <si>
    <t>04/04/16</t>
  </si>
  <si>
    <t>אידיבי פיתוח  אגח יג- אי.די.בי. פיתוח</t>
  </si>
  <si>
    <t>7980329</t>
  </si>
  <si>
    <t>בוני תיכון אגח יד- בוני התיכון</t>
  </si>
  <si>
    <t>דולר טריפל אג1- דולר טריפל</t>
  </si>
  <si>
    <t>1141662</t>
  </si>
  <si>
    <t>ישראמקו אג1- ישראמקו</t>
  </si>
  <si>
    <t>2320174</t>
  </si>
  <si>
    <t>פננטפארק  אגח א- פננטפארק</t>
  </si>
  <si>
    <t>1142371</t>
  </si>
  <si>
    <t>AA-</t>
  </si>
  <si>
    <t>דלק קידוחים אגח א- דלק קידוחים</t>
  </si>
  <si>
    <t>4750089</t>
  </si>
  <si>
    <t>דלתא      אגח ו- דלתא גליל</t>
  </si>
  <si>
    <t>6270193</t>
  </si>
  <si>
    <t>11/06/17</t>
  </si>
  <si>
    <t>סאפיינס   אגח ב- סאפיינס</t>
  </si>
  <si>
    <t>1141936</t>
  </si>
  <si>
    <t>פורמולה אג"ח ב- פורמולה</t>
  </si>
  <si>
    <t>2560159</t>
  </si>
  <si>
    <t>תמר פטרו  אגח א- תמר פטרוליום</t>
  </si>
  <si>
    <t>1141332</t>
  </si>
  <si>
    <t>אבגול     אגח ד- אבגול</t>
  </si>
  <si>
    <t>1140417</t>
  </si>
  <si>
    <t>עץ, נייר ודפוס</t>
  </si>
  <si>
    <t>חברה לישראל אג"ח 11</t>
  </si>
  <si>
    <t>5760244</t>
  </si>
  <si>
    <t>בזן       אגח ט- בתי זיקוק</t>
  </si>
  <si>
    <t>2590461</t>
  </si>
  <si>
    <t>בזן אג"ח 6- בתי זיקוק</t>
  </si>
  <si>
    <t>2590396</t>
  </si>
  <si>
    <t>נאויטס מימ אג2- נאויטס</t>
  </si>
  <si>
    <t>1141373</t>
  </si>
  <si>
    <t>חלל תקש   אג יז- חלל תקשורת</t>
  </si>
  <si>
    <t>1140888</t>
  </si>
  <si>
    <t>30/08/17</t>
  </si>
  <si>
    <t>חלל תקש  אגח טז- חלל</t>
  </si>
  <si>
    <t>1139922</t>
  </si>
  <si>
    <t>סה"כ אחר</t>
  </si>
  <si>
    <t>US94974BGP94</t>
  </si>
  <si>
    <t>NYSE</t>
  </si>
  <si>
    <t>בלומברג</t>
  </si>
  <si>
    <t>Banks</t>
  </si>
  <si>
    <t>21/08/17</t>
  </si>
  <si>
    <t>WELLS FARGO&amp;COMPANY - WFC-09/09/2024- WELLS FARGO</t>
  </si>
  <si>
    <t>US94974BGA26</t>
  </si>
  <si>
    <t>05/01/16</t>
  </si>
  <si>
    <t>01/22/JPM 4.5 24- JP MORGAN CHASE</t>
  </si>
  <si>
    <t>US46625HJD35</t>
  </si>
  <si>
    <t>A-</t>
  </si>
  <si>
    <t>02/02/16</t>
  </si>
  <si>
    <t>BANK OF AMERICA</t>
  </si>
  <si>
    <t>USUOR8A1AB34</t>
  </si>
  <si>
    <t>22/12/17</t>
  </si>
  <si>
    <t>JPM 3.9 07/25</t>
  </si>
  <si>
    <t>US46625HMN79</t>
  </si>
  <si>
    <t>BAC   4.0 04/24</t>
  </si>
  <si>
    <t>US06051GFF19</t>
  </si>
  <si>
    <t>BBB+</t>
  </si>
  <si>
    <t>01/03/17</t>
  </si>
  <si>
    <t>CITIGGROUP-INC 4.5 01/22</t>
  </si>
  <si>
    <t>US172967FT34</t>
  </si>
  <si>
    <t>CITIGROUP 3.7 01/26</t>
  </si>
  <si>
    <t>US172967KG57</t>
  </si>
  <si>
    <t>10/07/17</t>
  </si>
  <si>
    <t>PETROLEOS MEXICANOS-PEMEX</t>
  </si>
  <si>
    <t>US71654QBW15</t>
  </si>
  <si>
    <t>Energy</t>
  </si>
  <si>
    <t>03/10/17</t>
  </si>
  <si>
    <t>VZ 4.125 16/3/27</t>
  </si>
  <si>
    <t>US92343VDY74</t>
  </si>
  <si>
    <t>Commercial &amp; Professional Services</t>
  </si>
  <si>
    <t>ABN 4.4 27/3/2028</t>
  </si>
  <si>
    <t>XS1586330604</t>
  </si>
  <si>
    <t>Baa2</t>
  </si>
  <si>
    <t>Moodys</t>
  </si>
  <si>
    <t>17/05/17</t>
  </si>
  <si>
    <t>ALATPF 2 1/8 13</t>
  </si>
  <si>
    <t>XS1532877757</t>
  </si>
  <si>
    <t>FWB</t>
  </si>
  <si>
    <t>Other</t>
  </si>
  <si>
    <t>BBB</t>
  </si>
  <si>
    <t>06/12/16</t>
  </si>
  <si>
    <t>BAC 4.2 26/08/2024</t>
  </si>
  <si>
    <t>us06051gfh74</t>
  </si>
  <si>
    <t>20/04/17</t>
  </si>
  <si>
    <t>BAYER 3.75 07/74</t>
  </si>
  <si>
    <t>DE000A11QR73</t>
  </si>
  <si>
    <t>brfsbz 4.45 22/05/2024- BRFSBZ</t>
  </si>
  <si>
    <t>USP1905CAE05</t>
  </si>
  <si>
    <t>Food, Beverage &amp; Tobacco</t>
  </si>
  <si>
    <t>EBAY INC 2.6 11/07/2022- EBAY</t>
  </si>
  <si>
    <t>US2786421030</t>
  </si>
  <si>
    <t>HRB FINANCIAL HRB 5.5 01/11/2022- HRB</t>
  </si>
  <si>
    <t>US093662AE40</t>
  </si>
  <si>
    <t>Diversified Financials</t>
  </si>
  <si>
    <t>NASDAQ OMX 4.25-01/03/2024- OMX-NASDAQ</t>
  </si>
  <si>
    <t>US631103AF50</t>
  </si>
  <si>
    <t>NASDAQ</t>
  </si>
  <si>
    <t>SSELN 4.75 16/09/77</t>
  </si>
  <si>
    <t>XS1572343744</t>
  </si>
  <si>
    <t>LSE</t>
  </si>
  <si>
    <t>Utilities</t>
  </si>
  <si>
    <t>22/03/17</t>
  </si>
  <si>
    <t>SWEDA 5.5 12/49</t>
  </si>
  <si>
    <t>XS1190655776</t>
  </si>
  <si>
    <t>07/06/17</t>
  </si>
  <si>
    <t>TEVA PHARMA FNC 1.625 15.</t>
  </si>
  <si>
    <t>XS1439749364</t>
  </si>
  <si>
    <t>Pharmaceuticals &amp; Biotechnology</t>
  </si>
  <si>
    <t>20/07/16</t>
  </si>
  <si>
    <t>TEVA PHARMACEUT3.15 10.01</t>
  </si>
  <si>
    <t>US88167AAE10</t>
  </si>
  <si>
    <t>WFC 5 5.5 03/49</t>
  </si>
  <si>
    <t>US92978AAA07</t>
  </si>
  <si>
    <t>10/05/17</t>
  </si>
  <si>
    <t>WPPLN 3.75 19/9/24</t>
  </si>
  <si>
    <t>US92936MAF41</t>
  </si>
  <si>
    <t>ANZ 6.75 PREP CORP</t>
  </si>
  <si>
    <t>us05254haa23</t>
  </si>
  <si>
    <t>BBB-</t>
  </si>
  <si>
    <t>25/05/17</t>
  </si>
  <si>
    <t>FFHCN 5.8 15/05/2021- FAIRFAX FINL HLD</t>
  </si>
  <si>
    <t>US303901AS14</t>
  </si>
  <si>
    <t>Insurance</t>
  </si>
  <si>
    <t>FFHCN 5.8 15/05/21- FAIRFAX FINL HLD</t>
  </si>
  <si>
    <t>USC33459AA30</t>
  </si>
  <si>
    <t>ISRAELE-Float-electric 5.</t>
  </si>
  <si>
    <t>XS0335444724</t>
  </si>
  <si>
    <t>08/11/16</t>
  </si>
  <si>
    <t>QBEAU 6.75 12/02/44</t>
  </si>
  <si>
    <t>XS1144495808</t>
  </si>
  <si>
    <t>23/03/17</t>
  </si>
  <si>
    <t>SEAGATE  4.25 1</t>
  </si>
  <si>
    <t>USG79456AK84</t>
  </si>
  <si>
    <t>Technology Hardware &amp; Equipment</t>
  </si>
  <si>
    <t>15/05/17</t>
  </si>
  <si>
    <t>TEVA 4.1 10/46</t>
  </si>
  <si>
    <t>US88167AAF84</t>
  </si>
  <si>
    <t>VOLKSWAGEN-vw 3.75 29/03/</t>
  </si>
  <si>
    <t>XS1048428012</t>
  </si>
  <si>
    <t>Automobiles &amp; Components</t>
  </si>
  <si>
    <t>XLIT-4.45-31/3/25-GRAB</t>
  </si>
  <si>
    <t>US98420EAC93</t>
  </si>
  <si>
    <t>Baa3</t>
  </si>
  <si>
    <t>14/09/16</t>
  </si>
  <si>
    <t>04/06/2018-TI CAP 18 SRN-6.999- telecom</t>
  </si>
  <si>
    <t>US87927VAU26</t>
  </si>
  <si>
    <t>Telecommunication Services</t>
  </si>
  <si>
    <t>Ba1</t>
  </si>
  <si>
    <t>6.75-21/05/2018 HBOS18 NTS 8-S- LLOYDS</t>
  </si>
  <si>
    <t>US4041A3AH52</t>
  </si>
  <si>
    <t>BB+</t>
  </si>
  <si>
    <t>20/08/13</t>
  </si>
  <si>
    <t>AA.ALCOA INC 5.4 04/21</t>
  </si>
  <si>
    <t>US013817AV33</t>
  </si>
  <si>
    <t>Materials</t>
  </si>
  <si>
    <t>ALATPF 5.25% PREP 21/07/23</t>
  </si>
  <si>
    <t>XS1634523754</t>
  </si>
  <si>
    <t>Real Estate</t>
  </si>
  <si>
    <t>CIELBZ 3.75 11/22</t>
  </si>
  <si>
    <t>USP28610AA46</t>
  </si>
  <si>
    <t>Consumer Durables &amp; Apparel</t>
  </si>
  <si>
    <t>CONSTELLATION BR STZ 3.7</t>
  </si>
  <si>
    <t>US21036PAM05</t>
  </si>
  <si>
    <t>ENBRIGE 5.5% 15-07-27</t>
  </si>
  <si>
    <t>US29250NAS45</t>
  </si>
  <si>
    <t>26/07/17</t>
  </si>
  <si>
    <t>PTTEPT 4.875 18</t>
  </si>
  <si>
    <t>USY7150MAB38</t>
  </si>
  <si>
    <t>STX 4.25 01/03/2022</t>
  </si>
  <si>
    <t>03/08/17</t>
  </si>
  <si>
    <t>TELEF 6.5 09/49</t>
  </si>
  <si>
    <t>XS0972570351</t>
  </si>
  <si>
    <t>GOODYEAR 5/26 5</t>
  </si>
  <si>
    <t>US382550BF73</t>
  </si>
  <si>
    <t>Ba3</t>
  </si>
  <si>
    <t>27/06/17</t>
  </si>
  <si>
    <t>CITI4 4.0 08/24</t>
  </si>
  <si>
    <t>US172967HV61</t>
  </si>
  <si>
    <t>כאשר טרם חלף מועד תשלום הרבית ו/ או פדיון קרן, יוצג  סכום פדיון/ריבית שעתיד להתקבל*****</t>
  </si>
  <si>
    <t>סה"כ תל אביב 35</t>
  </si>
  <si>
    <t>הראל     1- הראל השקעות</t>
  </si>
  <si>
    <t>585018</t>
  </si>
  <si>
    <t>אלביט מערכות</t>
  </si>
  <si>
    <t>1081124</t>
  </si>
  <si>
    <t>דיסקונט- דיסקונט</t>
  </si>
  <si>
    <t>691212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</si>
  <si>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</si>
  <si>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</si>
  <si>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</si>
  <si>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</si>
  <si>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</si>
  <si>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</si>
  <si>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</si>
  <si>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</si>
  <si>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דלק קבוצה- דלק קבוצה</t>
  </si>
  <si>
    <t>1084128</t>
  </si>
  <si>
    <t>חברה לישראל- החברה לישראל</t>
  </si>
  <si>
    <t>576017</t>
  </si>
  <si>
    <t>אפקו- אופקו</t>
  </si>
  <si>
    <t>1129543</t>
  </si>
  <si>
    <t>השקעות במדעי החיים</t>
  </si>
  <si>
    <t>בזן- בתי זיקוק</t>
  </si>
  <si>
    <t>2590248</t>
  </si>
  <si>
    <t>דלק קד יהש- דלק קידוחים</t>
  </si>
  <si>
    <t>475020</t>
  </si>
  <si>
    <t>ישרמקו יהש- ישראמקו</t>
  </si>
  <si>
    <t>232017</t>
  </si>
  <si>
    <t>פז נפט- פז נפט</t>
  </si>
  <si>
    <t>1100007</t>
  </si>
  <si>
    <t>טבע- טבע</t>
  </si>
  <si>
    <t>629014</t>
  </si>
  <si>
    <t>טאואר- טאואר</t>
  </si>
  <si>
    <t>1082379</t>
  </si>
  <si>
    <t>סודה סטרים</t>
  </si>
  <si>
    <t>1121300</t>
  </si>
  <si>
    <t>פרוטרום- פרוטרום תעשיות</t>
  </si>
  <si>
    <t>1081082</t>
  </si>
  <si>
    <t>שטראוס- שטראוס</t>
  </si>
  <si>
    <t>746016</t>
  </si>
  <si>
    <t>כיל- כיל</t>
  </si>
  <si>
    <t>281014</t>
  </si>
  <si>
    <t>מיילן- מיילן</t>
  </si>
  <si>
    <t>1136704</t>
  </si>
  <si>
    <t>פריגו (חדש)- פריגו חדשה</t>
  </si>
  <si>
    <t>1130699</t>
  </si>
  <si>
    <t>שופרסל- שופרסל</t>
  </si>
  <si>
    <t>777037</t>
  </si>
  <si>
    <t>אירפורט סיטי- איירפורט</t>
  </si>
  <si>
    <t>1095835</t>
  </si>
  <si>
    <t>אלוני חץ- אלוני חץ</t>
  </si>
  <si>
    <t>390013</t>
  </si>
  <si>
    <t>אמות- אמות</t>
  </si>
  <si>
    <t>1097278</t>
  </si>
  <si>
    <t>ביג</t>
  </si>
  <si>
    <t>1097260</t>
  </si>
  <si>
    <t>גזית גלוב- גזית גלוב</t>
  </si>
  <si>
    <t>126011</t>
  </si>
  <si>
    <t>מליסרון- מליסרון</t>
  </si>
  <si>
    <t>323014</t>
  </si>
  <si>
    <t>עזריאלי קבוצה</t>
  </si>
  <si>
    <t>1119478</t>
  </si>
  <si>
    <t>אורמת טכנו- אורמת טכנו</t>
  </si>
  <si>
    <t>1134402</t>
  </si>
  <si>
    <t>נייס</t>
  </si>
  <si>
    <t>273011</t>
  </si>
  <si>
    <t>בזק- בזק</t>
  </si>
  <si>
    <t>230011</t>
  </si>
  <si>
    <t>סלקום</t>
  </si>
  <si>
    <t>1101534</t>
  </si>
  <si>
    <t>פרטנר- פרטנר</t>
  </si>
  <si>
    <t>1083484</t>
  </si>
  <si>
    <t>סה"כ תל אביב 90</t>
  </si>
  <si>
    <t>דלתא     1- דלתא גליל</t>
  </si>
  <si>
    <t>627034</t>
  </si>
  <si>
    <t>פוקס- פוקס</t>
  </si>
  <si>
    <t>1087022</t>
  </si>
  <si>
    <t>ארד- ארד</t>
  </si>
  <si>
    <t>1091651</t>
  </si>
  <si>
    <t>אלקטרוניקה ואופטיקה</t>
  </si>
  <si>
    <t>מיטרוניקס</t>
  </si>
  <si>
    <t>1091065</t>
  </si>
  <si>
    <t>קמהדע- קמהדע</t>
  </si>
  <si>
    <t>1094119</t>
  </si>
  <si>
    <t>ביוטכנולוגיה</t>
  </si>
  <si>
    <t>איידיאיי ביטוח</t>
  </si>
  <si>
    <t>1129501</t>
  </si>
  <si>
    <t>פניקס    1- הפניקס אחזקות</t>
  </si>
  <si>
    <t>767012</t>
  </si>
  <si>
    <t>כלל ביטוח- כלל ביטוח</t>
  </si>
  <si>
    <t>224014</t>
  </si>
  <si>
    <t>מגדל ביטוח- מגדל ביטוח הון</t>
  </si>
  <si>
    <t>1081165</t>
  </si>
  <si>
    <t>מנורה    1- מנורה מבטחים הח</t>
  </si>
  <si>
    <t>566018</t>
  </si>
  <si>
    <t>אירונאוטיקס- אירונאוטיקס</t>
  </si>
  <si>
    <t>1141142</t>
  </si>
  <si>
    <t>אגוד- בנק אגוד</t>
  </si>
  <si>
    <t>722314</t>
  </si>
  <si>
    <t>פיבי- פיבי</t>
  </si>
  <si>
    <t>763011</t>
  </si>
  <si>
    <t>אלקו- אלקו</t>
  </si>
  <si>
    <t>694034</t>
  </si>
  <si>
    <t>אלקטרה- אלקטרה</t>
  </si>
  <si>
    <t>739037</t>
  </si>
  <si>
    <t>אקויטל- אקויטל</t>
  </si>
  <si>
    <t>755017</t>
  </si>
  <si>
    <t>ביטוח ישיר- ביטוח ישיר</t>
  </si>
  <si>
    <t>1083682</t>
  </si>
  <si>
    <t>יואל- יואל</t>
  </si>
  <si>
    <t>583013</t>
  </si>
  <si>
    <t>מבטח שמיר- מבטח שמיר אחזקות</t>
  </si>
  <si>
    <t>127019</t>
  </si>
  <si>
    <t>צור שמיר- צור שמיר</t>
  </si>
  <si>
    <t>730010</t>
  </si>
  <si>
    <t>קנון- קנון החזקות</t>
  </si>
  <si>
    <t>1134139</t>
  </si>
  <si>
    <t>מי עדן- תמדא</t>
  </si>
  <si>
    <t>404012</t>
  </si>
  <si>
    <t>או.פי.סי אנרגיה- או.פי.סי אנרגיה</t>
  </si>
  <si>
    <t>1141571</t>
  </si>
  <si>
    <t>נפטא- נפטא חברה ישראלית לנפט</t>
  </si>
  <si>
    <t>643015</t>
  </si>
  <si>
    <t>רציו   יהש- רציו מימון</t>
  </si>
  <si>
    <t>394015</t>
  </si>
  <si>
    <t>תמר פטרוליום- תמר פטרוליום</t>
  </si>
  <si>
    <t>1141357</t>
  </si>
  <si>
    <t>נובה- נובה</t>
  </si>
  <si>
    <t>1084557</t>
  </si>
  <si>
    <t>נטו- נטו</t>
  </si>
  <si>
    <t>168013</t>
  </si>
  <si>
    <t>קרור     1- קרור</t>
  </si>
  <si>
    <t>621011</t>
  </si>
  <si>
    <t>מזור- מזור</t>
  </si>
  <si>
    <t>1106855</t>
  </si>
  <si>
    <t>מכשור רפואי</t>
  </si>
  <si>
    <t>איסתא- איסתא</t>
  </si>
  <si>
    <t>1081074</t>
  </si>
  <si>
    <t>מלונאות ותיירות</t>
  </si>
  <si>
    <t>אלקטרה צריכה- אלקטרה</t>
  </si>
  <si>
    <t>5010129</t>
  </si>
  <si>
    <t>דלק רכב- דלק רכב</t>
  </si>
  <si>
    <t>829010</t>
  </si>
  <si>
    <t>דלק רכב(דיבידנד לקבל)- דלק רכב</t>
  </si>
  <si>
    <t>סקופ- סקופ</t>
  </si>
  <si>
    <t>288019</t>
  </si>
  <si>
    <t>פלסון- פלסאון</t>
  </si>
  <si>
    <t>1081603</t>
  </si>
  <si>
    <t>קרסו- קרסו מוטורס</t>
  </si>
  <si>
    <t>1123850</t>
  </si>
  <si>
    <t>רמי לוי</t>
  </si>
  <si>
    <t>1104249</t>
  </si>
  <si>
    <t>תדיראן הולדינגס- תדיראן הולד</t>
  </si>
  <si>
    <t>258012</t>
  </si>
  <si>
    <t>אינרום</t>
  </si>
  <si>
    <t>1132356</t>
  </si>
  <si>
    <t>קליל     5- קליל</t>
  </si>
  <si>
    <t>797035</t>
  </si>
  <si>
    <t>שפיר הנדסה ותעשיה בע"מ- שפיר הנדסה</t>
  </si>
  <si>
    <t>1133875</t>
  </si>
  <si>
    <t>אזורים</t>
  </si>
  <si>
    <t>715011</t>
  </si>
  <si>
    <t>איי דיי או אירופה- איי.די.או</t>
  </si>
  <si>
    <t>505016</t>
  </si>
  <si>
    <t>אפריקה מגורים</t>
  </si>
  <si>
    <t>1097948</t>
  </si>
  <si>
    <t>אפריקה נכסים- אפריקה נכסים</t>
  </si>
  <si>
    <t>1091354</t>
  </si>
  <si>
    <t>אשטרום נכס- אשטרום נכסים</t>
  </si>
  <si>
    <t>251017</t>
  </si>
  <si>
    <t>בראק אן וי- בראק אן וי</t>
  </si>
  <si>
    <t>1121607</t>
  </si>
  <si>
    <t>גב ים    1- גב-ים</t>
  </si>
  <si>
    <t>759019</t>
  </si>
  <si>
    <t>דמרי- דמרי</t>
  </si>
  <si>
    <t>1090315</t>
  </si>
  <si>
    <t>וילאר- וילאר</t>
  </si>
  <si>
    <t>416016</t>
  </si>
  <si>
    <t>ישרס     1- ישרס</t>
  </si>
  <si>
    <t>613034</t>
  </si>
  <si>
    <t>כלכלית  ים- כלכלית</t>
  </si>
  <si>
    <t>198010</t>
  </si>
  <si>
    <t>לוינשטין נכסים- לוינשטין נכסים</t>
  </si>
  <si>
    <t>1119080</t>
  </si>
  <si>
    <t>מבני תעשיה- מבני תעשיה</t>
  </si>
  <si>
    <t>226019</t>
  </si>
  <si>
    <t>מגדלי תיכון- מגדלי הים התיכון</t>
  </si>
  <si>
    <t>1131523</t>
  </si>
  <si>
    <t>מגה אור- מגה אור</t>
  </si>
  <si>
    <t>1104488</t>
  </si>
  <si>
    <t>נורסטאר החזקות- נורסטאר</t>
  </si>
  <si>
    <t>723007</t>
  </si>
  <si>
    <t>נכסים בנין</t>
  </si>
  <si>
    <t>699017</t>
  </si>
  <si>
    <t>סאמיט</t>
  </si>
  <si>
    <t>1081686</t>
  </si>
  <si>
    <t>סלע נדל"ן- סלע נדלן</t>
  </si>
  <si>
    <t>1109644</t>
  </si>
  <si>
    <t>רבוע נדלן- רבוע נדלן</t>
  </si>
  <si>
    <t>1098565</t>
  </si>
  <si>
    <t>ריט 1- ריט</t>
  </si>
  <si>
    <t>1098920</t>
  </si>
  <si>
    <t>שיכון ובינוי- שיכון ובינוי</t>
  </si>
  <si>
    <t>1081942</t>
  </si>
  <si>
    <t>אבגול- אבגול</t>
  </si>
  <si>
    <t>1100957</t>
  </si>
  <si>
    <t>נייר חדרה- נייר חדרה</t>
  </si>
  <si>
    <t>632018</t>
  </si>
  <si>
    <t>ספנטק</t>
  </si>
  <si>
    <t>1090117</t>
  </si>
  <si>
    <t>שלאג- שלאג</t>
  </si>
  <si>
    <t>1090547</t>
  </si>
  <si>
    <t>אודיוקודס- אודיוקודס</t>
  </si>
  <si>
    <t>1082965</t>
  </si>
  <si>
    <t>ציוד תקשורת</t>
  </si>
  <si>
    <t>גילת- גילת</t>
  </si>
  <si>
    <t>1082510</t>
  </si>
  <si>
    <t>אנרג'יקס- אנרג'יקס</t>
  </si>
  <si>
    <t>1123355</t>
  </si>
  <si>
    <t>וואן תוכנה- וואן תוכנה</t>
  </si>
  <si>
    <t>161018</t>
  </si>
  <si>
    <t>חילן- חילן</t>
  </si>
  <si>
    <t>1084698</t>
  </si>
  <si>
    <t>רומטק -מטריקס- מטריקס</t>
  </si>
  <si>
    <t>445015</t>
  </si>
  <si>
    <t>מלם תים- מלם-תים</t>
  </si>
  <si>
    <t>156018</t>
  </si>
  <si>
    <t>פורמולה- פורמולה</t>
  </si>
  <si>
    <t>256016</t>
  </si>
  <si>
    <t>אלעל- אל על</t>
  </si>
  <si>
    <t>1087824</t>
  </si>
  <si>
    <t>דנאל כא- דנאל אדיר</t>
  </si>
  <si>
    <t>314013</t>
  </si>
  <si>
    <t>דש איפקס- מיטב דש</t>
  </si>
  <si>
    <t>1081843</t>
  </si>
  <si>
    <t>נאוי- נאוי</t>
  </si>
  <si>
    <t>208017</t>
  </si>
  <si>
    <t>לייבפרסון- לייבפרסון</t>
  </si>
  <si>
    <t>1123017</t>
  </si>
  <si>
    <t>מגיק- מג'יק</t>
  </si>
  <si>
    <t>1082312</t>
  </si>
  <si>
    <t>סאפינס</t>
  </si>
  <si>
    <t>1087659</t>
  </si>
  <si>
    <t>אינטרנט זהב- אינטרנט זהב</t>
  </si>
  <si>
    <t>1083443</t>
  </si>
  <si>
    <t>בי קומיוניקיישנס- בי קומיוניקיישנס</t>
  </si>
  <si>
    <t>1107663</t>
  </si>
  <si>
    <t>סה"כ מניות היתר</t>
  </si>
  <si>
    <t>קסטרו- קסטרו</t>
  </si>
  <si>
    <t>280016</t>
  </si>
  <si>
    <t>פיסיבי- פיסיבי</t>
  </si>
  <si>
    <t>1091685</t>
  </si>
  <si>
    <t>פריורטק</t>
  </si>
  <si>
    <t>328013</t>
  </si>
  <si>
    <t>אבוג'ן- אבוגן</t>
  </si>
  <si>
    <t>1105055</t>
  </si>
  <si>
    <t>דקסיה ישראל- דקסיה ישראל הנפק</t>
  </si>
  <si>
    <t>711010</t>
  </si>
  <si>
    <t>יצוא- יצוא השקעות</t>
  </si>
  <si>
    <t>704015</t>
  </si>
  <si>
    <t>ערד- ערד השקעות</t>
  </si>
  <si>
    <t>731018</t>
  </si>
  <si>
    <t>פריון נטוורק- פריון נטוורק</t>
  </si>
  <si>
    <t>1095819</t>
  </si>
  <si>
    <t>השקעות בהיי-טק</t>
  </si>
  <si>
    <t>כלל ביוטכנולוגיה- כלל ביוטכנולוגיה</t>
  </si>
  <si>
    <t>1104280</t>
  </si>
  <si>
    <t>קפיטל פוינט- קפיטל פוינט</t>
  </si>
  <si>
    <t>1097146</t>
  </si>
  <si>
    <t>דלק אנרגיה- דלק אנרגיה</t>
  </si>
  <si>
    <t>565010</t>
  </si>
  <si>
    <t>מר</t>
  </si>
  <si>
    <t>338012</t>
  </si>
  <si>
    <t>חשמל</t>
  </si>
  <si>
    <t>שנפ- שנפ</t>
  </si>
  <si>
    <t>1103571</t>
  </si>
  <si>
    <t>תאת טכנולוגיה</t>
  </si>
  <si>
    <t>1082726</t>
  </si>
  <si>
    <t>גן שמואל- גן שמואל</t>
  </si>
  <si>
    <t>532010</t>
  </si>
  <si>
    <t>מעברות- מעברות</t>
  </si>
  <si>
    <t>528018</t>
  </si>
  <si>
    <t>איתמר</t>
  </si>
  <si>
    <t>1102458</t>
  </si>
  <si>
    <t>אליום מדיקל- אליום מדיקל</t>
  </si>
  <si>
    <t>1101450</t>
  </si>
  <si>
    <t>ביו ויו- ביו ויו</t>
  </si>
  <si>
    <t>1096049</t>
  </si>
  <si>
    <t>בריינסוויי 0.01- בריינסוויי</t>
  </si>
  <si>
    <t>1100718</t>
  </si>
  <si>
    <t>ישרוטל- ישרוטל</t>
  </si>
  <si>
    <t>1080985</t>
  </si>
  <si>
    <t>משביר לצרכן- 365 המשביר</t>
  </si>
  <si>
    <t>1104959</t>
  </si>
  <si>
    <t>אילקס מדיקל</t>
  </si>
  <si>
    <t>1080753</t>
  </si>
  <si>
    <t>גולף 0.01- גולף</t>
  </si>
  <si>
    <t>1096148</t>
  </si>
  <si>
    <t>גניגר- גניגר</t>
  </si>
  <si>
    <t>1095892</t>
  </si>
  <si>
    <t>ויקטורי</t>
  </si>
  <si>
    <t>1123777</t>
  </si>
  <si>
    <t>טיב טעם- טיב טעם</t>
  </si>
  <si>
    <t>103010</t>
  </si>
  <si>
    <t>כפרית</t>
  </si>
  <si>
    <t>522011</t>
  </si>
  <si>
    <t>מדטכניקה</t>
  </si>
  <si>
    <t>253013</t>
  </si>
  <si>
    <t>עמשק</t>
  </si>
  <si>
    <t>1092204</t>
  </si>
  <si>
    <t>ראלקו מר 1- ראלקו</t>
  </si>
  <si>
    <t>393017</t>
  </si>
  <si>
    <t>רבל- רבל</t>
  </si>
  <si>
    <t>1103878</t>
  </si>
  <si>
    <t>רם און- רם און</t>
  </si>
  <si>
    <t>1090943</t>
  </si>
  <si>
    <t>בית שמש- מנועי בית שמש</t>
  </si>
  <si>
    <t>1081561</t>
  </si>
  <si>
    <t>גאון קבוצה- קרן ויולה</t>
  </si>
  <si>
    <t>454017</t>
  </si>
  <si>
    <t>אאורה</t>
  </si>
  <si>
    <t>373019</t>
  </si>
  <si>
    <t>אדגר- אדגר השקעות</t>
  </si>
  <si>
    <t>1820083</t>
  </si>
  <si>
    <t>יעקובי קבוצה- אחים יעקבי</t>
  </si>
  <si>
    <t>1142421</t>
  </si>
  <si>
    <t>אלקטרה נדלן- אלקטרה נדל"ן</t>
  </si>
  <si>
    <t>1094044</t>
  </si>
  <si>
    <t>אנגל משאבים- אנגל משאבים</t>
  </si>
  <si>
    <t>771014</t>
  </si>
  <si>
    <t>אספן גרופ- אספן גרופ</t>
  </si>
  <si>
    <t>313015</t>
  </si>
  <si>
    <t>אשדר- אשדר</t>
  </si>
  <si>
    <t>1104314</t>
  </si>
  <si>
    <t>בית  זהב- בית הזהב</t>
  </si>
  <si>
    <t>235010</t>
  </si>
  <si>
    <t>חג'ג' נדל"ן- חג'ג' נדלן</t>
  </si>
  <si>
    <t>823013</t>
  </si>
  <si>
    <t>ישראל קנדה- ישראל קנדה</t>
  </si>
  <si>
    <t>434019</t>
  </si>
  <si>
    <t>ישראל קנדה-פרמיה- ישראל קנדה</t>
  </si>
  <si>
    <t>מדיפאואר- מדיפאור</t>
  </si>
  <si>
    <t>1139955</t>
  </si>
  <si>
    <t>מהדרין- מהדרין</t>
  </si>
  <si>
    <t>686014</t>
  </si>
  <si>
    <t>מירלנד- מירלנד</t>
  </si>
  <si>
    <t>1108638</t>
  </si>
  <si>
    <t>מנרב- מנרב אחזקות</t>
  </si>
  <si>
    <t>155036</t>
  </si>
  <si>
    <t>מנרב פרויקטים- מנרב אחזקות</t>
  </si>
  <si>
    <t>1140243</t>
  </si>
  <si>
    <t>נתנאל גרופ- נתנאל גרופ</t>
  </si>
  <si>
    <t>421016</t>
  </si>
  <si>
    <t>פוליגון- פוליגון</t>
  </si>
  <si>
    <t>745018</t>
  </si>
  <si>
    <t>צרפתי- צבי צרפתי</t>
  </si>
  <si>
    <t>425017</t>
  </si>
  <si>
    <t>צמח המרמן- צמח המרמן</t>
  </si>
  <si>
    <t>1104058</t>
  </si>
  <si>
    <t>רבד- רבד</t>
  </si>
  <si>
    <t>526012</t>
  </si>
  <si>
    <t>ניסן</t>
  </si>
  <si>
    <t>660019</t>
  </si>
  <si>
    <t>על בד- על-בד</t>
  </si>
  <si>
    <t>625012</t>
  </si>
  <si>
    <t>אנלייט אנרגיה- אנלייט אנרגיה</t>
  </si>
  <si>
    <t>720011</t>
  </si>
  <si>
    <t>אמת- אמת</t>
  </si>
  <si>
    <t>382010</t>
  </si>
  <si>
    <t>טלדור- טלדור</t>
  </si>
  <si>
    <t>477018</t>
  </si>
  <si>
    <t>מחשוב ישיר- מיחשוב ישיר</t>
  </si>
  <si>
    <t>507012</t>
  </si>
  <si>
    <t>אוברסיז קומרס בע"מ- אוברסיז</t>
  </si>
  <si>
    <t>1139617</t>
  </si>
  <si>
    <t>אוריין- אוריין</t>
  </si>
  <si>
    <t>1103506</t>
  </si>
  <si>
    <t>אמנת- אמנת</t>
  </si>
  <si>
    <t>654012</t>
  </si>
  <si>
    <t>גלובל כנפיים- גלובל כנפיים</t>
  </si>
  <si>
    <t>1141316</t>
  </si>
  <si>
    <t>הולמס פלייס- הולמס פלייס</t>
  </si>
  <si>
    <t>נובולוג- נובולוג</t>
  </si>
  <si>
    <t>1140151</t>
  </si>
  <si>
    <t>רפק</t>
  </si>
  <si>
    <t>769026</t>
  </si>
  <si>
    <t>אלוט תקשורת- אלוט</t>
  </si>
  <si>
    <t>1099654</t>
  </si>
  <si>
    <t>פורסייט- פורסייט</t>
  </si>
  <si>
    <t>199018</t>
  </si>
  <si>
    <t>חלל- חלל</t>
  </si>
  <si>
    <t>1092345</t>
  </si>
  <si>
    <t>טלרד נטוורקס- טלרד נטוורק</t>
  </si>
  <si>
    <t>1140953</t>
  </si>
  <si>
    <t>סה"כ call 001 אופציות</t>
  </si>
  <si>
    <t>ORBOTECH LTD-OR</t>
  </si>
  <si>
    <t>IL001082338</t>
  </si>
  <si>
    <t>BA - BOEING CO- BOEING</t>
  </si>
  <si>
    <t>US0970231058</t>
  </si>
  <si>
    <t>Capital Goods</t>
  </si>
  <si>
    <t>V - VISA INC-CLASS- VISA INC</t>
  </si>
  <si>
    <t>US92826C8394</t>
  </si>
  <si>
    <t>V - VISA- VISA INC</t>
  </si>
  <si>
    <t>Centene Coporation</t>
  </si>
  <si>
    <t>US15135B1017</t>
  </si>
  <si>
    <t>Health Care Equipment &amp; Services</t>
  </si>
  <si>
    <t>FB - FACEBOOK</t>
  </si>
  <si>
    <t>US30303M1027</t>
  </si>
  <si>
    <t>Media</t>
  </si>
  <si>
    <t>SMSN LI - SAMSUNG</t>
  </si>
  <si>
    <t>US7960508882</t>
  </si>
  <si>
    <t>AMAZON-AMZN COM</t>
  </si>
  <si>
    <t>US0231351067</t>
  </si>
  <si>
    <t>KORNIT DIGITAL-KRNT</t>
  </si>
  <si>
    <t>IL0011216723</t>
  </si>
  <si>
    <t>ITURAN LOCATION-US</t>
  </si>
  <si>
    <t>IL0010818685</t>
  </si>
  <si>
    <t>ENZYMOTEC LTD- ENZYMOTEC</t>
  </si>
  <si>
    <t>IL0011296188</t>
  </si>
  <si>
    <t>HBM  Healthcare Investment AG</t>
  </si>
  <si>
    <t>CH0012627250</t>
  </si>
  <si>
    <t>KAMADA  LTD</t>
  </si>
  <si>
    <t>IL0010941198</t>
  </si>
  <si>
    <t>MDWD-MEDIWOUND LTD</t>
  </si>
  <si>
    <t>IL0011316309</t>
  </si>
  <si>
    <t>ROCHE HOLDING A-RDG</t>
  </si>
  <si>
    <t>CH0012032048</t>
  </si>
  <si>
    <t>SIX</t>
  </si>
  <si>
    <t>AROUNDTOWN PROP</t>
  </si>
  <si>
    <t>CY0105562116</t>
  </si>
  <si>
    <t>ATRIUM EUROPEAN-ARTS AV- ATRIUM EUROPEAN</t>
  </si>
  <si>
    <t>JE00B3DCF752</t>
  </si>
  <si>
    <t>GLOBAL WORTH REAL ESTATE</t>
  </si>
  <si>
    <t>GG00B979FD04</t>
  </si>
  <si>
    <t>SIMON PROPERTY</t>
  </si>
  <si>
    <t>US8288061091</t>
  </si>
  <si>
    <t>JD.COM INC</t>
  </si>
  <si>
    <t>US47215P1066</t>
  </si>
  <si>
    <t>Retailing</t>
  </si>
  <si>
    <t>APPLIED MATERIA</t>
  </si>
  <si>
    <t>US0382221051</t>
  </si>
  <si>
    <t>Semiconductors &amp; Semiconductor Equipment</t>
  </si>
  <si>
    <t>LAM RESEARCH CORPORATION</t>
  </si>
  <si>
    <t>US5128071082</t>
  </si>
  <si>
    <t>ALIBABA GROUP H</t>
  </si>
  <si>
    <t>US01609W1027</t>
  </si>
  <si>
    <t>Software &amp; Services</t>
  </si>
  <si>
    <t>ATTUNITY LTD- ATTU</t>
  </si>
  <si>
    <t>IL0010828825</t>
  </si>
  <si>
    <t>CHKP - CHECK POINT</t>
  </si>
  <si>
    <t>IL0010824113</t>
  </si>
  <si>
    <t>COP GY-COMPUGROUP</t>
  </si>
  <si>
    <t>DE0005437305</t>
  </si>
  <si>
    <t>PYPL US- PYPL</t>
  </si>
  <si>
    <t>US70450Y1038</t>
  </si>
  <si>
    <t>TENCENT HOLDING</t>
  </si>
  <si>
    <t>KYG875721634</t>
  </si>
  <si>
    <t>WIX -  WIX.COM- WIX.COM</t>
  </si>
  <si>
    <t>IL0011301780</t>
  </si>
  <si>
    <t>BIDU -  BAIDU</t>
  </si>
  <si>
    <t>US0567521085</t>
  </si>
  <si>
    <t>RADWARE LTD</t>
  </si>
  <si>
    <t>IL0010834765</t>
  </si>
  <si>
    <t>SOLAREDGE</t>
  </si>
  <si>
    <t>US83417M1045</t>
  </si>
  <si>
    <t>SILICOM</t>
  </si>
  <si>
    <t>IL0010826928</t>
  </si>
  <si>
    <t>RDCM-RADCOM LTD</t>
  </si>
  <si>
    <t>IL0010826688</t>
  </si>
  <si>
    <t>DELTA AIR LINES</t>
  </si>
  <si>
    <t>US2473617023</t>
  </si>
  <si>
    <t>Transportation</t>
  </si>
  <si>
    <t>SOUTHWEST AIRLI</t>
  </si>
  <si>
    <t>US8447411088</t>
  </si>
  <si>
    <t>CESAR STONE SDO</t>
  </si>
  <si>
    <t>IL0011259137</t>
  </si>
  <si>
    <t>GLOBAL PAYMENTS</t>
  </si>
  <si>
    <t>US37940X1028</t>
  </si>
  <si>
    <t>COM.888</t>
  </si>
  <si>
    <t>GI000A0F6407</t>
  </si>
  <si>
    <t>SHIRE PHARMACEU-SHPG US</t>
  </si>
  <si>
    <t>US82481R1068</t>
  </si>
  <si>
    <t>סה"כ שמחקות מדדי מניות בישראל</t>
  </si>
  <si>
    <t>הראל סל בנקים- הראל סל בע"מ</t>
  </si>
  <si>
    <t>1113752</t>
  </si>
  <si>
    <t>תעודות סל</t>
  </si>
  <si>
    <t>הראל סל ת"א 100- הראל סל בע"מ</t>
  </si>
  <si>
    <t>1113232</t>
  </si>
  <si>
    <t>הראל סל ת"א 25- הראל סל בע"מ</t>
  </si>
  <si>
    <t>1113703</t>
  </si>
  <si>
    <t>פסגות א ת"א 25- פסגות תעודות סל בע"מ</t>
  </si>
  <si>
    <t>1125319</t>
  </si>
  <si>
    <t>פסגות סל יתר 120</t>
  </si>
  <si>
    <t>1114263</t>
  </si>
  <si>
    <t>פסגות סל ת"א 100- פסגות תעודות סל בע"מ</t>
  </si>
  <si>
    <t>1096593</t>
  </si>
  <si>
    <t>קסם יתר מאגר- קסם תעודות סל ומוצרי מדדים בע"מ</t>
  </si>
  <si>
    <t>1103167</t>
  </si>
  <si>
    <t>תכלית ת"א 75- תכלית גלובל בע"מ</t>
  </si>
  <si>
    <t>1105386</t>
  </si>
  <si>
    <t>תכלית יתר 50</t>
  </si>
  <si>
    <t>1109305</t>
  </si>
  <si>
    <t>תכלית ת"א 25- תכלית תעודות סל בע"מ</t>
  </si>
  <si>
    <t>1091826</t>
  </si>
  <si>
    <t>תכלית תא SMALL MIDCAP- תכלית תעודות סל בע"מ</t>
  </si>
  <si>
    <t>1129527</t>
  </si>
  <si>
    <t>סה"כ שמחקות מדדי מניות בחו"ל</t>
  </si>
  <si>
    <t>STOXX Europe 60 הראל סל</t>
  </si>
  <si>
    <t>1130368</t>
  </si>
  <si>
    <t>הראל סל 600 שיקלי- הראל סל בע"מ</t>
  </si>
  <si>
    <t>1130376</t>
  </si>
  <si>
    <t>הראל סל S&amp;P500- הראל סל בע"מ</t>
  </si>
  <si>
    <t>1116441</t>
  </si>
  <si>
    <t>הראל סל דאו ג'ונס- הראל סל בע"מ</t>
  </si>
  <si>
    <t>1128172</t>
  </si>
  <si>
    <t>הראל סל דקס שיקלי- הראל סל בע"מ</t>
  </si>
  <si>
    <t>1124189</t>
  </si>
  <si>
    <t>הראל סל טכנולוגיה S&amp;P- הראל סל בע"מ</t>
  </si>
  <si>
    <t>1131796</t>
  </si>
  <si>
    <t>הראל סל טכנולוגיה ארה"ב שקלי S- הראל סל בע"מ</t>
  </si>
  <si>
    <t>1131838</t>
  </si>
  <si>
    <t>הראל סל נאסד"ק 100</t>
  </si>
  <si>
    <t>1116458</t>
  </si>
  <si>
    <t>הראל סל פיננסים ארהב  S&amp;P IXM- הראל סל בע"מ</t>
  </si>
  <si>
    <t>1130350</t>
  </si>
  <si>
    <t>הראל סל צריכה בסיסית ארה"ב- הראל סל בע"מ</t>
  </si>
  <si>
    <t>1131002</t>
  </si>
  <si>
    <t>הראל סל שקלי S&amp;P500- הראל סל בע"מ</t>
  </si>
  <si>
    <t>1123249</t>
  </si>
  <si>
    <t>פסגות אירו 50- פסגות מוצרי מדדים בע"מ</t>
  </si>
  <si>
    <t>1101385</t>
  </si>
  <si>
    <t>פסגות SP TECHNO ארה"ב- פסגות תעודות סל בע"מ</t>
  </si>
  <si>
    <t>1130046</t>
  </si>
  <si>
    <t>פסגות נאסד"ק 100 שקלי- פסגות תעודות סל בע"מ</t>
  </si>
  <si>
    <t>1120195</t>
  </si>
  <si>
    <t>פסגות סל  צרפת CAC40- פסגות תעודות סל בע"מ</t>
  </si>
  <si>
    <t>1108372</t>
  </si>
  <si>
    <t>פסגות סל DJ Industrial avarage- פסגות תעודות סל בע"מ</t>
  </si>
  <si>
    <t>1127950</t>
  </si>
  <si>
    <t>פסגות סל EuroStoxx- פסגות תעודות סל בע"מ</t>
  </si>
  <si>
    <t>1128495</t>
  </si>
  <si>
    <t>פסגות סל PHARMA S&amp;P- פסגות תעודות סל בע"מ</t>
  </si>
  <si>
    <t>1139047</t>
  </si>
  <si>
    <t>פסגות סל S&amp;P500- פסגות תעודות סל בע"מ</t>
  </si>
  <si>
    <t>1117399</t>
  </si>
  <si>
    <t>פסגות סל דאקס שקל- פסגות תעודות סל בע"מ</t>
  </si>
  <si>
    <t>1120203</t>
  </si>
  <si>
    <t>פסגות סל דקס- פסגות תעודות סל בע"מ</t>
  </si>
  <si>
    <t>1101419</t>
  </si>
  <si>
    <t>פסגות סל נאסדק 100- פסגות תעודות סל בע"מ</t>
  </si>
  <si>
    <t>1118801</t>
  </si>
  <si>
    <t>פסגות סל ספ 500- פסגות תעודות סל בע"מ</t>
  </si>
  <si>
    <t>1125343</t>
  </si>
  <si>
    <t>פסגות סל פוטסי- פסגות תעודות סל בע"מ</t>
  </si>
  <si>
    <t>1101435</t>
  </si>
  <si>
    <t>פסגות סל שקלי S&amp;P 500- פסגות תעודות סל בע"מ</t>
  </si>
  <si>
    <t>1116060</t>
  </si>
  <si>
    <t>פסגות סל תעשיה ארה"ב S&amp;P- פסגות תעודות סל בע"מ</t>
  </si>
  <si>
    <t>1134519</t>
  </si>
  <si>
    <t>קםם פיננסיים ארה"ב S&amp;P IXM- קסם תעודות סל ומוצרי מדדים בע"מ</t>
  </si>
  <si>
    <t>1130772</t>
  </si>
  <si>
    <t>קסם Mid Cap MDAX- קסם תעודות סל ומוצרי מדדים בע"מ</t>
  </si>
  <si>
    <t>1130723</t>
  </si>
  <si>
    <t>קסם S&amp;P500- קסם תעודות סל ומוצרי מדדים בע"מ</t>
  </si>
  <si>
    <t>1117324</t>
  </si>
  <si>
    <t>קסם אנרגיה- קסם תעודות סל ומוצרי מדדים בע"מ</t>
  </si>
  <si>
    <t>1097625</t>
  </si>
  <si>
    <t>קסם גרמניה MID CAP מנוטרלת מטח- קסם תעודות סל ומוצרי מדדים בע"מ</t>
  </si>
  <si>
    <t>1130731</t>
  </si>
  <si>
    <t>קסם דאו ג'ונס 30- קסם תעודות סל ומוצרי מדדים בע"מ</t>
  </si>
  <si>
    <t>1117308</t>
  </si>
  <si>
    <t>קסם דאקס- קסם תעודות סל ומוצרי מדדים בע"מ</t>
  </si>
  <si>
    <t>1116912</t>
  </si>
  <si>
    <t>קסם דאקס שקלי</t>
  </si>
  <si>
    <t>1121441</t>
  </si>
  <si>
    <t>קסם מנוטרלת מטבע ST שקלי- קסם תעודות סל ומוצרי מדדים בע"מ</t>
  </si>
  <si>
    <t>1130194</t>
  </si>
  <si>
    <t>קסם נאסד"ק- קסם תעודות סל ומוצרי מדדים בע"מ</t>
  </si>
  <si>
    <t>1116904</t>
  </si>
  <si>
    <t>קסם סל MIDCAP  FTSE 250בניטרול החשיפה המטבעית- קסם תעודות סל ומוצרי מדדים בע"מ</t>
  </si>
  <si>
    <t>1131051</t>
  </si>
  <si>
    <t>קסם צריכה ארה"ב PR S&amp;P- קסם תעודות סל ומוצרי מדדים בע"מ</t>
  </si>
  <si>
    <t>1137595</t>
  </si>
  <si>
    <t>קסם ראסל- קסם תעודות סל ומוצרי מדדים בע"מ</t>
  </si>
  <si>
    <t>1116987</t>
  </si>
  <si>
    <t>קסם תעשיה ארה"ב S&amp;P- קסם תעודות סל ומוצרי מדדים בע"מ</t>
  </si>
  <si>
    <t>1130780</t>
  </si>
  <si>
    <t>תכלית S&amp;P 500- תכלית תעודות סל בע"מ</t>
  </si>
  <si>
    <t>1095710</t>
  </si>
  <si>
    <t>תכלית Stoxx  אירו שקלי- תכלית תעודות סל בע"מ</t>
  </si>
  <si>
    <t>1129873</t>
  </si>
  <si>
    <t>תכלית אינדקס DAX30 סד-3 שקלי- תכלית תעודות סל בע"מ</t>
  </si>
  <si>
    <t>1137579</t>
  </si>
  <si>
    <t>תכלית אנרגיה ארה"ב NTR- תכלית תעודות סל בע"מ</t>
  </si>
  <si>
    <t>1137744</t>
  </si>
  <si>
    <t>תכלית גרמניה MDAX שקלי- תכלית תעודות סל בע"מ</t>
  </si>
  <si>
    <t>1130624</t>
  </si>
  <si>
    <t>תכלית ניקיי 225 שקלי- תכלית תעודות סל בע"מ</t>
  </si>
  <si>
    <t>1118728</t>
  </si>
  <si>
    <t>תכלית פיננסים ארה"ב- תכלית תעודות סל בע"מ</t>
  </si>
  <si>
    <t>1136944</t>
  </si>
  <si>
    <t>תכלית צריכה בסיסית ארהב- תכלית תעודות סל בע"מ</t>
  </si>
  <si>
    <t>1137678</t>
  </si>
  <si>
    <t>תכלית שווקים מתעוררים MSCI- תכלית תעודות סל בע"מ</t>
  </si>
  <si>
    <t>1122647</t>
  </si>
  <si>
    <t>תכלית תל בונד שקלי סד.2</t>
  </si>
  <si>
    <t>1116524</t>
  </si>
  <si>
    <t>סה"כ שמחקות מדדים אחרים בישראל</t>
  </si>
  <si>
    <t>הראל סל תל בונד 60- הראל סל בע"מ</t>
  </si>
  <si>
    <t>1113257</t>
  </si>
  <si>
    <t>פסגות סל בונד צמוד יתר- פסגות תעודות סל בע"מ</t>
  </si>
  <si>
    <t>1127752</t>
  </si>
  <si>
    <t>פסגות סל תל בונד 60 סדרה 3</t>
  </si>
  <si>
    <t>1134550</t>
  </si>
  <si>
    <t>פסגות תל בונד מאגר</t>
  </si>
  <si>
    <t>1132588</t>
  </si>
  <si>
    <t>קסם בונד צמוד בנקים</t>
  </si>
  <si>
    <t>1130327</t>
  </si>
  <si>
    <t>קסם תל בונד 20</t>
  </si>
  <si>
    <t>1101633</t>
  </si>
  <si>
    <t>קסם תל בונד 60</t>
  </si>
  <si>
    <t>1109248</t>
  </si>
  <si>
    <t>קסם תל בונד מאגר</t>
  </si>
  <si>
    <t>1132554</t>
  </si>
  <si>
    <t>קסם תל בונד שקלי</t>
  </si>
  <si>
    <t>1116334</t>
  </si>
  <si>
    <t>תכלית תל בונד מאגר</t>
  </si>
  <si>
    <t>1132513</t>
  </si>
  <si>
    <t>סה"כ שמחקות מדדים אחרים בחו"ל</t>
  </si>
  <si>
    <t>קסם ארה"ב קונצרני נזילות 30 IBOXX- קסם תעודות סל ומוצרי מדדים בע"מ</t>
  </si>
  <si>
    <t>1126705</t>
  </si>
  <si>
    <t>קסם היי בונד- קסם תעודות סל ומוצרי מדדים בע"מ</t>
  </si>
  <si>
    <t>1102912</t>
  </si>
  <si>
    <t>קסם סל 3-7 IBOXX$ CORPORATE LIQUID- קסם תעודות סל ומוצרי מדדים בע"מ</t>
  </si>
  <si>
    <t>1138320</t>
  </si>
  <si>
    <t>סה"כ short</t>
  </si>
  <si>
    <t>סה"כ שמחקות מדדי מניות</t>
  </si>
  <si>
    <t>KBE - US BANKS ETF- STATE STREET-SPDRS</t>
  </si>
  <si>
    <t>US78464A7972</t>
  </si>
  <si>
    <t>KER - S&amp;P Regional Banking- STATE STREET-SPDRS</t>
  </si>
  <si>
    <t>US78464A6982</t>
  </si>
  <si>
    <t>SPDR S&amp;P CHINA ETF - GXC US- STATE STREET-SPDRS</t>
  </si>
  <si>
    <t>US78463X4007</t>
  </si>
  <si>
    <t>XLF - Financial Select- STATE STREET-SPDRS</t>
  </si>
  <si>
    <t>US81369Y6059</t>
  </si>
  <si>
    <t>XLI - INDUSTRIAL SELECT- STATE STREET-SPDRS</t>
  </si>
  <si>
    <t>US81369Y7040</t>
  </si>
  <si>
    <t>XLY - CONSUMER DISCRETIONARY- SSGA FUNDS MANAGEMENT</t>
  </si>
  <si>
    <t>US81369Y4070</t>
  </si>
  <si>
    <t>XLE - Energy Select- STATE STREET-SPDRS</t>
  </si>
  <si>
    <t>us81369y5069</t>
  </si>
  <si>
    <t>FIRST TRUST CON</t>
  </si>
  <si>
    <t>US33734X1191</t>
  </si>
  <si>
    <t>Food &amp; Staples Retailing</t>
  </si>
  <si>
    <t>ISHARES NASDAQ</t>
  </si>
  <si>
    <t>US4642875565</t>
  </si>
  <si>
    <t>HEALTH CARE XLV- STATE STREET-SPDRS</t>
  </si>
  <si>
    <t>us81369y2090</t>
  </si>
  <si>
    <t>AMUNDI ETF MSCI</t>
  </si>
  <si>
    <t>FR0011018316</t>
  </si>
  <si>
    <t>AAXJ-ISHARES  ASIA- BlackRock Fund Advisors</t>
  </si>
  <si>
    <t>US4642881829</t>
  </si>
  <si>
    <t>DAXEX  GY - DAX- BlackRock Fund Advisors</t>
  </si>
  <si>
    <t>DE0005933931</t>
  </si>
  <si>
    <t>Emerging Markets - EEM</t>
  </si>
  <si>
    <t>US4642872349</t>
  </si>
  <si>
    <t>EWA - AUSTRALIA- BlackRock Fund Advisors</t>
  </si>
  <si>
    <t>US4642861037</t>
  </si>
  <si>
    <t>EWA -MSCI Switzerland- BlackRock Fund Advisors</t>
  </si>
  <si>
    <t>US4642867497</t>
  </si>
  <si>
    <t>EWC - Canada- BlackRock Fund Advisors</t>
  </si>
  <si>
    <t>US4642865095</t>
  </si>
  <si>
    <t>EWG - GERMANY- BlackRock Fund Advisors</t>
  </si>
  <si>
    <t>US4642868065</t>
  </si>
  <si>
    <t>EWP - MSCI SPAIN- BlackRock Fund Advisors</t>
  </si>
  <si>
    <t>US4642867646</t>
  </si>
  <si>
    <t>EWQ UP- ISHARES FRANCE- BlackRock Fund Advisors</t>
  </si>
  <si>
    <t>US4642867075</t>
  </si>
  <si>
    <t>EWUNV - ISHARES  UK- BlackRock Fund Advisors</t>
  </si>
  <si>
    <t>US46434V5488</t>
  </si>
  <si>
    <t>EWW - MEXICO- BlackRock Fund Advisors</t>
  </si>
  <si>
    <t>US4642868222</t>
  </si>
  <si>
    <t>EWY - SOUTH KOREA- BlackRock Fund Advisors</t>
  </si>
  <si>
    <t>US4642867729</t>
  </si>
  <si>
    <t>FXI - CHINA 50- BlackRock Fund Advisors</t>
  </si>
  <si>
    <t>US4642871846</t>
  </si>
  <si>
    <t>HEWJ - MSCI JAPAN HEDGE</t>
  </si>
  <si>
    <t>US46434V8862</t>
  </si>
  <si>
    <t>IEZ - OIL Equipment &amp; Services- BlackRock Fund Advisors</t>
  </si>
  <si>
    <t>US4642888444</t>
  </si>
  <si>
    <t>ISHARE JAPAN EWJ- BlackRock Fund Advisors</t>
  </si>
  <si>
    <t>US4642868487</t>
  </si>
  <si>
    <t>ISHARES MSCI INDA US- BlackRock Fund Advisors</t>
  </si>
  <si>
    <t>US46429B5984</t>
  </si>
  <si>
    <t>ITB - ISHARES US HOME</t>
  </si>
  <si>
    <t>US4642887529</t>
  </si>
  <si>
    <t>IWM - RUSSELL 2000- BlackRock Fund Advisors</t>
  </si>
  <si>
    <t>US4642876555</t>
  </si>
  <si>
    <t>MDAXEX GY-DAX MID-CAP</t>
  </si>
  <si>
    <t>DE0005933923</t>
  </si>
  <si>
    <t>COMSTAGE ETF</t>
  </si>
  <si>
    <t>LU0378438732</t>
  </si>
  <si>
    <t>COLUMBIA EMERGING MARKETS CO- EGSHARES</t>
  </si>
  <si>
    <t>US2684617796</t>
  </si>
  <si>
    <t>CHIQ - Global China Consumer- GLOBAL X</t>
  </si>
  <si>
    <t>US37950E4089</t>
  </si>
  <si>
    <t>QQQQ - Nasdaq 100- INVESCO-POWERSHARES</t>
  </si>
  <si>
    <t>US73935A1043</t>
  </si>
  <si>
    <t>QQQQ - Nasdaq- INVESCO-POWERSHARES</t>
  </si>
  <si>
    <t>ETF DAX - DAXEX_GR</t>
  </si>
  <si>
    <t>I SHARES FTSE 2</t>
  </si>
  <si>
    <t>IE00B00FV128</t>
  </si>
  <si>
    <t>US4642887602</t>
  </si>
  <si>
    <t>CSI-KWEB CHINA</t>
  </si>
  <si>
    <t>US5007673065</t>
  </si>
  <si>
    <t>PROSHARES VIX S</t>
  </si>
  <si>
    <t>US74347W1716</t>
  </si>
  <si>
    <t>DIA - Dow Jones- STATE STREET-SPDRS</t>
  </si>
  <si>
    <t>US78467X1090</t>
  </si>
  <si>
    <t>SPY - S&amp;P 500</t>
  </si>
  <si>
    <t>US78462F1030</t>
  </si>
  <si>
    <t>XLP - CONSUMER STAPLES</t>
  </si>
  <si>
    <t>US81369Y3080</t>
  </si>
  <si>
    <t>XLU- UTILITIES SELEC</t>
  </si>
  <si>
    <t>US81369Y8865</t>
  </si>
  <si>
    <t>VANECK VECTORS INDIA S CAP</t>
  </si>
  <si>
    <t>US92189F7675</t>
  </si>
  <si>
    <t>VANGAURD VALUE ETF -VTV- VANGUARD</t>
  </si>
  <si>
    <t>US9229087443</t>
  </si>
  <si>
    <t>VGK-VANGUARD EUROPE- VANGUARD</t>
  </si>
  <si>
    <t>US9220428745</t>
  </si>
  <si>
    <t>VOO US_VANGUARD S&amp;P 500</t>
  </si>
  <si>
    <t>US9229083632</t>
  </si>
  <si>
    <t>DXJ - WISDOM TREE JAPAN- WISDOM TREE</t>
  </si>
  <si>
    <t>US97717W8516</t>
  </si>
  <si>
    <t>HEDJ us-wisdomtree europe hedg- WISDOM TREE</t>
  </si>
  <si>
    <t>US97717X7012</t>
  </si>
  <si>
    <t>WISDOMTREE INDIA</t>
  </si>
  <si>
    <t>US97717W422</t>
  </si>
  <si>
    <t>WISDOMTREE JAPAN DXJ LN</t>
  </si>
  <si>
    <t>IE00BVXC4854</t>
  </si>
  <si>
    <t>GLOBAL X FINTEC</t>
  </si>
  <si>
    <t>US37954Y8140</t>
  </si>
  <si>
    <t>SPIDR S&amp;P PHARMA-XPH- STATE STREET-SPDRS</t>
  </si>
  <si>
    <t>US78464A7220</t>
  </si>
  <si>
    <t>REAL ESTATE SEL-XLRE</t>
  </si>
  <si>
    <t>US81369Y8600</t>
  </si>
  <si>
    <t>XHB - Home Builders- STATE STREET-SPDRS</t>
  </si>
  <si>
    <t>US78464A8889</t>
  </si>
  <si>
    <t>XLK - Technology- STATE STREET-SPDRS</t>
  </si>
  <si>
    <t>US81369Y8030</t>
  </si>
  <si>
    <t>סה"כ שמחקות מדדים אחרים</t>
  </si>
  <si>
    <t>סה"כ אג"ח ממשלתי</t>
  </si>
  <si>
    <t>סה"כ אגח קונצרני</t>
  </si>
  <si>
    <t>אלטשולר מט"ח אקטיבי</t>
  </si>
  <si>
    <t>5105911</t>
  </si>
  <si>
    <t>513173393</t>
  </si>
  <si>
    <t>אלטשולר אגח חול קונצרני מוגנת מטח</t>
  </si>
  <si>
    <t>5118591</t>
  </si>
  <si>
    <t>אלטשולר שווקים מפותחים- אלטשולר קרנות נאמנות</t>
  </si>
  <si>
    <t>5118609</t>
  </si>
  <si>
    <t>MTF-DAX- מגודרת מט"ח</t>
  </si>
  <si>
    <t>5121546</t>
  </si>
  <si>
    <t>מגדל תא-SME 150- מגדל ביטוח הון</t>
  </si>
  <si>
    <t>5124714</t>
  </si>
  <si>
    <t>ת"א יתר 50 MTF</t>
  </si>
  <si>
    <t>5118997</t>
  </si>
  <si>
    <t>Comgest Growth Eurpe Opportunities</t>
  </si>
  <si>
    <t>IE00BHWQNN83</t>
  </si>
  <si>
    <t>GemEQUITY E.Market USD</t>
  </si>
  <si>
    <t>FR0013246444</t>
  </si>
  <si>
    <t>KOTAK FUNDS-IND-KIMDCLJ</t>
  </si>
  <si>
    <t>LU0675383409</t>
  </si>
  <si>
    <t>PICTET-JAPAN EQ</t>
  </si>
  <si>
    <t>LU0895849734</t>
  </si>
  <si>
    <t>EURONEXT</t>
  </si>
  <si>
    <t>SUMI JAPAN SMALL CAP- sumi</t>
  </si>
  <si>
    <t>265900</t>
  </si>
  <si>
    <t>ISE</t>
  </si>
  <si>
    <t>סה"כ כתבי אופציות בישראל</t>
  </si>
  <si>
    <t>הכשרת ישוב אפ 3- הכשרת הישוב</t>
  </si>
  <si>
    <t>6120232</t>
  </si>
  <si>
    <t>ויקטורי    אפ 1- ויקטורי</t>
  </si>
  <si>
    <t>1136118</t>
  </si>
  <si>
    <t>מנרב פרויקט אופציה 1 ת.פ.9.3.18 מימוש 558- מנרב אחזקות</t>
  </si>
  <si>
    <t>1140250</t>
  </si>
  <si>
    <t>מנרב פרויקט אפ2 ת.פ.09.03.20 ממוש 606- מנרב אחזקות</t>
  </si>
  <si>
    <t>1140268</t>
  </si>
  <si>
    <t>ריט 1      אפ 7- ריט</t>
  </si>
  <si>
    <t>1142108</t>
  </si>
  <si>
    <t>אופל בלאנס אפ 3 15/10/19 מימוש 370- אופל בלאנס</t>
  </si>
  <si>
    <t>1140706</t>
  </si>
  <si>
    <t>סה"כ כתבי אופציה בחו"ל</t>
  </si>
  <si>
    <t>סה"כ מדדים כולל מניות</t>
  </si>
  <si>
    <t>25.01.18 P 1510 JAN- בורסה ת"א</t>
  </si>
  <si>
    <t>82175530</t>
  </si>
  <si>
    <t>C 1510 JAN 25.01.18- בורסה ת"א</t>
  </si>
  <si>
    <t>82174962</t>
  </si>
  <si>
    <t>call 1500 jan 25.01.18- בורסה ת"א</t>
  </si>
  <si>
    <t>82148560</t>
  </si>
  <si>
    <t>סה"כ ש"ח/מט"ח</t>
  </si>
  <si>
    <t>סה"כ ריבית</t>
  </si>
  <si>
    <t>CALL 28.02.18 SPX INDEX- SPX</t>
  </si>
  <si>
    <t>31006943</t>
  </si>
  <si>
    <t>CALL 31.01.18 SPX INDEX- SPX</t>
  </si>
  <si>
    <t>31006950</t>
  </si>
  <si>
    <t>סה"כ מטבע</t>
  </si>
  <si>
    <t>סה"כ סחורות</t>
  </si>
  <si>
    <t>FUT VAL AUDHSBC-רוו"ה מחוזים</t>
  </si>
  <si>
    <t>333773</t>
  </si>
  <si>
    <t>MONEY AUD HSBC-בטחונות</t>
  </si>
  <si>
    <t>333856</t>
  </si>
  <si>
    <t>בטחונות - USD HSBC</t>
  </si>
  <si>
    <t>415323</t>
  </si>
  <si>
    <t>רוו"ה מחוזים FUT VAL USD</t>
  </si>
  <si>
    <t>415349</t>
  </si>
  <si>
    <t>FUT VAL EUR HSB -רוו"ה מחוזים</t>
  </si>
  <si>
    <t>333740</t>
  </si>
  <si>
    <t>MONEY EUR HSBC -בטחונות</t>
  </si>
  <si>
    <t>327064</t>
  </si>
  <si>
    <t>F-03/18 MINI DAX DFWH8 Index- DFWH8</t>
  </si>
  <si>
    <t>31029283</t>
  </si>
  <si>
    <t>F 03-18 MINI DOW INDEX- DOW</t>
  </si>
  <si>
    <t>31007800</t>
  </si>
  <si>
    <t>F 03-18 MINI ESH8 Index- ESH8</t>
  </si>
  <si>
    <t>31029291</t>
  </si>
  <si>
    <t>Z H8 03-18 FTSE100 INDEX- FTSE 100</t>
  </si>
  <si>
    <t>31007669</t>
  </si>
  <si>
    <t>F 03-18 GXH8 DAX INDEX- GXH8</t>
  </si>
  <si>
    <t>31007867</t>
  </si>
  <si>
    <t>F 03-08 MINI NAS NSQH7 INDEX- NQH7</t>
  </si>
  <si>
    <t>31012123</t>
  </si>
  <si>
    <t>F 03-18 MIN RUS RTYH8 INDEX- RTYH8</t>
  </si>
  <si>
    <t>31007651</t>
  </si>
  <si>
    <t>F 03-08 BIG SPH8 INDEX- SPH8</t>
  </si>
  <si>
    <t>31007636</t>
  </si>
  <si>
    <t>F-03/18 US LONG- USZ7</t>
  </si>
  <si>
    <t>31027113</t>
  </si>
  <si>
    <t>F 03-18 VGH8  STOXX INDEX- VGH8</t>
  </si>
  <si>
    <t>31002611</t>
  </si>
  <si>
    <t>F-03/2018 AUSTRAL XPH8 Index- XPH8</t>
  </si>
  <si>
    <t>31029341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</si>
  <si>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</si>
  <si>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</si>
  <si>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</si>
  <si>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</si>
  <si>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</si>
  <si>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</si>
  <si>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</si>
  <si>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</si>
  <si>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אג"ח ט' מדד 1729- האוצר - ממשלתית צמודה</t>
  </si>
  <si>
    <t>391729</t>
  </si>
  <si>
    <t>אג"ח ט' מדד 1729 הפרשה- האוצר - ממשלתית צמודה</t>
  </si>
  <si>
    <t>3917291</t>
  </si>
  <si>
    <t>אג"ח ט' מדד 18\06- האוצר - ממשלתית צמודה</t>
  </si>
  <si>
    <t>39061811</t>
  </si>
  <si>
    <t>26/07/06</t>
  </si>
  <si>
    <t>אג"ח ט' מדד 19\07- האוצר - ממשלתית צמודה</t>
  </si>
  <si>
    <t>39071919</t>
  </si>
  <si>
    <t>11/06/08</t>
  </si>
  <si>
    <t>אג"ח ט' מדד 20\08- האוצר - ממשלתית צמודה</t>
  </si>
  <si>
    <t>39082015</t>
  </si>
  <si>
    <t>25/07/08</t>
  </si>
  <si>
    <t>אג"ח ט' מדד 21\09- האוצר - ממשלתית צמודה</t>
  </si>
  <si>
    <t>39092113</t>
  </si>
  <si>
    <t>17/06/10</t>
  </si>
  <si>
    <t>אג"ח ט' מדד 22\10- האוצר - ממשלתית צמודה</t>
  </si>
  <si>
    <t>39102219</t>
  </si>
  <si>
    <t>01/07/11</t>
  </si>
  <si>
    <t>אג"ח ט' מדד 23\11- האוצר - ממשלתית צמודה</t>
  </si>
  <si>
    <t>39112317</t>
  </si>
  <si>
    <t>26/07/11</t>
  </si>
  <si>
    <t>אג"ח ט' מדד 24\12- האוצר - ממשלתית צמודה</t>
  </si>
  <si>
    <t>39122415</t>
  </si>
  <si>
    <t>23/06/13</t>
  </si>
  <si>
    <t>אג"ח ט' מדד 25\13- האוצר - ממשלתית צמודה</t>
  </si>
  <si>
    <t>39132517</t>
  </si>
  <si>
    <t>15/06/14</t>
  </si>
  <si>
    <t>אג"ח ט' מדד 26\14- האוצר - ממשלתית צמודה</t>
  </si>
  <si>
    <t>39142617</t>
  </si>
  <si>
    <t>18/06/15</t>
  </si>
  <si>
    <t>אג"ח ט' מדד 27\15- האוצר - ממשלתית צמודה</t>
  </si>
  <si>
    <t>391527</t>
  </si>
  <si>
    <t>16/06/16</t>
  </si>
  <si>
    <t>אג"ח ט' מדד 28\16- האוצר - ממשלתית צמודה</t>
  </si>
  <si>
    <t>391628</t>
  </si>
  <si>
    <t>קופה משותפת 12/15-קרן ט</t>
  </si>
  <si>
    <t>300000178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</si>
  <si>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</si>
  <si>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</si>
  <si>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</si>
  <si>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</si>
  <si>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</si>
  <si>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</si>
  <si>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</si>
  <si>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</si>
  <si>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בנק לאומי בע"מ- לאומי</t>
  </si>
  <si>
    <t>200035059</t>
  </si>
  <si>
    <t>25/12/02</t>
  </si>
  <si>
    <t>01/09/11</t>
  </si>
  <si>
    <t>שטרי הון נדחים-בנק הפועלים- פועלים</t>
  </si>
  <si>
    <t>6620215</t>
  </si>
  <si>
    <t>דרך ארץ-מזין 1-משתתף- דרך ארץ מזנין (כביש 6)</t>
  </si>
  <si>
    <t>90150600</t>
  </si>
  <si>
    <t>31/01/14</t>
  </si>
  <si>
    <t>מימון ישיר אג"ח א- מימון ישיר</t>
  </si>
  <si>
    <t>1139740</t>
  </si>
  <si>
    <t>אל-עד 6.75% אספיסי סד 1- אלעד קנדה</t>
  </si>
  <si>
    <t>1092162</t>
  </si>
  <si>
    <t>אס.פי.סי (אלעד קנדה) ב'- אלעד קנדה</t>
  </si>
  <si>
    <t>1092774</t>
  </si>
  <si>
    <t>10/03/16</t>
  </si>
  <si>
    <t>מת"ם  אגח א -רמ</t>
  </si>
  <si>
    <t>1138999</t>
  </si>
  <si>
    <t>18/08/16</t>
  </si>
  <si>
    <t>אליהו הנפקות- אליהו הנפקות</t>
  </si>
  <si>
    <t>1142009</t>
  </si>
  <si>
    <t>אלטשולר אג"ח א</t>
  </si>
  <si>
    <t>1139336</t>
  </si>
  <si>
    <t>06/10/16</t>
  </si>
  <si>
    <t>ביטוח ישיר אג"ח 11</t>
  </si>
  <si>
    <t>1138825</t>
  </si>
  <si>
    <t>24/07/16</t>
  </si>
  <si>
    <t>אורמת אגח 2 -רמ- אורמת טכנו</t>
  </si>
  <si>
    <t>1139161</t>
  </si>
  <si>
    <t>18/09/16</t>
  </si>
  <si>
    <t>דלק תמר אגח20$</t>
  </si>
  <si>
    <t>1132166</t>
  </si>
  <si>
    <t>סינמה סיטי-מניה-ל.סחיר- סינמה סיטי</t>
  </si>
  <si>
    <t>66602</t>
  </si>
  <si>
    <t>מור נדל"ן בינלאומי בע"מ-חדש- מור נדל"ן</t>
  </si>
  <si>
    <t>74164</t>
  </si>
  <si>
    <t>IXI MOBILE (ידני)- IXI MOBILE</t>
  </si>
  <si>
    <t>66690</t>
  </si>
  <si>
    <t>סה"כ קרנות הון סיכון</t>
  </si>
  <si>
    <t>סה"כ קרנות גידור</t>
  </si>
  <si>
    <t>סה"כ קרנות נדל"ן</t>
  </si>
  <si>
    <t>סה"כ קרנות השקעה אחרות</t>
  </si>
  <si>
    <t>קרן השקעה FIMI 6</t>
  </si>
  <si>
    <t>74168</t>
  </si>
  <si>
    <t>קרן להב 1- קרן להב</t>
  </si>
  <si>
    <t>74166</t>
  </si>
  <si>
    <t>07/11/17</t>
  </si>
  <si>
    <t>קרן להב 2- קרן להב</t>
  </si>
  <si>
    <t>74167</t>
  </si>
  <si>
    <t>קרן קוגיטו- קרן קוגיטו</t>
  </si>
  <si>
    <t>74171</t>
  </si>
  <si>
    <t>קרן שקד- קרן שקד</t>
  </si>
  <si>
    <t>74170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</si>
  <si>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</si>
  <si>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</si>
  <si>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</si>
  <si>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</si>
  <si>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THEMA FUND-USD- THEMA FUND USD</t>
  </si>
  <si>
    <t>314807</t>
  </si>
  <si>
    <t>03/04/06</t>
  </si>
  <si>
    <t>Electra America Multifamily FUND- Electra America Multifamily FUND</t>
  </si>
  <si>
    <t>74172</t>
  </si>
  <si>
    <t>AGATE Medical  2- AGATE MEDICAL</t>
  </si>
  <si>
    <t>74165</t>
  </si>
  <si>
    <t>27/09/16</t>
  </si>
  <si>
    <t>AGATE Medical- AGATE MEDICAL</t>
  </si>
  <si>
    <t>74163</t>
  </si>
  <si>
    <t>10/10/16</t>
  </si>
  <si>
    <t>מיילסטון 4 MREI</t>
  </si>
  <si>
    <t>74169</t>
  </si>
  <si>
    <t>סה"כ כתבי אופציה בישראל</t>
  </si>
  <si>
    <t>מגדל בטוח אפ 1- מגדל בטוח</t>
  </si>
  <si>
    <t>110496</t>
  </si>
  <si>
    <t>מגדל בטוח אפ 3- מגדל בטוח</t>
  </si>
  <si>
    <t>110498</t>
  </si>
  <si>
    <t>מגדל ביטוח אפ 2- מגדל בטוח</t>
  </si>
  <si>
    <t>110497</t>
  </si>
  <si>
    <t>אופ. המשביר-ידני- 365 המשביר</t>
  </si>
  <si>
    <t>110495</t>
  </si>
  <si>
    <t>סה"כ מט"ח/מט"ח</t>
  </si>
  <si>
    <t>פורוורד אירו/דולרשער 1.17463 16/01/18</t>
  </si>
  <si>
    <t>152945</t>
  </si>
  <si>
    <t>14/11/17</t>
  </si>
  <si>
    <t>פורוורד אירו/שקל 152947 שער 4.1645 16.01.18</t>
  </si>
  <si>
    <t>152947</t>
  </si>
  <si>
    <t>פורוורד אירו/שקל 152953 שער 4.1402 24.01.18</t>
  </si>
  <si>
    <t>152953</t>
  </si>
  <si>
    <t>22/11/17</t>
  </si>
  <si>
    <t>פורוורד אירו/שקל 152957 שער 4.1635 28.02.18</t>
  </si>
  <si>
    <t>152957</t>
  </si>
  <si>
    <t>פורוורד אירו/שקל 152968 שער 4.15 24/01/18</t>
  </si>
  <si>
    <t>152968</t>
  </si>
  <si>
    <t>פורוורד אירו/שקל שער 4.1569 16/01/18</t>
  </si>
  <si>
    <t>152944</t>
  </si>
  <si>
    <t>פורוורד דולר/שקל 152946 שער 3.5401 16.01.18</t>
  </si>
  <si>
    <t>152946</t>
  </si>
  <si>
    <t>פורוורד דולר/שקל 152949 שער 3.503 16.01.18</t>
  </si>
  <si>
    <t>152949</t>
  </si>
  <si>
    <t>20/11/17</t>
  </si>
  <si>
    <t>פורוורד דולר/שקל 152952 שער 3.5187 24.01.18</t>
  </si>
  <si>
    <t>152952</t>
  </si>
  <si>
    <t>פורוורד דולר/שקל 152956 שער 3.4866 28.02.18</t>
  </si>
  <si>
    <t>152956</t>
  </si>
  <si>
    <t>פורוורד דולר/שקל 152961 שער 3.4952 24/01/18</t>
  </si>
  <si>
    <t>152961</t>
  </si>
  <si>
    <t>פורוורד דולר/שקל 152962 שער 3.49 16/01/18</t>
  </si>
  <si>
    <t>152962</t>
  </si>
  <si>
    <t>פורוורד דולר/שקל 152967 שער 3.51 24.01.18</t>
  </si>
  <si>
    <t>152967</t>
  </si>
  <si>
    <t>פורוורד דולר/שקל 152972 שער 3.4831 30/01/18</t>
  </si>
  <si>
    <t>152972</t>
  </si>
  <si>
    <t>פורוורד דולר/שקל 152973 שער 3.469 02/01/18</t>
  </si>
  <si>
    <t>152973</t>
  </si>
  <si>
    <t>29/12/17</t>
  </si>
  <si>
    <t>פורוורד דולר/שקל 152974 שער 3.456 30/01/18</t>
  </si>
  <si>
    <t>152974</t>
  </si>
  <si>
    <t>פורוורד דולר/שקל שער 3.54 16/01/18</t>
  </si>
  <si>
    <t>152943</t>
  </si>
  <si>
    <t>סה"כ כנגד חסכון עמיתים/מבוטחים</t>
  </si>
  <si>
    <t>993483</t>
  </si>
  <si>
    <t>לא</t>
  </si>
  <si>
    <t>3106</t>
  </si>
  <si>
    <t>996017</t>
  </si>
  <si>
    <t>3135</t>
  </si>
  <si>
    <t>996056</t>
  </si>
  <si>
    <t>3136</t>
  </si>
  <si>
    <t>996185</t>
  </si>
  <si>
    <t>3157</t>
  </si>
  <si>
    <t>996205</t>
  </si>
  <si>
    <t>3102</t>
  </si>
  <si>
    <t>996211</t>
  </si>
  <si>
    <t>3176</t>
  </si>
  <si>
    <t>996218</t>
  </si>
  <si>
    <t>3103</t>
  </si>
  <si>
    <t>996227</t>
  </si>
  <si>
    <t>3150</t>
  </si>
  <si>
    <t>996245</t>
  </si>
  <si>
    <t>3100</t>
  </si>
  <si>
    <t>996246</t>
  </si>
  <si>
    <t>3101</t>
  </si>
  <si>
    <t>996247</t>
  </si>
  <si>
    <t>3104</t>
  </si>
  <si>
    <t>996248</t>
  </si>
  <si>
    <t>3105</t>
  </si>
  <si>
    <t>3138</t>
  </si>
  <si>
    <t>996250</t>
  </si>
  <si>
    <t>3107</t>
  </si>
  <si>
    <t>03/07/17</t>
  </si>
  <si>
    <t>996251</t>
  </si>
  <si>
    <t>3108</t>
  </si>
  <si>
    <t>05/07/17</t>
  </si>
  <si>
    <t>996252</t>
  </si>
  <si>
    <t>3109</t>
  </si>
  <si>
    <t>996253</t>
  </si>
  <si>
    <t>3110</t>
  </si>
  <si>
    <t>12/07/17</t>
  </si>
  <si>
    <t>996254</t>
  </si>
  <si>
    <t>3111</t>
  </si>
  <si>
    <t>13/07/17</t>
  </si>
  <si>
    <t>3115</t>
  </si>
  <si>
    <t>3123</t>
  </si>
  <si>
    <t>3154</t>
  </si>
  <si>
    <t>996255</t>
  </si>
  <si>
    <t>3113</t>
  </si>
  <si>
    <t>16/07/17</t>
  </si>
  <si>
    <t>996256</t>
  </si>
  <si>
    <t>3112</t>
  </si>
  <si>
    <t>996257</t>
  </si>
  <si>
    <t>3114</t>
  </si>
  <si>
    <t>996259</t>
  </si>
  <si>
    <t>3116</t>
  </si>
  <si>
    <t>996260</t>
  </si>
  <si>
    <t>3117</t>
  </si>
  <si>
    <t>27/07/17</t>
  </si>
  <si>
    <t>996261</t>
  </si>
  <si>
    <t>3118</t>
  </si>
  <si>
    <t>30/07/17</t>
  </si>
  <si>
    <t>996262</t>
  </si>
  <si>
    <t>3119</t>
  </si>
  <si>
    <t>02/08/17</t>
  </si>
  <si>
    <t>996263</t>
  </si>
  <si>
    <t>3121</t>
  </si>
  <si>
    <t>3129</t>
  </si>
  <si>
    <t>996264</t>
  </si>
  <si>
    <t>3120</t>
  </si>
  <si>
    <t>996266</t>
  </si>
  <si>
    <t>3122</t>
  </si>
  <si>
    <t>996267</t>
  </si>
  <si>
    <t>3124</t>
  </si>
  <si>
    <t>996268</t>
  </si>
  <si>
    <t>3125</t>
  </si>
  <si>
    <t>996269</t>
  </si>
  <si>
    <t>3126</t>
  </si>
  <si>
    <t>11/09/17</t>
  </si>
  <si>
    <t>996270</t>
  </si>
  <si>
    <t>3127</t>
  </si>
  <si>
    <t>12/09/17</t>
  </si>
  <si>
    <t>996272</t>
  </si>
  <si>
    <t>3128</t>
  </si>
  <si>
    <t>996273</t>
  </si>
  <si>
    <t>3131</t>
  </si>
  <si>
    <t>996274</t>
  </si>
  <si>
    <t>3130</t>
  </si>
  <si>
    <t>996275</t>
  </si>
  <si>
    <t>3133</t>
  </si>
  <si>
    <t>996276</t>
  </si>
  <si>
    <t>3132</t>
  </si>
  <si>
    <t>996278</t>
  </si>
  <si>
    <t>3139</t>
  </si>
  <si>
    <t>996279</t>
  </si>
  <si>
    <t>3141</t>
  </si>
  <si>
    <t>996280</t>
  </si>
  <si>
    <t>3140</t>
  </si>
  <si>
    <t>996281</t>
  </si>
  <si>
    <t>3142</t>
  </si>
  <si>
    <t>25/10/17</t>
  </si>
  <si>
    <t>996283</t>
  </si>
  <si>
    <t>3144</t>
  </si>
  <si>
    <t>996284</t>
  </si>
  <si>
    <t>3145</t>
  </si>
  <si>
    <t>996285</t>
  </si>
  <si>
    <t>3146</t>
  </si>
  <si>
    <t>3174</t>
  </si>
  <si>
    <t>996286</t>
  </si>
  <si>
    <t>3147</t>
  </si>
  <si>
    <t>05/11/17</t>
  </si>
  <si>
    <t>996287</t>
  </si>
  <si>
    <t>3148</t>
  </si>
  <si>
    <t>996288</t>
  </si>
  <si>
    <t>3149</t>
  </si>
  <si>
    <t>996289</t>
  </si>
  <si>
    <t>3151</t>
  </si>
  <si>
    <t>996290</t>
  </si>
  <si>
    <t>3152</t>
  </si>
  <si>
    <t>996291</t>
  </si>
  <si>
    <t>3153</t>
  </si>
  <si>
    <t>996292</t>
  </si>
  <si>
    <t>3155</t>
  </si>
  <si>
    <t>996293</t>
  </si>
  <si>
    <t>3156</t>
  </si>
  <si>
    <t>996294</t>
  </si>
  <si>
    <t>3158</t>
  </si>
  <si>
    <t>996295</t>
  </si>
  <si>
    <t>3159</t>
  </si>
  <si>
    <t>996296</t>
  </si>
  <si>
    <t>3160</t>
  </si>
  <si>
    <t>996297</t>
  </si>
  <si>
    <t>3161</t>
  </si>
  <si>
    <t>996298</t>
  </si>
  <si>
    <t>3163</t>
  </si>
  <si>
    <t>996299</t>
  </si>
  <si>
    <t>3162</t>
  </si>
  <si>
    <t>996300</t>
  </si>
  <si>
    <t>3164</t>
  </si>
  <si>
    <t>996301</t>
  </si>
  <si>
    <t>3165</t>
  </si>
  <si>
    <t>996302</t>
  </si>
  <si>
    <t>3166</t>
  </si>
  <si>
    <t>996303</t>
  </si>
  <si>
    <t>3167</t>
  </si>
  <si>
    <t>996304</t>
  </si>
  <si>
    <t>3168</t>
  </si>
  <si>
    <t>996305</t>
  </si>
  <si>
    <t>3169</t>
  </si>
  <si>
    <t>3170</t>
  </si>
  <si>
    <t>996306</t>
  </si>
  <si>
    <t>3171</t>
  </si>
  <si>
    <t>996307</t>
  </si>
  <si>
    <t>3172</t>
  </si>
  <si>
    <t>06/12/17</t>
  </si>
  <si>
    <t>996308</t>
  </si>
  <si>
    <t>3173</t>
  </si>
  <si>
    <t>07/12/17</t>
  </si>
  <si>
    <t>996309</t>
  </si>
  <si>
    <t>3175</t>
  </si>
  <si>
    <t>996310</t>
  </si>
  <si>
    <t>3177</t>
  </si>
  <si>
    <t>996311</t>
  </si>
  <si>
    <t>3179</t>
  </si>
  <si>
    <t>996312</t>
  </si>
  <si>
    <t>3178</t>
  </si>
  <si>
    <t>996313</t>
  </si>
  <si>
    <t>3180</t>
  </si>
  <si>
    <t>996314</t>
  </si>
  <si>
    <t>3181</t>
  </si>
  <si>
    <t>996315</t>
  </si>
  <si>
    <t>3182</t>
  </si>
  <si>
    <t>996316</t>
  </si>
  <si>
    <t>3183</t>
  </si>
  <si>
    <t>996317</t>
  </si>
  <si>
    <t>3184</t>
  </si>
  <si>
    <t>996318</t>
  </si>
  <si>
    <t>3185</t>
  </si>
  <si>
    <t>996319</t>
  </si>
  <si>
    <t>3186</t>
  </si>
  <si>
    <t>996320</t>
  </si>
  <si>
    <t>3187</t>
  </si>
  <si>
    <t>3188</t>
  </si>
  <si>
    <t>3189</t>
  </si>
  <si>
    <t>3190</t>
  </si>
  <si>
    <t>3191</t>
  </si>
  <si>
    <t>הלואות עמיתים קרן  ט 14\0</t>
  </si>
  <si>
    <t>2100</t>
  </si>
  <si>
    <t>31/03/14</t>
  </si>
  <si>
    <t>2101</t>
  </si>
  <si>
    <t>30/04/14</t>
  </si>
  <si>
    <t>2102</t>
  </si>
  <si>
    <t>29/05/14</t>
  </si>
  <si>
    <t>2103</t>
  </si>
  <si>
    <t>30/06/14</t>
  </si>
  <si>
    <t>הלואות עמיתים קרן  ט 15\0</t>
  </si>
  <si>
    <t>2110</t>
  </si>
  <si>
    <t>29/01/15</t>
  </si>
  <si>
    <t>2111</t>
  </si>
  <si>
    <t>26/02/15</t>
  </si>
  <si>
    <t>2112</t>
  </si>
  <si>
    <t>31/03/15</t>
  </si>
  <si>
    <t>2113</t>
  </si>
  <si>
    <t>30/04/15</t>
  </si>
  <si>
    <t>2114</t>
  </si>
  <si>
    <t>31/05/15</t>
  </si>
  <si>
    <t>2115</t>
  </si>
  <si>
    <t>30/06/15</t>
  </si>
  <si>
    <t>2116</t>
  </si>
  <si>
    <t>30/07/15</t>
  </si>
  <si>
    <t>2117</t>
  </si>
  <si>
    <t>31/08/15</t>
  </si>
  <si>
    <t>2118</t>
  </si>
  <si>
    <t>30/09/15</t>
  </si>
  <si>
    <t>הלואות עמיתים קרן  ט 15\1</t>
  </si>
  <si>
    <t>2119</t>
  </si>
  <si>
    <t>29/10/15</t>
  </si>
  <si>
    <t>2120</t>
  </si>
  <si>
    <t>30/11/15</t>
  </si>
  <si>
    <t>2121</t>
  </si>
  <si>
    <t>31/12/15</t>
  </si>
  <si>
    <t>31/01/16</t>
  </si>
  <si>
    <t>29/02/16</t>
  </si>
  <si>
    <t>31/03/16</t>
  </si>
  <si>
    <t>26/04/16</t>
  </si>
  <si>
    <t>31/05/16</t>
  </si>
  <si>
    <t>30/06/16</t>
  </si>
  <si>
    <t>31/07/16</t>
  </si>
  <si>
    <t>31/08/16</t>
  </si>
  <si>
    <t>29/09/16</t>
  </si>
  <si>
    <t>30/11/16</t>
  </si>
  <si>
    <t>31/01/17</t>
  </si>
  <si>
    <t>28/02/17</t>
  </si>
  <si>
    <t>30/04/17</t>
  </si>
  <si>
    <t>הלואות עמיתים קרן י 15\01</t>
  </si>
  <si>
    <t>1111</t>
  </si>
  <si>
    <t>הלואות עמיתים קרן י 15\02</t>
  </si>
  <si>
    <t>1112</t>
  </si>
  <si>
    <t>הלואות עמיתים קרן י 15\03</t>
  </si>
  <si>
    <t>1113</t>
  </si>
  <si>
    <t>הלואות עמיתים קרן י 15\04</t>
  </si>
  <si>
    <t>1114</t>
  </si>
  <si>
    <t>הלואות עמיתים קרן י 15\05</t>
  </si>
  <si>
    <t>1115</t>
  </si>
  <si>
    <t>הלואות עמיתים קרן י 15\06</t>
  </si>
  <si>
    <t>1116</t>
  </si>
  <si>
    <t>הלואות עמיתים קרן י 15\07</t>
  </si>
  <si>
    <t>1117</t>
  </si>
  <si>
    <t>הלואות עמיתים קרן י 15\08</t>
  </si>
  <si>
    <t>1118</t>
  </si>
  <si>
    <t>הלואות עמיתים קרן י 15\09</t>
  </si>
  <si>
    <t>1119</t>
  </si>
  <si>
    <t>הלואות עמיתים קרן י 15\10</t>
  </si>
  <si>
    <t>1120</t>
  </si>
  <si>
    <t>הלואות עמיתים קרן י 15\11</t>
  </si>
  <si>
    <t>1121</t>
  </si>
  <si>
    <t>הלואות עמיתים קרן י 15\12</t>
  </si>
  <si>
    <t>1122</t>
  </si>
  <si>
    <t>28/10/17</t>
  </si>
  <si>
    <t>הלוואות עמיתים י'</t>
  </si>
  <si>
    <t>3016</t>
  </si>
  <si>
    <t>12/03/15</t>
  </si>
  <si>
    <t>3017</t>
  </si>
  <si>
    <t>11/05/15</t>
  </si>
  <si>
    <t>3022</t>
  </si>
  <si>
    <t>16/07/15</t>
  </si>
  <si>
    <t>3023</t>
  </si>
  <si>
    <t>20/07/15</t>
  </si>
  <si>
    <t>3027</t>
  </si>
  <si>
    <t>02/12/15</t>
  </si>
  <si>
    <t>3028</t>
  </si>
  <si>
    <t>14/01/16</t>
  </si>
  <si>
    <t>3029</t>
  </si>
  <si>
    <t>01/02/16</t>
  </si>
  <si>
    <t>3033</t>
  </si>
  <si>
    <t>3035</t>
  </si>
  <si>
    <t>3037</t>
  </si>
  <si>
    <t>27/03/16</t>
  </si>
  <si>
    <t>3039</t>
  </si>
  <si>
    <t>17/04/16</t>
  </si>
  <si>
    <t>3042</t>
  </si>
  <si>
    <t>08/05/16</t>
  </si>
  <si>
    <t>3043</t>
  </si>
  <si>
    <t>10/05/16</t>
  </si>
  <si>
    <t>3046</t>
  </si>
  <si>
    <t>3048</t>
  </si>
  <si>
    <t>06/07/16</t>
  </si>
  <si>
    <t>3050</t>
  </si>
  <si>
    <t>25/07/16</t>
  </si>
  <si>
    <t>3052</t>
  </si>
  <si>
    <t>10/08/16</t>
  </si>
  <si>
    <t>3053</t>
  </si>
  <si>
    <t>3054</t>
  </si>
  <si>
    <t>17/08/16</t>
  </si>
  <si>
    <t>3057</t>
  </si>
  <si>
    <t>22/09/16</t>
  </si>
  <si>
    <t>3058</t>
  </si>
  <si>
    <t>25/10/16</t>
  </si>
  <si>
    <t>3060</t>
  </si>
  <si>
    <t>01/11/16</t>
  </si>
  <si>
    <t>3061</t>
  </si>
  <si>
    <t>09/11/16</t>
  </si>
  <si>
    <t>3063</t>
  </si>
  <si>
    <t>27/11/16</t>
  </si>
  <si>
    <t>3064</t>
  </si>
  <si>
    <t>3066</t>
  </si>
  <si>
    <t>12/12/16</t>
  </si>
  <si>
    <t>3067</t>
  </si>
  <si>
    <t>14/12/16</t>
  </si>
  <si>
    <t>3068</t>
  </si>
  <si>
    <t>25/12/16</t>
  </si>
  <si>
    <t>3069</t>
  </si>
  <si>
    <t>28/12/16</t>
  </si>
  <si>
    <t>3070</t>
  </si>
  <si>
    <t>03/01/17</t>
  </si>
  <si>
    <t>3072</t>
  </si>
  <si>
    <t>23/01/17</t>
  </si>
  <si>
    <t>3074</t>
  </si>
  <si>
    <t>24/01/17</t>
  </si>
  <si>
    <t>3075</t>
  </si>
  <si>
    <t>25/01/17</t>
  </si>
  <si>
    <t>3076</t>
  </si>
  <si>
    <t>26/01/17</t>
  </si>
  <si>
    <t>3078</t>
  </si>
  <si>
    <t>12/02/17</t>
  </si>
  <si>
    <t>3079</t>
  </si>
  <si>
    <t>16/02/17</t>
  </si>
  <si>
    <t>3080</t>
  </si>
  <si>
    <t>3081</t>
  </si>
  <si>
    <t>21/02/17</t>
  </si>
  <si>
    <t>3084</t>
  </si>
  <si>
    <t>02/03/17</t>
  </si>
  <si>
    <t>3085</t>
  </si>
  <si>
    <t>3087</t>
  </si>
  <si>
    <t>16/03/17</t>
  </si>
  <si>
    <t>3088</t>
  </si>
  <si>
    <t>3091</t>
  </si>
  <si>
    <t>29/03/17</t>
  </si>
  <si>
    <t>3094</t>
  </si>
  <si>
    <t>02/04/17</t>
  </si>
  <si>
    <t>3095</t>
  </si>
  <si>
    <t>04/04/17</t>
  </si>
  <si>
    <t>3097</t>
  </si>
  <si>
    <t>06/04/17</t>
  </si>
  <si>
    <t>הלוואות עמיתים קרן י-פריים 30/04/17</t>
  </si>
  <si>
    <t>3099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</si>
  <si>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</si>
  <si>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</si>
  <si>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</si>
  <si>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המשביר-משתתף</t>
  </si>
  <si>
    <t>96015</t>
  </si>
  <si>
    <t>נאייקס בע"מ</t>
  </si>
  <si>
    <t>95012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</si>
  <si>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</si>
  <si>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</si>
  <si>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</si>
  <si>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</si>
  <si>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</si>
  <si>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</si>
  <si>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</si>
  <si>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</si>
  <si>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</si>
  <si>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</si>
  <si>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נכס אשדוד פאוור 3</t>
  </si>
  <si>
    <t>משרדים</t>
  </si>
  <si>
    <t>אשדוד</t>
  </si>
  <si>
    <t>נכס אשדוד-משרדים 2</t>
  </si>
  <si>
    <t>סה"כ לא מניב</t>
  </si>
  <si>
    <t>531</t>
  </si>
  <si>
    <t>4885</t>
  </si>
  <si>
    <t>2515</t>
  </si>
  <si>
    <t>MLNX - MELLANOX</t>
  </si>
  <si>
    <t>IL0011017329</t>
  </si>
  <si>
    <t>2375</t>
  </si>
  <si>
    <t>Semiconductors &amp; Semicon Equip</t>
  </si>
  <si>
    <t>1291</t>
  </si>
  <si>
    <t>4914</t>
  </si>
  <si>
    <t>434</t>
  </si>
  <si>
    <t>585</t>
  </si>
  <si>
    <t>1040</t>
  </si>
  <si>
    <t>691</t>
  </si>
  <si>
    <t>593</t>
  </si>
  <si>
    <t>604</t>
  </si>
  <si>
    <t>231</t>
  </si>
  <si>
    <t>662</t>
  </si>
  <si>
    <t>1095</t>
  </si>
  <si>
    <t>576</t>
  </si>
  <si>
    <t>1610</t>
  </si>
  <si>
    <t>259</t>
  </si>
  <si>
    <t>475</t>
  </si>
  <si>
    <t>232</t>
  </si>
  <si>
    <t>1363</t>
  </si>
  <si>
    <t>629</t>
  </si>
  <si>
    <t>2028</t>
  </si>
  <si>
    <t>2263</t>
  </si>
  <si>
    <t>1037</t>
  </si>
  <si>
    <t>746</t>
  </si>
  <si>
    <t>281</t>
  </si>
  <si>
    <t>1655</t>
  </si>
  <si>
    <t>1612</t>
  </si>
  <si>
    <t>777</t>
  </si>
  <si>
    <t>1300</t>
  </si>
  <si>
    <t>390</t>
  </si>
  <si>
    <t>1328</t>
  </si>
  <si>
    <t>1327</t>
  </si>
  <si>
    <t>126</t>
  </si>
  <si>
    <t>323</t>
  </si>
  <si>
    <t>1420</t>
  </si>
  <si>
    <t>2250</t>
  </si>
  <si>
    <t>273</t>
  </si>
  <si>
    <t>230</t>
  </si>
  <si>
    <t>2066</t>
  </si>
  <si>
    <t>2095</t>
  </si>
  <si>
    <t>627</t>
  </si>
  <si>
    <t>1140</t>
  </si>
  <si>
    <t>1219</t>
  </si>
  <si>
    <t>1212</t>
  </si>
  <si>
    <t>1267</t>
  </si>
  <si>
    <t>1608</t>
  </si>
  <si>
    <t>767</t>
  </si>
  <si>
    <t>224</t>
  </si>
  <si>
    <t>1597</t>
  </si>
  <si>
    <t>566</t>
  </si>
  <si>
    <t>4850</t>
  </si>
  <si>
    <t>722</t>
  </si>
  <si>
    <t>763</t>
  </si>
  <si>
    <t>694</t>
  </si>
  <si>
    <t>739</t>
  </si>
  <si>
    <t>755</t>
  </si>
  <si>
    <t>1089</t>
  </si>
  <si>
    <t>583</t>
  </si>
  <si>
    <t>127</t>
  </si>
  <si>
    <t>730</t>
  </si>
  <si>
    <t>1635</t>
  </si>
  <si>
    <t>404</t>
  </si>
  <si>
    <t>4861</t>
  </si>
  <si>
    <t>190</t>
  </si>
  <si>
    <t>1625</t>
  </si>
  <si>
    <t>4854</t>
  </si>
  <si>
    <t>2177</t>
  </si>
  <si>
    <t>168</t>
  </si>
  <si>
    <t>621</t>
  </si>
  <si>
    <t>4100</t>
  </si>
  <si>
    <t>1036</t>
  </si>
  <si>
    <t>829</t>
  </si>
  <si>
    <t>288</t>
  </si>
  <si>
    <t>1057</t>
  </si>
  <si>
    <t>1585</t>
  </si>
  <si>
    <t>1445</t>
  </si>
  <si>
    <t>258</t>
  </si>
  <si>
    <t>1616</t>
  </si>
  <si>
    <t>4310</t>
  </si>
  <si>
    <t>1633</t>
  </si>
  <si>
    <t>715</t>
  </si>
  <si>
    <t>505</t>
  </si>
  <si>
    <t>1338</t>
  </si>
  <si>
    <t>1172</t>
  </si>
  <si>
    <t>251</t>
  </si>
  <si>
    <t>1560</t>
  </si>
  <si>
    <t>759</t>
  </si>
  <si>
    <t>1193</t>
  </si>
  <si>
    <t>416</t>
  </si>
  <si>
    <t>613</t>
  </si>
  <si>
    <t>198</t>
  </si>
  <si>
    <t>1536</t>
  </si>
  <si>
    <t>226</t>
  </si>
  <si>
    <t>1614</t>
  </si>
  <si>
    <t>1450</t>
  </si>
  <si>
    <t>723</t>
  </si>
  <si>
    <t>699</t>
  </si>
  <si>
    <t>1060</t>
  </si>
  <si>
    <t>1514</t>
  </si>
  <si>
    <t>1349</t>
  </si>
  <si>
    <t>1357</t>
  </si>
  <si>
    <t>1068</t>
  </si>
  <si>
    <t>1390</t>
  </si>
  <si>
    <t>632</t>
  </si>
  <si>
    <t>1182</t>
  </si>
  <si>
    <t>1198</t>
  </si>
  <si>
    <t>2134</t>
  </si>
  <si>
    <t>2030</t>
  </si>
  <si>
    <t>1581</t>
  </si>
  <si>
    <t>161</t>
  </si>
  <si>
    <t>1110</t>
  </si>
  <si>
    <t>445</t>
  </si>
  <si>
    <t>156</t>
  </si>
  <si>
    <t>256</t>
  </si>
  <si>
    <t>1152</t>
  </si>
  <si>
    <t>314</t>
  </si>
  <si>
    <t>1064</t>
  </si>
  <si>
    <t>208</t>
  </si>
  <si>
    <t>1579</t>
  </si>
  <si>
    <t>2026</t>
  </si>
  <si>
    <t>1146</t>
  </si>
  <si>
    <t>2156</t>
  </si>
  <si>
    <t>1422</t>
  </si>
  <si>
    <t>280</t>
  </si>
  <si>
    <t>1221</t>
  </si>
  <si>
    <t>328</t>
  </si>
  <si>
    <t>1461</t>
  </si>
  <si>
    <t>704</t>
  </si>
  <si>
    <t>731</t>
  </si>
  <si>
    <t>2240</t>
  </si>
  <si>
    <t>1447</t>
  </si>
  <si>
    <t>1325</t>
  </si>
  <si>
    <t>565</t>
  </si>
  <si>
    <t>338</t>
  </si>
  <si>
    <t>1427</t>
  </si>
  <si>
    <t>532</t>
  </si>
  <si>
    <t>528</t>
  </si>
  <si>
    <t>1411</t>
  </si>
  <si>
    <t>1393</t>
  </si>
  <si>
    <t>1305</t>
  </si>
  <si>
    <t>1386</t>
  </si>
  <si>
    <t>1032</t>
  </si>
  <si>
    <t>1459</t>
  </si>
  <si>
    <t>1019</t>
  </si>
  <si>
    <t>1310</t>
  </si>
  <si>
    <t>1301</t>
  </si>
  <si>
    <t>1583</t>
  </si>
  <si>
    <t>103</t>
  </si>
  <si>
    <t>4739</t>
  </si>
  <si>
    <t>253</t>
  </si>
  <si>
    <t>1232</t>
  </si>
  <si>
    <t>393</t>
  </si>
  <si>
    <t>1436</t>
  </si>
  <si>
    <t>1209</t>
  </si>
  <si>
    <t>1054</t>
  </si>
  <si>
    <t>4820</t>
  </si>
  <si>
    <t>373</t>
  </si>
  <si>
    <t>182</t>
  </si>
  <si>
    <t>4902</t>
  </si>
  <si>
    <t>1264</t>
  </si>
  <si>
    <t>771</t>
  </si>
  <si>
    <t>313</t>
  </si>
  <si>
    <t>1448</t>
  </si>
  <si>
    <t>235</t>
  </si>
  <si>
    <t>823</t>
  </si>
  <si>
    <t>4903</t>
  </si>
  <si>
    <t>686</t>
  </si>
  <si>
    <t>1502</t>
  </si>
  <si>
    <t>155</t>
  </si>
  <si>
    <t>421</t>
  </si>
  <si>
    <t>745</t>
  </si>
  <si>
    <t>425</t>
  </si>
  <si>
    <t>305</t>
  </si>
  <si>
    <t>526</t>
  </si>
  <si>
    <t>660</t>
  </si>
  <si>
    <t>625</t>
  </si>
  <si>
    <t>720</t>
  </si>
  <si>
    <t>382</t>
  </si>
  <si>
    <t>477</t>
  </si>
  <si>
    <t>507</t>
  </si>
  <si>
    <t>1671</t>
  </si>
  <si>
    <t>1425</t>
  </si>
  <si>
    <t>654</t>
  </si>
  <si>
    <t>1559</t>
  </si>
  <si>
    <t>4789</t>
  </si>
  <si>
    <t>769</t>
  </si>
  <si>
    <t>2252</t>
  </si>
  <si>
    <t>199</t>
  </si>
  <si>
    <t>1132</t>
  </si>
  <si>
    <t>4837</t>
  </si>
  <si>
    <t>4674</t>
  </si>
  <si>
    <t>2495</t>
  </si>
  <si>
    <t>2910</t>
  </si>
  <si>
    <t>2540</t>
  </si>
  <si>
    <t>2340</t>
  </si>
  <si>
    <t>4734</t>
  </si>
  <si>
    <t>1065</t>
  </si>
  <si>
    <t>4671</t>
  </si>
  <si>
    <t>4863</t>
  </si>
  <si>
    <t>4860</t>
  </si>
  <si>
    <t>4717</t>
  </si>
  <si>
    <t>4901</t>
  </si>
  <si>
    <t>4736</t>
  </si>
  <si>
    <t>4595</t>
  </si>
  <si>
    <t>4899</t>
  </si>
  <si>
    <t>4871</t>
  </si>
  <si>
    <t>4887</t>
  </si>
  <si>
    <t>4895</t>
  </si>
  <si>
    <t>4876</t>
  </si>
  <si>
    <t>4806</t>
  </si>
  <si>
    <t>4722</t>
  </si>
  <si>
    <t>4799</t>
  </si>
  <si>
    <t>4673</t>
  </si>
  <si>
    <t>4856</t>
  </si>
  <si>
    <t>4270</t>
  </si>
  <si>
    <t>3020</t>
  </si>
  <si>
    <t>4667</t>
  </si>
  <si>
    <t>4744</t>
  </si>
  <si>
    <t>2107</t>
  </si>
  <si>
    <t>4751</t>
  </si>
  <si>
    <t>4848</t>
  </si>
  <si>
    <t>4849</t>
  </si>
  <si>
    <t>4697</t>
  </si>
  <si>
    <t>4804</t>
  </si>
  <si>
    <t>4815</t>
  </si>
  <si>
    <t>4661</t>
  </si>
  <si>
    <t>Auto parts</t>
  </si>
  <si>
    <t>Retail</t>
  </si>
  <si>
    <t>4574</t>
  </si>
  <si>
    <t>1350</t>
  </si>
  <si>
    <t>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</si>
</sst>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1" fillId="0" borderId="0"/>
  </cellStyleXfs>
  <cellXfs count="97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8" fillId="3" borderId="26" xfId="0" applyFont="1" applyFill="1" applyBorder="1" applyAlignment="1">
      <alignment horizontal="center" vertical="center"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4" fontId="1" fillId="0" borderId="0" xfId="11" applyNumberFormat="1"/>
    <xf numFmtId="4" fontId="1" fillId="0" borderId="0" xfId="11" applyNumberFormat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9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theme" Target="theme/theme1.xml"/><Relationship Id="rId47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externalLink" Target="externalLinks/externalLink7.xml"/><Relationship Id="rId40" Type="http://schemas.openxmlformats.org/officeDocument/2006/relationships/externalLink" Target="externalLinks/externalLink1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43" Type="http://schemas.openxmlformats.org/officeDocument/2006/relationships/styles" Target="styles.xml"/><Relationship Id="rId48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externalLink" Target="externalLinks/externalLink8.xml"/><Relationship Id="rId46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35012_0417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143_04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9629_041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ANEL/&#1504;&#1499;&#1505;%20&#1489;&#1493;&#1491;&#1491;%209.17/520042177_bsum_03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9300_041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8834_0417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150_04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/>
      <sheetData sheetId="1"/>
      <sheetData sheetId="2"/>
      <sheetData sheetId="3"/>
      <sheetData sheetId="4">
        <row r="14">
          <cell r="C14" t="str">
            <v>2310191</v>
          </cell>
          <cell r="D14" t="str">
            <v>TASE</v>
          </cell>
          <cell r="E14" t="str">
            <v>אחר</v>
          </cell>
          <cell r="F14" t="str">
            <v>231</v>
          </cell>
        </row>
        <row r="15">
          <cell r="C15" t="str">
            <v>1940535</v>
          </cell>
          <cell r="D15" t="str">
            <v>TASE</v>
          </cell>
          <cell r="E15" t="str">
            <v>אחר</v>
          </cell>
          <cell r="F15" t="str">
            <v>662</v>
          </cell>
        </row>
        <row r="16">
          <cell r="C16" t="str">
            <v>1135177</v>
          </cell>
          <cell r="D16" t="str">
            <v>TASE</v>
          </cell>
          <cell r="E16" t="str">
            <v>אחר</v>
          </cell>
          <cell r="F16" t="str">
            <v>593</v>
          </cell>
        </row>
        <row r="17">
          <cell r="C17" t="str">
            <v>1940402</v>
          </cell>
          <cell r="D17" t="str">
            <v>TASE</v>
          </cell>
          <cell r="E17" t="str">
            <v>אחר</v>
          </cell>
          <cell r="F17" t="str">
            <v>662</v>
          </cell>
        </row>
        <row r="18">
          <cell r="C18" t="str">
            <v>1940386</v>
          </cell>
          <cell r="D18" t="str">
            <v>TASE</v>
          </cell>
          <cell r="E18" t="str">
            <v>אחר</v>
          </cell>
          <cell r="F18" t="str">
            <v>662</v>
          </cell>
        </row>
        <row r="19">
          <cell r="C19" t="str">
            <v>1117357</v>
          </cell>
          <cell r="D19" t="str">
            <v>TASE</v>
          </cell>
          <cell r="E19" t="str">
            <v>אחר</v>
          </cell>
          <cell r="F19" t="str">
            <v>1328</v>
          </cell>
        </row>
        <row r="20">
          <cell r="C20" t="str">
            <v>1097385</v>
          </cell>
          <cell r="D20" t="str">
            <v>TASE</v>
          </cell>
          <cell r="E20" t="str">
            <v>אחר</v>
          </cell>
          <cell r="F20" t="str">
            <v>1328</v>
          </cell>
        </row>
        <row r="21">
          <cell r="C21" t="str">
            <v>7480049</v>
          </cell>
          <cell r="D21" t="str">
            <v>TASE</v>
          </cell>
          <cell r="E21" t="str">
            <v>אחר</v>
          </cell>
          <cell r="F21" t="str">
            <v>691</v>
          </cell>
        </row>
        <row r="22">
          <cell r="C22" t="str">
            <v>6040257</v>
          </cell>
          <cell r="D22" t="str">
            <v>TASE</v>
          </cell>
          <cell r="E22" t="str">
            <v>אחר</v>
          </cell>
          <cell r="F22" t="str">
            <v>604</v>
          </cell>
        </row>
        <row r="23">
          <cell r="C23" t="str">
            <v>6040257</v>
          </cell>
          <cell r="D23" t="str">
            <v>TASE</v>
          </cell>
          <cell r="E23" t="str">
            <v>אחר</v>
          </cell>
          <cell r="F23" t="str">
            <v>604</v>
          </cell>
        </row>
        <row r="24">
          <cell r="C24" t="str">
            <v>1940444</v>
          </cell>
          <cell r="D24" t="str">
            <v>TASE</v>
          </cell>
          <cell r="E24" t="str">
            <v>אחר</v>
          </cell>
          <cell r="F24" t="str">
            <v>662</v>
          </cell>
        </row>
        <row r="25">
          <cell r="C25" t="str">
            <v>1110915</v>
          </cell>
          <cell r="D25" t="str">
            <v>TASE</v>
          </cell>
          <cell r="E25" t="str">
            <v>אחר</v>
          </cell>
          <cell r="F25" t="str">
            <v>1063</v>
          </cell>
        </row>
        <row r="26">
          <cell r="C26" t="str">
            <v>1110915</v>
          </cell>
          <cell r="D26" t="str">
            <v>TASE</v>
          </cell>
          <cell r="E26" t="str">
            <v>אחר</v>
          </cell>
          <cell r="F26" t="str">
            <v>1063</v>
          </cell>
        </row>
        <row r="27">
          <cell r="C27" t="str">
            <v>1122860</v>
          </cell>
          <cell r="D27" t="str">
            <v>TASE</v>
          </cell>
          <cell r="E27" t="str">
            <v>אחר</v>
          </cell>
          <cell r="F27" t="str">
            <v>1560</v>
          </cell>
        </row>
        <row r="28">
          <cell r="C28" t="str">
            <v>1260546</v>
          </cell>
          <cell r="D28" t="str">
            <v>TASE</v>
          </cell>
          <cell r="E28" t="str">
            <v>אחר</v>
          </cell>
          <cell r="F28" t="str">
            <v>126</v>
          </cell>
        </row>
        <row r="29">
          <cell r="C29" t="str">
            <v>1260397</v>
          </cell>
          <cell r="D29" t="str">
            <v>TASE</v>
          </cell>
          <cell r="E29" t="str">
            <v>אחר</v>
          </cell>
          <cell r="F29" t="str">
            <v>126</v>
          </cell>
        </row>
        <row r="30">
          <cell r="C30" t="str">
            <v>1260397</v>
          </cell>
          <cell r="D30" t="str">
            <v>TASE</v>
          </cell>
          <cell r="E30" t="str">
            <v>אחר</v>
          </cell>
          <cell r="F30" t="str">
            <v>126</v>
          </cell>
        </row>
        <row r="31">
          <cell r="C31" t="str">
            <v>1120799</v>
          </cell>
          <cell r="D31" t="str">
            <v>TASE</v>
          </cell>
          <cell r="E31" t="str">
            <v>אחר</v>
          </cell>
          <cell r="F31" t="str">
            <v>1527</v>
          </cell>
        </row>
        <row r="32">
          <cell r="C32" t="str">
            <v>1121763</v>
          </cell>
          <cell r="D32" t="str">
            <v>TASE</v>
          </cell>
          <cell r="E32" t="str">
            <v>אחר</v>
          </cell>
          <cell r="F32" t="str">
            <v>1064</v>
          </cell>
        </row>
        <row r="33">
          <cell r="C33" t="str">
            <v>6950083</v>
          </cell>
          <cell r="D33" t="str">
            <v>TASE</v>
          </cell>
          <cell r="E33" t="str">
            <v>אחר</v>
          </cell>
          <cell r="F33" t="str">
            <v>231</v>
          </cell>
        </row>
        <row r="34">
          <cell r="C34" t="str">
            <v>6990188</v>
          </cell>
          <cell r="D34" t="str">
            <v>TASE</v>
          </cell>
          <cell r="E34" t="str">
            <v>אחר</v>
          </cell>
          <cell r="F34" t="str">
            <v>699</v>
          </cell>
        </row>
        <row r="35">
          <cell r="C35" t="str">
            <v>5760160</v>
          </cell>
          <cell r="D35" t="str">
            <v>TASE</v>
          </cell>
          <cell r="E35" t="str">
            <v>אחר</v>
          </cell>
          <cell r="F35" t="str">
            <v>576</v>
          </cell>
        </row>
        <row r="36">
          <cell r="C36" t="str">
            <v>1130632</v>
          </cell>
          <cell r="D36" t="str">
            <v>TASE</v>
          </cell>
          <cell r="E36" t="str">
            <v>אחר</v>
          </cell>
          <cell r="F36" t="str">
            <v>1450</v>
          </cell>
        </row>
        <row r="37">
          <cell r="C37" t="str">
            <v>1138668</v>
          </cell>
          <cell r="D37" t="str">
            <v>TASE</v>
          </cell>
          <cell r="E37" t="str">
            <v>אחר</v>
          </cell>
          <cell r="F37" t="str">
            <v>1450</v>
          </cell>
        </row>
        <row r="38">
          <cell r="C38" t="str">
            <v>1129733</v>
          </cell>
          <cell r="D38" t="str">
            <v>TASE</v>
          </cell>
          <cell r="E38" t="str">
            <v>אחר</v>
          </cell>
          <cell r="F38" t="str">
            <v>1068</v>
          </cell>
        </row>
        <row r="39">
          <cell r="C39" t="str">
            <v>1410265</v>
          </cell>
          <cell r="D39" t="str">
            <v>TASE</v>
          </cell>
          <cell r="E39" t="str">
            <v>אחר</v>
          </cell>
          <cell r="F39" t="str">
            <v>141</v>
          </cell>
        </row>
        <row r="40">
          <cell r="C40" t="str">
            <v>1410224</v>
          </cell>
          <cell r="D40" t="str">
            <v>TASE</v>
          </cell>
          <cell r="E40" t="str">
            <v>אחר</v>
          </cell>
          <cell r="F40" t="str">
            <v>141</v>
          </cell>
        </row>
        <row r="41">
          <cell r="C41" t="str">
            <v>1820190</v>
          </cell>
          <cell r="D41" t="str">
            <v>TASE</v>
          </cell>
          <cell r="E41" t="str">
            <v>אחר</v>
          </cell>
          <cell r="F41" t="str">
            <v>182</v>
          </cell>
        </row>
        <row r="42">
          <cell r="C42" t="str">
            <v>6120166</v>
          </cell>
          <cell r="D42" t="str">
            <v>TASE</v>
          </cell>
          <cell r="E42" t="str">
            <v>אחר</v>
          </cell>
          <cell r="F42" t="str">
            <v>612</v>
          </cell>
        </row>
        <row r="43">
          <cell r="C43" t="str">
            <v>2260479</v>
          </cell>
          <cell r="D43" t="str">
            <v>TASE</v>
          </cell>
          <cell r="E43" t="str">
            <v>אחר</v>
          </cell>
          <cell r="F43" t="str">
            <v>226</v>
          </cell>
        </row>
        <row r="44">
          <cell r="C44" t="str">
            <v>7980121</v>
          </cell>
          <cell r="D44" t="str">
            <v>TASE</v>
          </cell>
          <cell r="E44" t="str">
            <v>אחר</v>
          </cell>
          <cell r="F44" t="str">
            <v>798</v>
          </cell>
        </row>
        <row r="45">
          <cell r="C45" t="str">
            <v>1108877</v>
          </cell>
          <cell r="D45" t="str">
            <v>TASE</v>
          </cell>
          <cell r="E45" t="str">
            <v>אחר</v>
          </cell>
          <cell r="F45" t="str">
            <v>1505</v>
          </cell>
        </row>
        <row r="46">
          <cell r="C46" t="str">
            <v>1108877</v>
          </cell>
          <cell r="D46" t="str">
            <v>TASE</v>
          </cell>
          <cell r="E46" t="str">
            <v>אחר</v>
          </cell>
          <cell r="F46" t="str">
            <v>1505</v>
          </cell>
        </row>
        <row r="48">
          <cell r="C48" t="str">
            <v>1940485</v>
          </cell>
          <cell r="D48" t="str">
            <v>TASE</v>
          </cell>
          <cell r="E48" t="str">
            <v>אחר</v>
          </cell>
          <cell r="F48" t="str">
            <v>662</v>
          </cell>
        </row>
        <row r="49">
          <cell r="C49" t="str">
            <v>6000202</v>
          </cell>
          <cell r="D49" t="str">
            <v>TASE</v>
          </cell>
          <cell r="E49" t="str">
            <v>אחר</v>
          </cell>
          <cell r="F49" t="str">
            <v>600</v>
          </cell>
        </row>
        <row r="50">
          <cell r="C50" t="str">
            <v>2810299</v>
          </cell>
          <cell r="D50" t="str">
            <v>TASE</v>
          </cell>
          <cell r="E50" t="str">
            <v>אחר</v>
          </cell>
          <cell r="F50" t="str">
            <v>281</v>
          </cell>
        </row>
        <row r="51">
          <cell r="C51" t="str">
            <v>1137033</v>
          </cell>
          <cell r="D51" t="str">
            <v>TASE</v>
          </cell>
          <cell r="E51" t="str">
            <v>אחר</v>
          </cell>
          <cell r="F51" t="str">
            <v>1597</v>
          </cell>
        </row>
        <row r="52">
          <cell r="C52" t="str">
            <v>1133503</v>
          </cell>
          <cell r="D52" t="str">
            <v>TASE</v>
          </cell>
          <cell r="E52" t="str">
            <v>אחר</v>
          </cell>
          <cell r="F52" t="str">
            <v>722</v>
          </cell>
        </row>
        <row r="53">
          <cell r="C53" t="str">
            <v>1136464</v>
          </cell>
          <cell r="D53" t="str">
            <v>TASE</v>
          </cell>
          <cell r="E53" t="str">
            <v>אחר</v>
          </cell>
          <cell r="F53" t="str">
            <v>1585</v>
          </cell>
        </row>
        <row r="54">
          <cell r="C54" t="str">
            <v>1120872</v>
          </cell>
          <cell r="D54" t="str">
            <v>TASE</v>
          </cell>
          <cell r="E54" t="str">
            <v>אחר</v>
          </cell>
          <cell r="F54" t="str">
            <v>1422</v>
          </cell>
        </row>
        <row r="55">
          <cell r="C55" t="str">
            <v>1133891</v>
          </cell>
          <cell r="D55" t="str">
            <v>TASE</v>
          </cell>
          <cell r="E55" t="str">
            <v>אחר</v>
          </cell>
          <cell r="F55" t="str">
            <v>1630</v>
          </cell>
        </row>
        <row r="56">
          <cell r="C56" t="str">
            <v>1135656</v>
          </cell>
          <cell r="D56" t="str">
            <v>TASE</v>
          </cell>
          <cell r="E56" t="str">
            <v>אחר</v>
          </cell>
          <cell r="F56" t="str">
            <v>1643</v>
          </cell>
        </row>
        <row r="57">
          <cell r="C57" t="str">
            <v>7230295</v>
          </cell>
          <cell r="D57" t="str">
            <v>TASE</v>
          </cell>
          <cell r="E57" t="str">
            <v>אחר</v>
          </cell>
          <cell r="F57" t="str">
            <v>723</v>
          </cell>
        </row>
        <row r="58">
          <cell r="C58" t="str">
            <v>1126002</v>
          </cell>
          <cell r="D58" t="str">
            <v>TASE</v>
          </cell>
          <cell r="E58" t="str">
            <v>אחר</v>
          </cell>
          <cell r="F58" t="str">
            <v>2066</v>
          </cell>
        </row>
        <row r="59">
          <cell r="C59" t="str">
            <v>1141647</v>
          </cell>
          <cell r="D59" t="str">
            <v>TASE</v>
          </cell>
          <cell r="E59" t="str">
            <v>אחר</v>
          </cell>
          <cell r="F59" t="str">
            <v>4880</v>
          </cell>
        </row>
        <row r="60">
          <cell r="C60" t="str">
            <v>5730080</v>
          </cell>
          <cell r="D60" t="str">
            <v>TASE</v>
          </cell>
          <cell r="E60" t="str">
            <v>אחר</v>
          </cell>
          <cell r="F60" t="str">
            <v>573</v>
          </cell>
        </row>
        <row r="61">
          <cell r="C61" t="str">
            <v>1136761</v>
          </cell>
          <cell r="D61" t="str">
            <v>TASE</v>
          </cell>
          <cell r="E61" t="str">
            <v>אחר</v>
          </cell>
          <cell r="F61" t="str">
            <v>1072</v>
          </cell>
        </row>
        <row r="62">
          <cell r="C62" t="str">
            <v>1134840</v>
          </cell>
          <cell r="D62" t="str">
            <v>TASE</v>
          </cell>
          <cell r="E62" t="str">
            <v>אחר</v>
          </cell>
          <cell r="F62" t="str">
            <v>1636</v>
          </cell>
        </row>
        <row r="63">
          <cell r="C63" t="str">
            <v>1138254</v>
          </cell>
          <cell r="D63" t="str">
            <v>TASE</v>
          </cell>
          <cell r="E63" t="str">
            <v>אחר</v>
          </cell>
          <cell r="F63" t="str">
            <v>1636</v>
          </cell>
        </row>
        <row r="64">
          <cell r="C64" t="str">
            <v>6390348</v>
          </cell>
          <cell r="D64" t="str">
            <v>TASE</v>
          </cell>
          <cell r="E64" t="str">
            <v>אחר</v>
          </cell>
          <cell r="F64" t="str">
            <v>639</v>
          </cell>
        </row>
        <row r="65">
          <cell r="C65" t="str">
            <v>7980162</v>
          </cell>
          <cell r="D65" t="str">
            <v>TASE</v>
          </cell>
          <cell r="E65" t="str">
            <v>אחר</v>
          </cell>
          <cell r="F65" t="str">
            <v>798</v>
          </cell>
        </row>
        <row r="67">
          <cell r="C67" t="str">
            <v>2560159</v>
          </cell>
          <cell r="D67" t="str">
            <v>TASE</v>
          </cell>
          <cell r="E67" t="str">
            <v>אחר</v>
          </cell>
          <cell r="F67" t="str">
            <v>256</v>
          </cell>
        </row>
        <row r="68">
          <cell r="C68" t="str">
            <v>2590461</v>
          </cell>
          <cell r="D68" t="str">
            <v>TASE</v>
          </cell>
          <cell r="E68" t="str">
            <v>אחר</v>
          </cell>
          <cell r="F68" t="str">
            <v>259</v>
          </cell>
        </row>
        <row r="70">
          <cell r="C70" t="str">
            <v>0</v>
          </cell>
        </row>
        <row r="73">
          <cell r="C73" t="str">
            <v>0</v>
          </cell>
        </row>
        <row r="75">
          <cell r="C75" t="str">
            <v>XS1586330604</v>
          </cell>
          <cell r="D75" t="str">
            <v>NYSE</v>
          </cell>
          <cell r="E75" t="str">
            <v>בלומברג</v>
          </cell>
          <cell r="F75" t="str">
            <v>4825</v>
          </cell>
        </row>
        <row r="76">
          <cell r="C76" t="str">
            <v>us06051gfh74</v>
          </cell>
          <cell r="D76" t="str">
            <v>NYSE</v>
          </cell>
          <cell r="E76" t="str">
            <v>בלומברג</v>
          </cell>
          <cell r="F76" t="str">
            <v>4767</v>
          </cell>
        </row>
        <row r="77">
          <cell r="C77" t="str">
            <v>US2786421030</v>
          </cell>
          <cell r="D77" t="str">
            <v>NYSE</v>
          </cell>
          <cell r="E77" t="str">
            <v>בלומברג</v>
          </cell>
          <cell r="F77" t="str">
            <v>4718</v>
          </cell>
        </row>
        <row r="78">
          <cell r="C78" t="str">
            <v>US093662AE40</v>
          </cell>
          <cell r="D78" t="str">
            <v>NYSE</v>
          </cell>
          <cell r="E78" t="str">
            <v>בלומברג</v>
          </cell>
          <cell r="F78" t="str">
            <v>4613</v>
          </cell>
        </row>
        <row r="79">
          <cell r="C79" t="str">
            <v>XS1572343744</v>
          </cell>
          <cell r="D79" t="str">
            <v>LSE</v>
          </cell>
          <cell r="E79" t="str">
            <v>בלומברג</v>
          </cell>
          <cell r="F79" t="str">
            <v>4800</v>
          </cell>
        </row>
        <row r="80">
          <cell r="C80" t="str">
            <v>XS1190655776</v>
          </cell>
          <cell r="D80" t="str">
            <v>NYSE</v>
          </cell>
          <cell r="E80" t="str">
            <v>בלומברג</v>
          </cell>
          <cell r="F80" t="str">
            <v>4842</v>
          </cell>
        </row>
        <row r="81">
          <cell r="C81" t="str">
            <v>US88167AAE10</v>
          </cell>
          <cell r="D81" t="str">
            <v>NYSE</v>
          </cell>
          <cell r="E81" t="str">
            <v>בלומברג</v>
          </cell>
          <cell r="F81" t="str">
            <v>629</v>
          </cell>
        </row>
        <row r="82">
          <cell r="C82" t="str">
            <v>US92978AAA07</v>
          </cell>
          <cell r="D82" t="str">
            <v>NYSE</v>
          </cell>
          <cell r="E82" t="str">
            <v>בלומברג</v>
          </cell>
          <cell r="F82" t="str">
            <v>4818</v>
          </cell>
        </row>
        <row r="83">
          <cell r="C83" t="str">
            <v>us05254haa23</v>
          </cell>
          <cell r="D83" t="str">
            <v>NYSE</v>
          </cell>
          <cell r="E83" t="str">
            <v>בלומברג</v>
          </cell>
          <cell r="F83" t="str">
            <v>4830</v>
          </cell>
        </row>
        <row r="84">
          <cell r="C84" t="str">
            <v>US303901AS14</v>
          </cell>
          <cell r="D84" t="str">
            <v>NYSE</v>
          </cell>
          <cell r="E84" t="str">
            <v>בלומברג</v>
          </cell>
          <cell r="F84" t="str">
            <v>4577</v>
          </cell>
        </row>
        <row r="85">
          <cell r="C85" t="str">
            <v>USC33459AA30</v>
          </cell>
          <cell r="D85" t="str">
            <v>NYSE</v>
          </cell>
          <cell r="E85" t="str">
            <v>בלומברג</v>
          </cell>
          <cell r="F85" t="str">
            <v>4577</v>
          </cell>
        </row>
        <row r="86">
          <cell r="C86" t="str">
            <v>XS1144495808</v>
          </cell>
          <cell r="D86" t="str">
            <v>ASX</v>
          </cell>
          <cell r="E86" t="str">
            <v>בלומברג</v>
          </cell>
          <cell r="F86" t="str">
            <v>4802</v>
          </cell>
        </row>
        <row r="87">
          <cell r="C87" t="str">
            <v>USG79456AK84</v>
          </cell>
          <cell r="D87" t="str">
            <v>NYSE</v>
          </cell>
          <cell r="E87" t="str">
            <v>בלומברג</v>
          </cell>
          <cell r="F87" t="str">
            <v>4819</v>
          </cell>
        </row>
        <row r="88">
          <cell r="C88" t="str">
            <v>US88167AAF84</v>
          </cell>
          <cell r="D88" t="str">
            <v>NYSE</v>
          </cell>
          <cell r="E88" t="str">
            <v>בלומברג</v>
          </cell>
          <cell r="F88" t="str">
            <v>4890</v>
          </cell>
        </row>
        <row r="89">
          <cell r="C89" t="str">
            <v>US98420EAC93</v>
          </cell>
          <cell r="D89" t="str">
            <v>NYSE</v>
          </cell>
          <cell r="E89" t="str">
            <v>בלומברג</v>
          </cell>
          <cell r="F89" t="str">
            <v>4745</v>
          </cell>
        </row>
        <row r="90">
          <cell r="C90" t="str">
            <v>US87927VAU26</v>
          </cell>
          <cell r="D90" t="str">
            <v>NYSE</v>
          </cell>
          <cell r="E90" t="str">
            <v>בלומברג</v>
          </cell>
          <cell r="F90" t="str">
            <v>3185</v>
          </cell>
        </row>
        <row r="91">
          <cell r="C91" t="str">
            <v>US4041A3AH52</v>
          </cell>
          <cell r="D91" t="str">
            <v>NYSE</v>
          </cell>
          <cell r="E91" t="str">
            <v>בלומברג</v>
          </cell>
          <cell r="F91" t="str">
            <v>1695</v>
          </cell>
        </row>
        <row r="92">
          <cell r="C92" t="str">
            <v>US013817AV33</v>
          </cell>
          <cell r="D92" t="str">
            <v>NYSE</v>
          </cell>
          <cell r="E92" t="str">
            <v>בלומברג</v>
          </cell>
          <cell r="F92" t="str">
            <v>3200</v>
          </cell>
        </row>
        <row r="93">
          <cell r="C93" t="str">
            <v>US21036PAM05</v>
          </cell>
          <cell r="D93" t="str">
            <v>NYSE</v>
          </cell>
          <cell r="E93" t="str">
            <v>בלומברג</v>
          </cell>
          <cell r="F93" t="str">
            <v>4670</v>
          </cell>
        </row>
        <row r="94">
          <cell r="C94" t="str">
            <v>US29250NAS45</v>
          </cell>
          <cell r="D94" t="str">
            <v>NYSE</v>
          </cell>
          <cell r="E94" t="str">
            <v>בלומברג</v>
          </cell>
          <cell r="F94" t="str">
            <v>4859</v>
          </cell>
        </row>
        <row r="95">
          <cell r="C95" t="str">
            <v>USG79456AK84</v>
          </cell>
          <cell r="D95" t="str">
            <v>NYSE</v>
          </cell>
          <cell r="E95" t="str">
            <v>אחר</v>
          </cell>
          <cell r="F95" t="str">
            <v>4819</v>
          </cell>
        </row>
        <row r="96">
          <cell r="C96" t="str">
            <v>US382550BF73</v>
          </cell>
          <cell r="D96" t="str">
            <v>NYSE</v>
          </cell>
          <cell r="E96" t="str">
            <v>בלומברג</v>
          </cell>
          <cell r="F96" t="str">
            <v>4852</v>
          </cell>
        </row>
        <row r="97">
          <cell r="C97" t="str">
            <v>US172967HV61</v>
          </cell>
          <cell r="D97" t="str">
            <v>NYSE</v>
          </cell>
          <cell r="E97" t="str">
            <v>בלומברג</v>
          </cell>
          <cell r="F97" t="str">
            <v>2600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4">
          <cell r="C14" t="str">
            <v>6040315</v>
          </cell>
          <cell r="D14" t="str">
            <v>TASE</v>
          </cell>
          <cell r="E14" t="str">
            <v>אחר</v>
          </cell>
          <cell r="F14" t="str">
            <v>604</v>
          </cell>
        </row>
        <row r="15">
          <cell r="C15" t="str">
            <v>2310217</v>
          </cell>
          <cell r="D15" t="str">
            <v>TASE</v>
          </cell>
          <cell r="E15" t="str">
            <v>אחר</v>
          </cell>
          <cell r="F15" t="str">
            <v>231</v>
          </cell>
        </row>
        <row r="16">
          <cell r="C16" t="str">
            <v>2310142</v>
          </cell>
          <cell r="D16" t="str">
            <v>TASE</v>
          </cell>
          <cell r="E16" t="str">
            <v>אחר</v>
          </cell>
          <cell r="F16" t="str">
            <v>231</v>
          </cell>
        </row>
        <row r="17">
          <cell r="C17" t="str">
            <v>2310191</v>
          </cell>
          <cell r="D17" t="str">
            <v>TASE</v>
          </cell>
          <cell r="E17" t="str">
            <v>אחר</v>
          </cell>
          <cell r="F17" t="str">
            <v>231</v>
          </cell>
        </row>
        <row r="18">
          <cell r="C18" t="str">
            <v>2310159</v>
          </cell>
          <cell r="D18" t="str">
            <v>TASE</v>
          </cell>
          <cell r="E18" t="str">
            <v>אחר</v>
          </cell>
          <cell r="F18" t="str">
            <v>231</v>
          </cell>
        </row>
        <row r="19">
          <cell r="C19" t="str">
            <v>2310118</v>
          </cell>
          <cell r="D19" t="str">
            <v>TASE</v>
          </cell>
          <cell r="E19" t="str">
            <v>אחר</v>
          </cell>
          <cell r="F19" t="str">
            <v>231</v>
          </cell>
        </row>
        <row r="20">
          <cell r="C20" t="str">
            <v>1940576</v>
          </cell>
          <cell r="D20" t="str">
            <v>TASE</v>
          </cell>
          <cell r="E20" t="str">
            <v>אחר</v>
          </cell>
          <cell r="F20" t="str">
            <v>662</v>
          </cell>
        </row>
        <row r="21">
          <cell r="C21" t="str">
            <v>1940568</v>
          </cell>
          <cell r="D21" t="str">
            <v>TASE</v>
          </cell>
          <cell r="E21" t="str">
            <v>אחר</v>
          </cell>
          <cell r="F21" t="str">
            <v>662</v>
          </cell>
        </row>
        <row r="22">
          <cell r="C22" t="str">
            <v>1135177</v>
          </cell>
          <cell r="D22" t="str">
            <v>TASE</v>
          </cell>
          <cell r="E22" t="str">
            <v>אחר</v>
          </cell>
          <cell r="F22" t="str">
            <v>593</v>
          </cell>
        </row>
        <row r="23">
          <cell r="C23" t="str">
            <v>6040299</v>
          </cell>
          <cell r="D23" t="str">
            <v>TASE</v>
          </cell>
          <cell r="E23" t="str">
            <v>אחר</v>
          </cell>
          <cell r="F23" t="str">
            <v>604</v>
          </cell>
        </row>
        <row r="24">
          <cell r="C24" t="str">
            <v>1134436</v>
          </cell>
          <cell r="D24" t="str">
            <v>TASE</v>
          </cell>
          <cell r="E24" t="str">
            <v>אחר</v>
          </cell>
          <cell r="F24" t="str">
            <v>1420</v>
          </cell>
        </row>
        <row r="25">
          <cell r="C25" t="str">
            <v>1940402</v>
          </cell>
          <cell r="D25" t="str">
            <v>TASE</v>
          </cell>
          <cell r="E25" t="str">
            <v>אחר</v>
          </cell>
          <cell r="F25" t="str">
            <v>662</v>
          </cell>
        </row>
        <row r="26">
          <cell r="C26" t="str">
            <v>1940501</v>
          </cell>
          <cell r="D26" t="str">
            <v>TASE</v>
          </cell>
          <cell r="E26" t="str">
            <v>אחר</v>
          </cell>
          <cell r="F26" t="str">
            <v>662</v>
          </cell>
        </row>
        <row r="27">
          <cell r="C27" t="str">
            <v>1117357</v>
          </cell>
          <cell r="D27" t="str">
            <v>TASE</v>
          </cell>
          <cell r="E27" t="str">
            <v>אחר</v>
          </cell>
          <cell r="F27" t="str">
            <v>1328</v>
          </cell>
        </row>
        <row r="28">
          <cell r="C28" t="str">
            <v>1097385</v>
          </cell>
          <cell r="D28" t="str">
            <v>TASE</v>
          </cell>
          <cell r="E28" t="str">
            <v>אחר</v>
          </cell>
          <cell r="F28" t="str">
            <v>1328</v>
          </cell>
        </row>
        <row r="29">
          <cell r="C29" t="str">
            <v>1122670</v>
          </cell>
          <cell r="D29" t="str">
            <v>TASE</v>
          </cell>
          <cell r="E29" t="str">
            <v>אחר</v>
          </cell>
          <cell r="F29" t="str">
            <v>1300</v>
          </cell>
        </row>
        <row r="30">
          <cell r="C30" t="str">
            <v>1121953</v>
          </cell>
          <cell r="D30" t="str">
            <v>TASE</v>
          </cell>
          <cell r="E30" t="str">
            <v>אחר</v>
          </cell>
          <cell r="F30" t="str">
            <v>1153</v>
          </cell>
        </row>
        <row r="31">
          <cell r="C31" t="str">
            <v>1139492</v>
          </cell>
          <cell r="D31" t="str">
            <v>TASE</v>
          </cell>
          <cell r="E31" t="str">
            <v>אחר</v>
          </cell>
          <cell r="F31" t="str">
            <v>722</v>
          </cell>
        </row>
        <row r="32">
          <cell r="C32" t="str">
            <v>3900271</v>
          </cell>
          <cell r="D32" t="str">
            <v>TASE</v>
          </cell>
          <cell r="E32" t="str">
            <v>אחר</v>
          </cell>
          <cell r="F32" t="str">
            <v>390</v>
          </cell>
        </row>
        <row r="33">
          <cell r="C33" t="str">
            <v>3900206</v>
          </cell>
          <cell r="D33" t="str">
            <v>TASE</v>
          </cell>
          <cell r="E33" t="str">
            <v>אחר</v>
          </cell>
          <cell r="F33" t="str">
            <v>390</v>
          </cell>
        </row>
        <row r="34">
          <cell r="C34" t="str">
            <v>1260546</v>
          </cell>
          <cell r="D34" t="str">
            <v>TASE</v>
          </cell>
          <cell r="E34" t="str">
            <v>אחר</v>
          </cell>
          <cell r="F34" t="str">
            <v>126</v>
          </cell>
        </row>
        <row r="35">
          <cell r="C35" t="str">
            <v>3230125</v>
          </cell>
          <cell r="D35" t="str">
            <v>TASE</v>
          </cell>
          <cell r="E35" t="str">
            <v>אחר</v>
          </cell>
          <cell r="F35" t="str">
            <v>323</v>
          </cell>
        </row>
        <row r="36">
          <cell r="C36" t="str">
            <v>3230174</v>
          </cell>
          <cell r="D36" t="str">
            <v>TASE</v>
          </cell>
          <cell r="E36" t="str">
            <v>אחר</v>
          </cell>
          <cell r="F36" t="str">
            <v>323</v>
          </cell>
        </row>
        <row r="37">
          <cell r="C37" t="str">
            <v>3230224</v>
          </cell>
          <cell r="D37" t="str">
            <v>TASE</v>
          </cell>
          <cell r="E37" t="str">
            <v>אחר</v>
          </cell>
          <cell r="F37" t="str">
            <v>323</v>
          </cell>
        </row>
        <row r="39">
          <cell r="C39" t="str">
            <v>2310134</v>
          </cell>
          <cell r="D39" t="str">
            <v>TASE</v>
          </cell>
          <cell r="E39" t="str">
            <v>אחר</v>
          </cell>
          <cell r="F39" t="str">
            <v>231</v>
          </cell>
        </row>
        <row r="40">
          <cell r="C40" t="str">
            <v>2310175</v>
          </cell>
          <cell r="D40" t="str">
            <v>TASE</v>
          </cell>
          <cell r="E40" t="str">
            <v>אחר</v>
          </cell>
          <cell r="F40" t="str">
            <v>231</v>
          </cell>
        </row>
        <row r="41">
          <cell r="C41" t="str">
            <v>1940485</v>
          </cell>
          <cell r="D41" t="str">
            <v>TASE</v>
          </cell>
          <cell r="E41" t="str">
            <v>אחר</v>
          </cell>
          <cell r="F41" t="str">
            <v>662</v>
          </cell>
        </row>
        <row r="42">
          <cell r="C42" t="str">
            <v>1131762</v>
          </cell>
          <cell r="D42" t="str">
            <v>TASE</v>
          </cell>
          <cell r="E42" t="str">
            <v>אחר</v>
          </cell>
          <cell r="F42" t="str">
            <v>722</v>
          </cell>
        </row>
        <row r="43">
          <cell r="C43" t="str">
            <v>1114073</v>
          </cell>
          <cell r="D43" t="str">
            <v>TASE</v>
          </cell>
          <cell r="E43" t="str">
            <v>אחר</v>
          </cell>
          <cell r="F43" t="str">
            <v>1363</v>
          </cell>
        </row>
        <row r="45">
          <cell r="C45" t="str">
            <v>1141332</v>
          </cell>
          <cell r="D45" t="str">
            <v>TASE</v>
          </cell>
          <cell r="E45" t="str">
            <v>אחר</v>
          </cell>
          <cell r="F45" t="str">
            <v>4854</v>
          </cell>
        </row>
        <row r="47">
          <cell r="C47" t="str">
            <v>0</v>
          </cell>
        </row>
        <row r="50">
          <cell r="C50" t="str">
            <v>0</v>
          </cell>
        </row>
        <row r="52">
          <cell r="C52" t="str">
            <v>US94974BGP94</v>
          </cell>
          <cell r="D52" t="str">
            <v>NYSE</v>
          </cell>
          <cell r="E52" t="str">
            <v>בלומברג</v>
          </cell>
          <cell r="F52" t="str">
            <v>2465</v>
          </cell>
        </row>
        <row r="53">
          <cell r="C53" t="str">
            <v>US94974BGA26</v>
          </cell>
          <cell r="D53" t="str">
            <v>NYSE</v>
          </cell>
          <cell r="E53" t="str">
            <v>בלומברג</v>
          </cell>
          <cell r="F53" t="str">
            <v>2465</v>
          </cell>
        </row>
        <row r="54">
          <cell r="C54" t="str">
            <v>US46625HJD35</v>
          </cell>
          <cell r="D54" t="str">
            <v>NYSE</v>
          </cell>
          <cell r="E54" t="str">
            <v>בלומברג</v>
          </cell>
          <cell r="F54" t="str">
            <v>2260</v>
          </cell>
        </row>
        <row r="55">
          <cell r="C55" t="str">
            <v>USUOR8A1AB34</v>
          </cell>
          <cell r="D55" t="str">
            <v>NYSE</v>
          </cell>
          <cell r="E55" t="str">
            <v>בלומברג</v>
          </cell>
          <cell r="F55" t="str">
            <v>2180</v>
          </cell>
        </row>
        <row r="56">
          <cell r="C56" t="str">
            <v>US46625HMN79</v>
          </cell>
          <cell r="D56" t="str">
            <v>NYSE</v>
          </cell>
          <cell r="E56" t="str">
            <v>בלומברג</v>
          </cell>
          <cell r="F56" t="str">
            <v>2260</v>
          </cell>
        </row>
        <row r="57">
          <cell r="C57" t="str">
            <v>US06051GFF19</v>
          </cell>
          <cell r="D57" t="str">
            <v>NYSE</v>
          </cell>
          <cell r="E57" t="str">
            <v>בלומברג</v>
          </cell>
          <cell r="F57" t="str">
            <v>4767</v>
          </cell>
        </row>
        <row r="58">
          <cell r="C58" t="str">
            <v>US172967FT34</v>
          </cell>
          <cell r="D58" t="str">
            <v>NYSE</v>
          </cell>
          <cell r="E58" t="str">
            <v>בלומברג</v>
          </cell>
          <cell r="F58" t="str">
            <v>2600</v>
          </cell>
        </row>
        <row r="59">
          <cell r="C59" t="str">
            <v>US172967KG57</v>
          </cell>
          <cell r="D59" t="str">
            <v>NYSE</v>
          </cell>
          <cell r="E59" t="str">
            <v>בלומברג</v>
          </cell>
          <cell r="F59" t="str">
            <v>2600</v>
          </cell>
        </row>
        <row r="60">
          <cell r="C60" t="str">
            <v>US71654QBW15</v>
          </cell>
          <cell r="D60" t="str">
            <v>אחר</v>
          </cell>
          <cell r="E60" t="str">
            <v>בלומברג</v>
          </cell>
          <cell r="F60" t="str">
            <v>4768</v>
          </cell>
        </row>
        <row r="61">
          <cell r="C61" t="str">
            <v>US92343VDY74</v>
          </cell>
          <cell r="D61" t="str">
            <v>NYSE</v>
          </cell>
          <cell r="E61" t="str">
            <v>בלומברג</v>
          </cell>
          <cell r="F61" t="str">
            <v>4808</v>
          </cell>
        </row>
        <row r="62">
          <cell r="C62" t="str">
            <v>DE000A11QR73</v>
          </cell>
          <cell r="D62" t="str">
            <v>NYSE</v>
          </cell>
          <cell r="E62" t="str">
            <v>בלומברג</v>
          </cell>
          <cell r="F62" t="str">
            <v>4770</v>
          </cell>
        </row>
        <row r="63">
          <cell r="C63" t="str">
            <v>USP1905CAE05</v>
          </cell>
          <cell r="D63" t="str">
            <v>NYSE</v>
          </cell>
          <cell r="E63" t="str">
            <v>בלומברג</v>
          </cell>
          <cell r="F63" t="str">
            <v>4700</v>
          </cell>
        </row>
        <row r="64">
          <cell r="C64" t="str">
            <v>US631103AF50</v>
          </cell>
          <cell r="D64" t="str">
            <v>NASDAQ</v>
          </cell>
          <cell r="E64" t="str">
            <v>בלומברג</v>
          </cell>
          <cell r="F64" t="str">
            <v>4703</v>
          </cell>
        </row>
        <row r="65">
          <cell r="C65" t="str">
            <v>US92936MAF41</v>
          </cell>
          <cell r="D65" t="str">
            <v>LSE</v>
          </cell>
          <cell r="E65" t="str">
            <v>בלומברג</v>
          </cell>
          <cell r="F65" t="str">
            <v>4769</v>
          </cell>
        </row>
        <row r="66">
          <cell r="C66" t="str">
            <v>US88167AAF84</v>
          </cell>
          <cell r="D66" t="str">
            <v>NYSE</v>
          </cell>
          <cell r="E66" t="str">
            <v>בלומברג</v>
          </cell>
          <cell r="F66" t="str">
            <v>4890</v>
          </cell>
        </row>
        <row r="67">
          <cell r="C67" t="str">
            <v>XS1048428012</v>
          </cell>
          <cell r="D67" t="str">
            <v>אחר</v>
          </cell>
          <cell r="E67" t="str">
            <v>בלומברג</v>
          </cell>
          <cell r="F67" t="str">
            <v>2745</v>
          </cell>
        </row>
        <row r="68">
          <cell r="C68" t="str">
            <v>USP28610AA46</v>
          </cell>
          <cell r="D68" t="str">
            <v>NYSE</v>
          </cell>
          <cell r="E68" t="str">
            <v>בלומברג</v>
          </cell>
          <cell r="F68" t="str">
            <v>4710</v>
          </cell>
        </row>
        <row r="69">
          <cell r="C69" t="str">
            <v>USY7150MAB38</v>
          </cell>
          <cell r="D69" t="str">
            <v>NYSE</v>
          </cell>
          <cell r="E69" t="str">
            <v>בלומברג</v>
          </cell>
          <cell r="F69" t="str">
            <v>4864</v>
          </cell>
        </row>
        <row r="70">
          <cell r="C70" t="str">
            <v>XS0972570351</v>
          </cell>
          <cell r="D70" t="str">
            <v>אחר</v>
          </cell>
          <cell r="E70" t="str">
            <v>בלומברג</v>
          </cell>
          <cell r="F70" t="str">
            <v>4766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4">
          <cell r="C14" t="str">
            <v>1142215</v>
          </cell>
          <cell r="D14" t="str">
            <v>TASE</v>
          </cell>
          <cell r="E14" t="str">
            <v>אחר</v>
          </cell>
          <cell r="F14" t="str">
            <v>4888</v>
          </cell>
        </row>
        <row r="15">
          <cell r="C15" t="str">
            <v>2310191</v>
          </cell>
          <cell r="D15" t="str">
            <v>TASE</v>
          </cell>
          <cell r="E15" t="str">
            <v>אחר</v>
          </cell>
          <cell r="F15" t="str">
            <v>231</v>
          </cell>
        </row>
        <row r="16">
          <cell r="C16" t="str">
            <v>1940535</v>
          </cell>
          <cell r="D16" t="str">
            <v>TASE</v>
          </cell>
          <cell r="E16" t="str">
            <v>אחר</v>
          </cell>
          <cell r="F16" t="str">
            <v>662</v>
          </cell>
        </row>
        <row r="17">
          <cell r="C17" t="str">
            <v>1135177</v>
          </cell>
          <cell r="D17" t="str">
            <v>TASE</v>
          </cell>
          <cell r="E17" t="str">
            <v>אחר</v>
          </cell>
          <cell r="F17" t="str">
            <v>593</v>
          </cell>
        </row>
        <row r="18">
          <cell r="C18" t="str">
            <v>6040299</v>
          </cell>
          <cell r="D18" t="str">
            <v>TASE</v>
          </cell>
          <cell r="E18" t="str">
            <v>אחר</v>
          </cell>
          <cell r="F18" t="str">
            <v>604</v>
          </cell>
        </row>
        <row r="19">
          <cell r="C19" t="str">
            <v>1940402</v>
          </cell>
          <cell r="D19" t="str">
            <v>TASE</v>
          </cell>
          <cell r="E19" t="str">
            <v>אחר</v>
          </cell>
          <cell r="F19" t="str">
            <v>662</v>
          </cell>
        </row>
        <row r="20">
          <cell r="C20" t="str">
            <v>1940501</v>
          </cell>
          <cell r="D20" t="str">
            <v>TASE</v>
          </cell>
          <cell r="E20" t="str">
            <v>אחר</v>
          </cell>
          <cell r="F20" t="str">
            <v>662</v>
          </cell>
        </row>
        <row r="21">
          <cell r="C21" t="str">
            <v>1126630</v>
          </cell>
          <cell r="D21" t="str">
            <v>TASE</v>
          </cell>
          <cell r="E21" t="str">
            <v>אחר</v>
          </cell>
          <cell r="F21" t="str">
            <v>1328</v>
          </cell>
        </row>
        <row r="22">
          <cell r="C22" t="str">
            <v>1133149</v>
          </cell>
          <cell r="D22" t="str">
            <v>TASE</v>
          </cell>
          <cell r="E22" t="str">
            <v>אחר</v>
          </cell>
          <cell r="F22" t="str">
            <v>1328</v>
          </cell>
        </row>
        <row r="23">
          <cell r="C23" t="str">
            <v>2300143</v>
          </cell>
          <cell r="D23" t="str">
            <v>TASE</v>
          </cell>
          <cell r="E23" t="str">
            <v>אחר</v>
          </cell>
          <cell r="F23" t="str">
            <v>230</v>
          </cell>
        </row>
        <row r="24">
          <cell r="C24" t="str">
            <v>6040141</v>
          </cell>
          <cell r="D24" t="str">
            <v>TASE</v>
          </cell>
          <cell r="E24" t="str">
            <v>אחר</v>
          </cell>
          <cell r="F24" t="str">
            <v>604</v>
          </cell>
        </row>
        <row r="25">
          <cell r="C25" t="str">
            <v>6040257</v>
          </cell>
          <cell r="D25" t="str">
            <v>TASE</v>
          </cell>
          <cell r="E25" t="str">
            <v>אחר</v>
          </cell>
          <cell r="F25" t="str">
            <v>604</v>
          </cell>
        </row>
        <row r="26">
          <cell r="C26" t="str">
            <v>1940444</v>
          </cell>
          <cell r="D26" t="str">
            <v>TASE</v>
          </cell>
          <cell r="E26" t="str">
            <v>אחר</v>
          </cell>
          <cell r="F26" t="str">
            <v>662</v>
          </cell>
        </row>
        <row r="27">
          <cell r="C27" t="str">
            <v>1129899</v>
          </cell>
          <cell r="D27" t="str">
            <v>TASE</v>
          </cell>
          <cell r="E27" t="str">
            <v>אחר</v>
          </cell>
          <cell r="F27" t="str">
            <v>1357</v>
          </cell>
        </row>
        <row r="28">
          <cell r="C28" t="str">
            <v>1110915</v>
          </cell>
          <cell r="D28" t="str">
            <v>TASE</v>
          </cell>
          <cell r="E28" t="str">
            <v>אחר</v>
          </cell>
          <cell r="F28" t="str">
            <v>1063</v>
          </cell>
        </row>
        <row r="29">
          <cell r="C29" t="str">
            <v>1122860</v>
          </cell>
          <cell r="D29" t="str">
            <v>TASE</v>
          </cell>
          <cell r="E29" t="str">
            <v>אחר</v>
          </cell>
          <cell r="F29" t="str">
            <v>1560</v>
          </cell>
        </row>
        <row r="30">
          <cell r="C30" t="str">
            <v>7590128</v>
          </cell>
          <cell r="D30" t="str">
            <v>TASE</v>
          </cell>
          <cell r="E30" t="str">
            <v>אחר</v>
          </cell>
          <cell r="F30" t="str">
            <v>759</v>
          </cell>
        </row>
        <row r="31">
          <cell r="C31" t="str">
            <v>1260546</v>
          </cell>
          <cell r="D31" t="str">
            <v>TASE</v>
          </cell>
          <cell r="E31" t="str">
            <v>אחר</v>
          </cell>
          <cell r="F31" t="str">
            <v>126</v>
          </cell>
        </row>
        <row r="32">
          <cell r="C32" t="str">
            <v>1260306</v>
          </cell>
          <cell r="D32" t="str">
            <v>TASE</v>
          </cell>
          <cell r="E32" t="str">
            <v>אחר</v>
          </cell>
          <cell r="F32" t="str">
            <v>126</v>
          </cell>
        </row>
        <row r="33">
          <cell r="C33" t="str">
            <v>1260397</v>
          </cell>
          <cell r="D33" t="str">
            <v>TASE</v>
          </cell>
          <cell r="E33" t="str">
            <v>אחר</v>
          </cell>
          <cell r="F33" t="str">
            <v>126</v>
          </cell>
        </row>
        <row r="34">
          <cell r="C34" t="str">
            <v>1260603</v>
          </cell>
          <cell r="D34" t="str">
            <v>TASE</v>
          </cell>
          <cell r="E34" t="str">
            <v>אחר</v>
          </cell>
          <cell r="F34" t="str">
            <v>126</v>
          </cell>
        </row>
        <row r="35">
          <cell r="C35" t="str">
            <v>3230091</v>
          </cell>
          <cell r="D35" t="str">
            <v>TASE</v>
          </cell>
          <cell r="E35" t="str">
            <v>אחר</v>
          </cell>
          <cell r="F35" t="str">
            <v>323</v>
          </cell>
        </row>
        <row r="36">
          <cell r="C36" t="str">
            <v>7480098</v>
          </cell>
          <cell r="D36" t="str">
            <v>TASE</v>
          </cell>
          <cell r="E36" t="str">
            <v>אחר</v>
          </cell>
          <cell r="F36" t="str">
            <v>691</v>
          </cell>
        </row>
        <row r="37">
          <cell r="C37" t="str">
            <v>6950083</v>
          </cell>
          <cell r="D37" t="str">
            <v>TASE</v>
          </cell>
          <cell r="E37" t="str">
            <v>אחר</v>
          </cell>
          <cell r="F37" t="str">
            <v>231</v>
          </cell>
        </row>
        <row r="38">
          <cell r="C38" t="str">
            <v>3870128</v>
          </cell>
          <cell r="D38" t="str">
            <v>TASE</v>
          </cell>
          <cell r="E38" t="str">
            <v>אחר</v>
          </cell>
          <cell r="F38" t="str">
            <v>387</v>
          </cell>
        </row>
        <row r="39">
          <cell r="C39" t="str">
            <v>2510204</v>
          </cell>
          <cell r="D39" t="str">
            <v>TASE</v>
          </cell>
          <cell r="E39" t="str">
            <v>אחר</v>
          </cell>
          <cell r="F39" t="str">
            <v>251</v>
          </cell>
        </row>
        <row r="40">
          <cell r="C40" t="str">
            <v>2510162</v>
          </cell>
          <cell r="D40" t="str">
            <v>TASE</v>
          </cell>
          <cell r="E40" t="str">
            <v>אחר</v>
          </cell>
          <cell r="F40" t="str">
            <v>251</v>
          </cell>
        </row>
        <row r="41">
          <cell r="C41" t="str">
            <v>5760160</v>
          </cell>
          <cell r="D41" t="str">
            <v>TASE</v>
          </cell>
          <cell r="E41" t="str">
            <v>אחר</v>
          </cell>
          <cell r="F41" t="str">
            <v>576</v>
          </cell>
        </row>
        <row r="42">
          <cell r="C42" t="str">
            <v>1138668</v>
          </cell>
          <cell r="D42" t="str">
            <v>TASE</v>
          </cell>
          <cell r="E42" t="str">
            <v>אחר</v>
          </cell>
          <cell r="F42" t="str">
            <v>1450</v>
          </cell>
        </row>
        <row r="43">
          <cell r="C43" t="str">
            <v>1141878</v>
          </cell>
          <cell r="D43" t="str">
            <v>TASE</v>
          </cell>
          <cell r="E43" t="str">
            <v>אחר</v>
          </cell>
          <cell r="F43" t="str">
            <v>722</v>
          </cell>
        </row>
        <row r="44">
          <cell r="C44" t="str">
            <v>1820190</v>
          </cell>
          <cell r="D44" t="str">
            <v>TASE</v>
          </cell>
          <cell r="E44" t="str">
            <v>אחר</v>
          </cell>
          <cell r="F44" t="str">
            <v>182</v>
          </cell>
        </row>
        <row r="45">
          <cell r="C45" t="str">
            <v>1132059</v>
          </cell>
          <cell r="D45" t="str">
            <v>TASE</v>
          </cell>
          <cell r="E45" t="str">
            <v>אחר</v>
          </cell>
          <cell r="F45" t="str">
            <v>1513</v>
          </cell>
        </row>
        <row r="46">
          <cell r="C46" t="str">
            <v>6390207</v>
          </cell>
          <cell r="D46" t="str">
            <v>TASE</v>
          </cell>
          <cell r="E46" t="str">
            <v>אחר</v>
          </cell>
          <cell r="F46" t="str">
            <v>639</v>
          </cell>
        </row>
        <row r="48">
          <cell r="C48" t="str">
            <v>6040323</v>
          </cell>
          <cell r="D48" t="str">
            <v>TASE</v>
          </cell>
          <cell r="E48" t="str">
            <v>אחר</v>
          </cell>
          <cell r="F48" t="str">
            <v>604</v>
          </cell>
        </row>
        <row r="49">
          <cell r="C49" t="str">
            <v>7460363</v>
          </cell>
          <cell r="D49" t="str">
            <v>TASE</v>
          </cell>
          <cell r="E49" t="str">
            <v>אחר</v>
          </cell>
          <cell r="F49" t="str">
            <v>746</v>
          </cell>
        </row>
        <row r="50">
          <cell r="C50" t="str">
            <v>1137975</v>
          </cell>
          <cell r="D50" t="str">
            <v>TASE</v>
          </cell>
          <cell r="E50" t="str">
            <v>אחר</v>
          </cell>
          <cell r="F50" t="str">
            <v>1604</v>
          </cell>
        </row>
        <row r="51">
          <cell r="C51" t="str">
            <v>1141555</v>
          </cell>
          <cell r="D51" t="str">
            <v>TASE</v>
          </cell>
          <cell r="E51" t="str">
            <v>אחר</v>
          </cell>
          <cell r="F51" t="str">
            <v>1060</v>
          </cell>
        </row>
        <row r="52">
          <cell r="C52" t="str">
            <v>1136464</v>
          </cell>
          <cell r="D52" t="str">
            <v>TASE</v>
          </cell>
          <cell r="E52" t="str">
            <v>אחר</v>
          </cell>
          <cell r="F52" t="str">
            <v>1585</v>
          </cell>
        </row>
        <row r="53">
          <cell r="C53" t="str">
            <v>1133891</v>
          </cell>
          <cell r="D53" t="str">
            <v>TASE</v>
          </cell>
          <cell r="E53" t="str">
            <v>אחר</v>
          </cell>
          <cell r="F53" t="str">
            <v>1630</v>
          </cell>
        </row>
        <row r="54">
          <cell r="C54" t="str">
            <v>1135656</v>
          </cell>
          <cell r="D54" t="str">
            <v>TASE</v>
          </cell>
          <cell r="E54" t="str">
            <v>אחר</v>
          </cell>
          <cell r="F54" t="str">
            <v>1643</v>
          </cell>
        </row>
        <row r="55">
          <cell r="C55" t="str">
            <v>1134923</v>
          </cell>
          <cell r="D55" t="str">
            <v>TASE</v>
          </cell>
          <cell r="E55" t="str">
            <v>אחר</v>
          </cell>
          <cell r="F55" t="str">
            <v>1638</v>
          </cell>
        </row>
        <row r="56">
          <cell r="C56" t="str">
            <v>1139781</v>
          </cell>
          <cell r="D56" t="str">
            <v>TASE</v>
          </cell>
          <cell r="E56" t="str">
            <v>אחר</v>
          </cell>
          <cell r="F56" t="str">
            <v>1631</v>
          </cell>
        </row>
        <row r="57">
          <cell r="C57" t="str">
            <v>7150360</v>
          </cell>
          <cell r="D57" t="str">
            <v>TASE</v>
          </cell>
          <cell r="E57" t="str">
            <v>אחר</v>
          </cell>
          <cell r="F57" t="str">
            <v>715</v>
          </cell>
        </row>
        <row r="58">
          <cell r="C58" t="str">
            <v>1142603</v>
          </cell>
          <cell r="D58" t="str">
            <v>TASE</v>
          </cell>
          <cell r="E58" t="str">
            <v>אחר</v>
          </cell>
          <cell r="F58" t="str">
            <v>4913</v>
          </cell>
        </row>
        <row r="59">
          <cell r="C59" t="str">
            <v>1139476</v>
          </cell>
          <cell r="D59" t="str">
            <v>TASE</v>
          </cell>
          <cell r="E59" t="str">
            <v>אחר</v>
          </cell>
          <cell r="F59" t="str">
            <v>1515</v>
          </cell>
        </row>
        <row r="60">
          <cell r="C60" t="str">
            <v>5730080</v>
          </cell>
          <cell r="D60" t="str">
            <v>TASE</v>
          </cell>
          <cell r="E60" t="str">
            <v>אחר</v>
          </cell>
          <cell r="F60" t="str">
            <v>573</v>
          </cell>
        </row>
        <row r="61">
          <cell r="C61" t="str">
            <v>2080166</v>
          </cell>
          <cell r="D61" t="str">
            <v>TASE</v>
          </cell>
          <cell r="E61" t="str">
            <v>אחר</v>
          </cell>
          <cell r="F61" t="str">
            <v>208</v>
          </cell>
        </row>
        <row r="62">
          <cell r="C62" t="str">
            <v>1133800</v>
          </cell>
          <cell r="D62" t="str">
            <v>TASE</v>
          </cell>
          <cell r="E62" t="str">
            <v>אחר</v>
          </cell>
          <cell r="F62" t="str">
            <v>1628</v>
          </cell>
        </row>
        <row r="63">
          <cell r="C63" t="str">
            <v>3330073</v>
          </cell>
          <cell r="D63" t="str">
            <v>TASE</v>
          </cell>
          <cell r="E63" t="str">
            <v>אחר</v>
          </cell>
          <cell r="F63" t="str">
            <v>4827</v>
          </cell>
        </row>
        <row r="64">
          <cell r="C64" t="str">
            <v>1140557</v>
          </cell>
          <cell r="D64" t="str">
            <v>TASE</v>
          </cell>
          <cell r="E64" t="str">
            <v>אחר</v>
          </cell>
          <cell r="F64" t="str">
            <v>1632</v>
          </cell>
        </row>
        <row r="65">
          <cell r="C65" t="str">
            <v>1136761</v>
          </cell>
          <cell r="D65" t="str">
            <v>TASE</v>
          </cell>
          <cell r="E65" t="str">
            <v>אחר</v>
          </cell>
          <cell r="F65" t="str">
            <v>1072</v>
          </cell>
        </row>
        <row r="66">
          <cell r="C66" t="str">
            <v>1140664</v>
          </cell>
          <cell r="D66" t="str">
            <v>TASE</v>
          </cell>
          <cell r="E66" t="str">
            <v>אחר</v>
          </cell>
          <cell r="F66" t="str">
            <v>1287</v>
          </cell>
        </row>
        <row r="67">
          <cell r="C67" t="str">
            <v>1134840</v>
          </cell>
          <cell r="D67" t="str">
            <v>TASE</v>
          </cell>
          <cell r="E67" t="str">
            <v>אחר</v>
          </cell>
          <cell r="F67" t="str">
            <v>1636</v>
          </cell>
        </row>
        <row r="68">
          <cell r="C68" t="str">
            <v>1138254</v>
          </cell>
          <cell r="D68" t="str">
            <v>TASE</v>
          </cell>
          <cell r="E68" t="str">
            <v>אחר</v>
          </cell>
          <cell r="F68" t="str">
            <v>1636</v>
          </cell>
        </row>
        <row r="69">
          <cell r="C69" t="str">
            <v>1141860</v>
          </cell>
          <cell r="D69" t="str">
            <v>TASE</v>
          </cell>
          <cell r="E69" t="str">
            <v>אחר</v>
          </cell>
          <cell r="F69" t="str">
            <v>4878</v>
          </cell>
        </row>
        <row r="70">
          <cell r="C70" t="str">
            <v>1140094</v>
          </cell>
          <cell r="D70" t="str">
            <v>TASE</v>
          </cell>
          <cell r="E70" t="str">
            <v>אחר</v>
          </cell>
          <cell r="F70" t="str">
            <v>1670</v>
          </cell>
        </row>
        <row r="71">
          <cell r="C71" t="str">
            <v>6390348</v>
          </cell>
          <cell r="D71" t="str">
            <v>TASE</v>
          </cell>
          <cell r="E71" t="str">
            <v>אחר</v>
          </cell>
          <cell r="F71" t="str">
            <v>639</v>
          </cell>
        </row>
        <row r="73">
          <cell r="C73" t="str">
            <v>1142371</v>
          </cell>
          <cell r="D73" t="str">
            <v>TASE</v>
          </cell>
          <cell r="E73" t="str">
            <v>אחר</v>
          </cell>
          <cell r="F73" t="str">
            <v>4900</v>
          </cell>
        </row>
        <row r="74">
          <cell r="C74" t="str">
            <v>6270193</v>
          </cell>
          <cell r="D74" t="str">
            <v>TASE</v>
          </cell>
          <cell r="E74" t="str">
            <v>אחר</v>
          </cell>
          <cell r="F74" t="str">
            <v>627</v>
          </cell>
        </row>
        <row r="75">
          <cell r="C75" t="str">
            <v>1141936</v>
          </cell>
          <cell r="D75" t="str">
            <v>TASE</v>
          </cell>
          <cell r="E75" t="str">
            <v>אחר</v>
          </cell>
          <cell r="F75" t="str">
            <v>4882</v>
          </cell>
        </row>
        <row r="76">
          <cell r="C76" t="str">
            <v>2590461</v>
          </cell>
          <cell r="D76" t="str">
            <v>TASE</v>
          </cell>
          <cell r="E76" t="str">
            <v>אחר</v>
          </cell>
          <cell r="F76" t="str">
            <v>259</v>
          </cell>
        </row>
        <row r="78">
          <cell r="C78" t="str">
            <v>0</v>
          </cell>
        </row>
        <row r="81">
          <cell r="C81" t="str">
            <v>0</v>
          </cell>
        </row>
        <row r="83">
          <cell r="C83" t="str">
            <v>XS1586330604</v>
          </cell>
          <cell r="D83" t="str">
            <v>NYSE</v>
          </cell>
          <cell r="E83" t="str">
            <v>בלומברג</v>
          </cell>
          <cell r="F83" t="str">
            <v>4825</v>
          </cell>
        </row>
        <row r="84">
          <cell r="C84" t="str">
            <v>us06051gfh74</v>
          </cell>
          <cell r="D84" t="str">
            <v>NYSE</v>
          </cell>
          <cell r="E84" t="str">
            <v>בלומברג</v>
          </cell>
          <cell r="F84" t="str">
            <v>4767</v>
          </cell>
        </row>
        <row r="85">
          <cell r="C85" t="str">
            <v>XS1190655776</v>
          </cell>
          <cell r="D85" t="str">
            <v>NYSE</v>
          </cell>
          <cell r="E85" t="str">
            <v>בלומברג</v>
          </cell>
          <cell r="F85" t="str">
            <v>4842</v>
          </cell>
        </row>
        <row r="86">
          <cell r="C86" t="str">
            <v>US88167AAE10</v>
          </cell>
          <cell r="D86" t="str">
            <v>NYSE</v>
          </cell>
          <cell r="E86" t="str">
            <v>בלומברג</v>
          </cell>
          <cell r="F86" t="str">
            <v>629</v>
          </cell>
        </row>
        <row r="87">
          <cell r="C87" t="str">
            <v>US92978AAA07</v>
          </cell>
          <cell r="D87" t="str">
            <v>NYSE</v>
          </cell>
          <cell r="E87" t="str">
            <v>בלומברג</v>
          </cell>
          <cell r="F87" t="str">
            <v>4818</v>
          </cell>
        </row>
        <row r="88">
          <cell r="C88" t="str">
            <v>us05254haa23</v>
          </cell>
          <cell r="D88" t="str">
            <v>NYSE</v>
          </cell>
          <cell r="E88" t="str">
            <v>בלומברג</v>
          </cell>
          <cell r="F88" t="str">
            <v>4830</v>
          </cell>
        </row>
        <row r="89">
          <cell r="C89" t="str">
            <v>USG79456AK84</v>
          </cell>
          <cell r="D89" t="str">
            <v>NYSE</v>
          </cell>
          <cell r="E89" t="str">
            <v>בלומברג</v>
          </cell>
          <cell r="F89" t="str">
            <v>4819</v>
          </cell>
        </row>
        <row r="90">
          <cell r="C90" t="str">
            <v>US88167AAF84</v>
          </cell>
          <cell r="D90" t="str">
            <v>NYSE</v>
          </cell>
          <cell r="E90" t="str">
            <v>בלומברג</v>
          </cell>
          <cell r="F90" t="str">
            <v>4890</v>
          </cell>
        </row>
        <row r="91">
          <cell r="C91" t="str">
            <v>US29250NAS45</v>
          </cell>
          <cell r="D91" t="str">
            <v>NYSE</v>
          </cell>
          <cell r="E91" t="str">
            <v>בלומברג</v>
          </cell>
          <cell r="F91" t="str">
            <v>4859</v>
          </cell>
        </row>
        <row r="92">
          <cell r="C92" t="str">
            <v>USG79456AK84</v>
          </cell>
          <cell r="D92" t="str">
            <v>NYSE</v>
          </cell>
          <cell r="E92" t="str">
            <v>אחר</v>
          </cell>
          <cell r="F92" t="str">
            <v>4819</v>
          </cell>
        </row>
        <row r="93">
          <cell r="C93" t="str">
            <v>US382550BF73</v>
          </cell>
          <cell r="D93" t="str">
            <v>NYSE</v>
          </cell>
          <cell r="E93" t="str">
            <v>בלומברג</v>
          </cell>
          <cell r="F93" t="str">
            <v>4852</v>
          </cell>
        </row>
        <row r="94">
          <cell r="C94" t="str">
            <v>US172967HV61</v>
          </cell>
          <cell r="D94" t="str">
            <v>NYSE</v>
          </cell>
          <cell r="E94" t="str">
            <v>בלומברג</v>
          </cell>
          <cell r="F94" t="str">
            <v>2600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/>
      <sheetData sheetId="1"/>
      <sheetData sheetId="2"/>
      <sheetData sheetId="3"/>
      <sheetData sheetId="4">
        <row r="14">
          <cell r="C14" t="str">
            <v>6040315</v>
          </cell>
          <cell r="D14" t="str">
            <v>TASE</v>
          </cell>
          <cell r="E14" t="str">
            <v>אחר</v>
          </cell>
          <cell r="F14" t="str">
            <v>604</v>
          </cell>
        </row>
        <row r="15">
          <cell r="C15" t="str">
            <v>2310217</v>
          </cell>
          <cell r="D15" t="str">
            <v>TASE</v>
          </cell>
          <cell r="E15" t="str">
            <v>אחר</v>
          </cell>
          <cell r="F15" t="str">
            <v>231</v>
          </cell>
        </row>
        <row r="16">
          <cell r="C16" t="str">
            <v>2310217</v>
          </cell>
          <cell r="D16" t="str">
            <v>TASE</v>
          </cell>
          <cell r="E16" t="str">
            <v>אחר</v>
          </cell>
          <cell r="F16" t="str">
            <v>231</v>
          </cell>
        </row>
        <row r="17">
          <cell r="C17" t="str">
            <v>2310225</v>
          </cell>
          <cell r="D17" t="str">
            <v>TASE</v>
          </cell>
          <cell r="E17" t="str">
            <v>אחר</v>
          </cell>
          <cell r="F17" t="str">
            <v>231</v>
          </cell>
        </row>
        <row r="18">
          <cell r="C18" t="str">
            <v>2310142</v>
          </cell>
          <cell r="D18" t="str">
            <v>TASE</v>
          </cell>
          <cell r="E18" t="str">
            <v>אחר</v>
          </cell>
          <cell r="F18" t="str">
            <v>231</v>
          </cell>
        </row>
        <row r="19">
          <cell r="C19" t="str">
            <v>2310191</v>
          </cell>
          <cell r="D19" t="str">
            <v>TASE</v>
          </cell>
          <cell r="E19" t="str">
            <v>אחר</v>
          </cell>
          <cell r="F19" t="str">
            <v>231</v>
          </cell>
        </row>
        <row r="20">
          <cell r="C20" t="str">
            <v>2310191</v>
          </cell>
          <cell r="D20" t="str">
            <v>TASE</v>
          </cell>
          <cell r="E20" t="str">
            <v>אחר</v>
          </cell>
          <cell r="F20" t="str">
            <v>231</v>
          </cell>
        </row>
        <row r="21">
          <cell r="C21" t="str">
            <v>2310159</v>
          </cell>
          <cell r="D21" t="str">
            <v>TASE</v>
          </cell>
          <cell r="E21" t="str">
            <v>אחר</v>
          </cell>
          <cell r="F21" t="str">
            <v>231</v>
          </cell>
        </row>
        <row r="22">
          <cell r="C22" t="str">
            <v>2310118</v>
          </cell>
          <cell r="D22" t="str">
            <v>TASE</v>
          </cell>
          <cell r="E22" t="str">
            <v>אחר</v>
          </cell>
          <cell r="F22" t="str">
            <v>231</v>
          </cell>
        </row>
        <row r="23">
          <cell r="C23" t="str">
            <v>2310209</v>
          </cell>
          <cell r="D23" t="str">
            <v>TASE</v>
          </cell>
          <cell r="E23" t="str">
            <v>אחר</v>
          </cell>
          <cell r="F23" t="str">
            <v>231</v>
          </cell>
        </row>
        <row r="24">
          <cell r="C24" t="str">
            <v>1940576</v>
          </cell>
          <cell r="D24" t="str">
            <v>TASE</v>
          </cell>
          <cell r="E24" t="str">
            <v>אחר</v>
          </cell>
          <cell r="F24" t="str">
            <v>662</v>
          </cell>
        </row>
        <row r="25">
          <cell r="C25" t="str">
            <v>1940568</v>
          </cell>
          <cell r="D25" t="str">
            <v>TASE</v>
          </cell>
          <cell r="E25" t="str">
            <v>אחר</v>
          </cell>
          <cell r="F25" t="str">
            <v>662</v>
          </cell>
        </row>
        <row r="26">
          <cell r="C26" t="str">
            <v>1940527</v>
          </cell>
          <cell r="D26" t="str">
            <v>TASE</v>
          </cell>
          <cell r="E26" t="str">
            <v>אחר</v>
          </cell>
          <cell r="F26" t="str">
            <v>662</v>
          </cell>
        </row>
        <row r="27">
          <cell r="C27" t="str">
            <v>1940535</v>
          </cell>
          <cell r="D27" t="str">
            <v>TASE</v>
          </cell>
          <cell r="E27" t="str">
            <v>אחר</v>
          </cell>
          <cell r="F27" t="str">
            <v>662</v>
          </cell>
        </row>
        <row r="28">
          <cell r="C28" t="str">
            <v>1940535</v>
          </cell>
          <cell r="D28" t="str">
            <v>TASE</v>
          </cell>
          <cell r="E28" t="str">
            <v>אחר</v>
          </cell>
          <cell r="F28" t="str">
            <v>662</v>
          </cell>
        </row>
        <row r="29">
          <cell r="C29" t="str">
            <v>1135177</v>
          </cell>
          <cell r="D29" t="str">
            <v>TASE</v>
          </cell>
          <cell r="E29" t="str">
            <v>אחר</v>
          </cell>
          <cell r="F29" t="str">
            <v>593</v>
          </cell>
        </row>
        <row r="30">
          <cell r="C30" t="str">
            <v>1135177</v>
          </cell>
          <cell r="D30" t="str">
            <v>TASE</v>
          </cell>
          <cell r="E30" t="str">
            <v>אחר</v>
          </cell>
          <cell r="F30" t="str">
            <v>593</v>
          </cell>
        </row>
        <row r="31">
          <cell r="C31" t="str">
            <v>1093681</v>
          </cell>
          <cell r="D31" t="str">
            <v>TASE</v>
          </cell>
          <cell r="E31" t="str">
            <v>אחר</v>
          </cell>
          <cell r="F31" t="str">
            <v>1153</v>
          </cell>
        </row>
        <row r="32">
          <cell r="C32" t="str">
            <v>6040232</v>
          </cell>
          <cell r="D32" t="str">
            <v>TASE</v>
          </cell>
          <cell r="E32" t="str">
            <v>אחר</v>
          </cell>
          <cell r="F32" t="str">
            <v>604</v>
          </cell>
        </row>
        <row r="33">
          <cell r="C33" t="str">
            <v>6040299</v>
          </cell>
          <cell r="D33" t="str">
            <v>TASE</v>
          </cell>
          <cell r="E33" t="str">
            <v>אחר</v>
          </cell>
          <cell r="F33" t="str">
            <v>604</v>
          </cell>
        </row>
        <row r="34">
          <cell r="C34" t="str">
            <v>2310076</v>
          </cell>
          <cell r="D34" t="str">
            <v>TASE</v>
          </cell>
          <cell r="E34" t="str">
            <v>אחר</v>
          </cell>
          <cell r="F34" t="str">
            <v>231</v>
          </cell>
        </row>
        <row r="35">
          <cell r="C35" t="str">
            <v>1136324</v>
          </cell>
          <cell r="D35" t="str">
            <v>TASE</v>
          </cell>
          <cell r="E35" t="str">
            <v>אחר</v>
          </cell>
          <cell r="F35" t="str">
            <v>1420</v>
          </cell>
        </row>
        <row r="36">
          <cell r="C36" t="str">
            <v>1138650</v>
          </cell>
          <cell r="D36" t="str">
            <v>TASE</v>
          </cell>
          <cell r="E36" t="str">
            <v>אחר</v>
          </cell>
          <cell r="F36" t="str">
            <v>1420</v>
          </cell>
        </row>
        <row r="37">
          <cell r="C37" t="str">
            <v>1134436</v>
          </cell>
          <cell r="D37" t="str">
            <v>TASE</v>
          </cell>
          <cell r="E37" t="str">
            <v>אחר</v>
          </cell>
          <cell r="F37" t="str">
            <v>1420</v>
          </cell>
        </row>
        <row r="38">
          <cell r="C38" t="str">
            <v>1940402</v>
          </cell>
          <cell r="D38" t="str">
            <v>TASE</v>
          </cell>
          <cell r="E38" t="str">
            <v>אחר</v>
          </cell>
          <cell r="F38" t="str">
            <v>662</v>
          </cell>
        </row>
        <row r="39">
          <cell r="C39" t="str">
            <v>1940402</v>
          </cell>
          <cell r="D39" t="str">
            <v>TASE</v>
          </cell>
          <cell r="E39" t="str">
            <v>אחר</v>
          </cell>
          <cell r="F39" t="str">
            <v>662</v>
          </cell>
        </row>
        <row r="40">
          <cell r="C40" t="str">
            <v>1940386</v>
          </cell>
          <cell r="D40" t="str">
            <v>TASE</v>
          </cell>
          <cell r="E40" t="str">
            <v>אחר</v>
          </cell>
          <cell r="F40" t="str">
            <v>662</v>
          </cell>
        </row>
        <row r="41">
          <cell r="C41" t="str">
            <v>1940386</v>
          </cell>
          <cell r="D41" t="str">
            <v>TASE</v>
          </cell>
          <cell r="E41" t="str">
            <v>אחר</v>
          </cell>
          <cell r="F41" t="str">
            <v>662</v>
          </cell>
        </row>
        <row r="42">
          <cell r="C42" t="str">
            <v>1940543</v>
          </cell>
          <cell r="D42" t="str">
            <v>TASE</v>
          </cell>
          <cell r="E42" t="str">
            <v>אחר</v>
          </cell>
          <cell r="F42" t="str">
            <v>662</v>
          </cell>
        </row>
        <row r="43">
          <cell r="C43" t="str">
            <v>1940501</v>
          </cell>
          <cell r="D43" t="str">
            <v>TASE</v>
          </cell>
          <cell r="E43" t="str">
            <v>אחר</v>
          </cell>
          <cell r="F43" t="str">
            <v>662</v>
          </cell>
        </row>
        <row r="44">
          <cell r="C44" t="str">
            <v>1134998</v>
          </cell>
          <cell r="D44" t="str">
            <v>TASE</v>
          </cell>
          <cell r="E44" t="str">
            <v>אחר</v>
          </cell>
          <cell r="F44" t="str">
            <v>1641</v>
          </cell>
        </row>
        <row r="45">
          <cell r="C45" t="str">
            <v>1126630</v>
          </cell>
          <cell r="D45" t="str">
            <v>TASE</v>
          </cell>
          <cell r="E45" t="str">
            <v>אחר</v>
          </cell>
          <cell r="F45" t="str">
            <v>1328</v>
          </cell>
        </row>
        <row r="46">
          <cell r="C46" t="str">
            <v>1117357</v>
          </cell>
          <cell r="D46" t="str">
            <v>TASE</v>
          </cell>
          <cell r="E46" t="str">
            <v>אחר</v>
          </cell>
          <cell r="F46" t="str">
            <v>1328</v>
          </cell>
        </row>
        <row r="47">
          <cell r="C47" t="str">
            <v>1133149</v>
          </cell>
          <cell r="D47" t="str">
            <v>TASE</v>
          </cell>
          <cell r="E47" t="str">
            <v>אחר</v>
          </cell>
          <cell r="F47" t="str">
            <v>1328</v>
          </cell>
        </row>
        <row r="48">
          <cell r="C48" t="str">
            <v>1097385</v>
          </cell>
          <cell r="D48" t="str">
            <v>TASE</v>
          </cell>
          <cell r="E48" t="str">
            <v>אחר</v>
          </cell>
          <cell r="F48" t="str">
            <v>1328</v>
          </cell>
        </row>
        <row r="49">
          <cell r="C49" t="str">
            <v>1097385</v>
          </cell>
          <cell r="D49" t="str">
            <v>TASE</v>
          </cell>
          <cell r="E49" t="str">
            <v>אחר</v>
          </cell>
          <cell r="F49" t="str">
            <v>1328</v>
          </cell>
        </row>
        <row r="50">
          <cell r="C50" t="str">
            <v>1140110</v>
          </cell>
          <cell r="D50" t="str">
            <v>TASE</v>
          </cell>
          <cell r="E50" t="str">
            <v>אחר</v>
          </cell>
          <cell r="F50" t="str">
            <v>1300</v>
          </cell>
        </row>
        <row r="51">
          <cell r="C51" t="str">
            <v>1122670</v>
          </cell>
          <cell r="D51" t="str">
            <v>TASE</v>
          </cell>
          <cell r="E51" t="str">
            <v>אחר</v>
          </cell>
          <cell r="F51" t="str">
            <v>1300</v>
          </cell>
        </row>
        <row r="52">
          <cell r="C52" t="str">
            <v>1133487</v>
          </cell>
          <cell r="D52" t="str">
            <v>TASE</v>
          </cell>
          <cell r="E52" t="str">
            <v>אחר</v>
          </cell>
          <cell r="F52" t="str">
            <v>1300</v>
          </cell>
        </row>
        <row r="53">
          <cell r="C53" t="str">
            <v>2300184</v>
          </cell>
          <cell r="D53" t="str">
            <v>TASE</v>
          </cell>
          <cell r="E53" t="str">
            <v>אחר</v>
          </cell>
          <cell r="F53" t="str">
            <v>230</v>
          </cell>
        </row>
        <row r="54">
          <cell r="C54" t="str">
            <v>2300143</v>
          </cell>
          <cell r="D54" t="str">
            <v>TASE</v>
          </cell>
          <cell r="E54" t="str">
            <v>אחר</v>
          </cell>
          <cell r="F54" t="str">
            <v>230</v>
          </cell>
        </row>
        <row r="55">
          <cell r="C55" t="str">
            <v>1103126</v>
          </cell>
          <cell r="D55" t="str">
            <v>TASE</v>
          </cell>
          <cell r="E55" t="str">
            <v>אחר</v>
          </cell>
          <cell r="F55" t="str">
            <v>1153</v>
          </cell>
        </row>
        <row r="56">
          <cell r="C56" t="str">
            <v>1121953</v>
          </cell>
          <cell r="D56" t="str">
            <v>TASE</v>
          </cell>
          <cell r="E56" t="str">
            <v>אחר</v>
          </cell>
          <cell r="F56" t="str">
            <v>1153</v>
          </cell>
        </row>
        <row r="57">
          <cell r="C57" t="str">
            <v>1126598</v>
          </cell>
          <cell r="D57" t="str">
            <v>TASE</v>
          </cell>
          <cell r="E57" t="str">
            <v>אחר</v>
          </cell>
          <cell r="F57" t="str">
            <v>1153</v>
          </cell>
        </row>
        <row r="58">
          <cell r="C58" t="str">
            <v>6040141</v>
          </cell>
          <cell r="D58" t="str">
            <v>TASE</v>
          </cell>
          <cell r="E58" t="str">
            <v>אחר</v>
          </cell>
          <cell r="F58" t="str">
            <v>604</v>
          </cell>
        </row>
        <row r="59">
          <cell r="C59" t="str">
            <v>1091164</v>
          </cell>
          <cell r="D59" t="str">
            <v>TASE</v>
          </cell>
          <cell r="E59" t="str">
            <v>אחר</v>
          </cell>
          <cell r="F59" t="str">
            <v>1153</v>
          </cell>
        </row>
        <row r="60">
          <cell r="C60" t="str">
            <v>7480049</v>
          </cell>
          <cell r="D60" t="str">
            <v>TASE</v>
          </cell>
          <cell r="E60" t="str">
            <v>אחר</v>
          </cell>
          <cell r="F60" t="str">
            <v>691</v>
          </cell>
        </row>
        <row r="61">
          <cell r="C61" t="str">
            <v>7480049</v>
          </cell>
          <cell r="D61" t="str">
            <v>TASE</v>
          </cell>
          <cell r="E61" t="str">
            <v>אחר</v>
          </cell>
          <cell r="F61" t="str">
            <v>691</v>
          </cell>
        </row>
        <row r="62">
          <cell r="C62" t="str">
            <v>7480015</v>
          </cell>
          <cell r="D62" t="str">
            <v>TASE</v>
          </cell>
          <cell r="E62" t="str">
            <v>אחר</v>
          </cell>
          <cell r="F62" t="str">
            <v>691</v>
          </cell>
        </row>
        <row r="63">
          <cell r="C63" t="str">
            <v>7480023</v>
          </cell>
          <cell r="D63" t="str">
            <v>TASE</v>
          </cell>
          <cell r="E63" t="str">
            <v>אחר</v>
          </cell>
          <cell r="F63" t="str">
            <v>691</v>
          </cell>
        </row>
        <row r="64">
          <cell r="C64" t="str">
            <v>1119825</v>
          </cell>
          <cell r="D64" t="str">
            <v>TASE</v>
          </cell>
          <cell r="E64" t="str">
            <v>אחר</v>
          </cell>
          <cell r="F64" t="str">
            <v>1291</v>
          </cell>
        </row>
        <row r="65">
          <cell r="C65" t="str">
            <v>1134147</v>
          </cell>
          <cell r="D65" t="str">
            <v>TASE</v>
          </cell>
          <cell r="E65" t="str">
            <v>אחר</v>
          </cell>
          <cell r="F65" t="str">
            <v>1291</v>
          </cell>
        </row>
        <row r="66">
          <cell r="C66" t="str">
            <v>1095066</v>
          </cell>
          <cell r="D66" t="str">
            <v>TASE</v>
          </cell>
          <cell r="E66" t="str">
            <v>אחר</v>
          </cell>
          <cell r="F66" t="str">
            <v>1291</v>
          </cell>
        </row>
        <row r="67">
          <cell r="C67" t="str">
            <v>1115104</v>
          </cell>
          <cell r="D67" t="str">
            <v>TASE</v>
          </cell>
          <cell r="E67" t="str">
            <v>אחר</v>
          </cell>
          <cell r="F67" t="str">
            <v>1527</v>
          </cell>
        </row>
        <row r="68">
          <cell r="C68" t="str">
            <v>1099738</v>
          </cell>
          <cell r="D68" t="str">
            <v>TASE</v>
          </cell>
          <cell r="E68" t="str">
            <v>אחר</v>
          </cell>
          <cell r="F68" t="str">
            <v>1367</v>
          </cell>
        </row>
        <row r="69">
          <cell r="C69" t="str">
            <v>4160115</v>
          </cell>
          <cell r="D69" t="str">
            <v>TASE</v>
          </cell>
          <cell r="E69" t="str">
            <v>אחר</v>
          </cell>
          <cell r="F69" t="str">
            <v>416</v>
          </cell>
        </row>
        <row r="70">
          <cell r="C70" t="str">
            <v>4160099</v>
          </cell>
          <cell r="D70" t="str">
            <v>TASE</v>
          </cell>
          <cell r="E70" t="str">
            <v>אחר</v>
          </cell>
          <cell r="F70" t="str">
            <v>416</v>
          </cell>
        </row>
        <row r="71">
          <cell r="C71" t="str">
            <v>6000236</v>
          </cell>
          <cell r="D71" t="str">
            <v>TASE</v>
          </cell>
          <cell r="E71" t="str">
            <v>אחר</v>
          </cell>
          <cell r="F71" t="str">
            <v>4706</v>
          </cell>
        </row>
        <row r="72">
          <cell r="C72" t="str">
            <v>6000210</v>
          </cell>
          <cell r="D72" t="str">
            <v>TASE</v>
          </cell>
          <cell r="E72" t="str">
            <v>אחר</v>
          </cell>
          <cell r="F72" t="str">
            <v>600</v>
          </cell>
        </row>
        <row r="73">
          <cell r="C73" t="str">
            <v>1114347</v>
          </cell>
          <cell r="D73" t="str">
            <v>TASE</v>
          </cell>
          <cell r="E73" t="str">
            <v>אחר</v>
          </cell>
          <cell r="F73" t="str">
            <v>224</v>
          </cell>
        </row>
        <row r="74">
          <cell r="C74" t="str">
            <v>1097138</v>
          </cell>
          <cell r="D74" t="str">
            <v>TASE</v>
          </cell>
          <cell r="E74" t="str">
            <v>אחר</v>
          </cell>
          <cell r="F74" t="str">
            <v>224</v>
          </cell>
        </row>
        <row r="75">
          <cell r="C75" t="str">
            <v>6040257</v>
          </cell>
          <cell r="D75" t="str">
            <v>TASE</v>
          </cell>
          <cell r="E75" t="str">
            <v>אחר</v>
          </cell>
          <cell r="F75" t="str">
            <v>604</v>
          </cell>
        </row>
        <row r="76">
          <cell r="C76" t="str">
            <v>6040257</v>
          </cell>
          <cell r="D76" t="str">
            <v>TASE</v>
          </cell>
          <cell r="E76" t="str">
            <v>אחר</v>
          </cell>
          <cell r="F76" t="str">
            <v>604</v>
          </cell>
        </row>
        <row r="77">
          <cell r="C77" t="str">
            <v>1940444</v>
          </cell>
          <cell r="D77" t="str">
            <v>TASE</v>
          </cell>
          <cell r="E77" t="str">
            <v>אחר</v>
          </cell>
          <cell r="F77" t="str">
            <v>662</v>
          </cell>
        </row>
        <row r="78">
          <cell r="C78" t="str">
            <v>1940444</v>
          </cell>
          <cell r="D78" t="str">
            <v>TASE</v>
          </cell>
          <cell r="E78" t="str">
            <v>אחר</v>
          </cell>
          <cell r="F78" t="str">
            <v>662</v>
          </cell>
        </row>
        <row r="79">
          <cell r="C79" t="str">
            <v>1138544</v>
          </cell>
          <cell r="D79" t="str">
            <v>TASE</v>
          </cell>
          <cell r="E79" t="str">
            <v>אחר</v>
          </cell>
          <cell r="F79" t="str">
            <v>1357</v>
          </cell>
        </row>
        <row r="80">
          <cell r="C80" t="str">
            <v>1136753</v>
          </cell>
          <cell r="D80" t="str">
            <v>TASE</v>
          </cell>
          <cell r="E80" t="str">
            <v>אחר</v>
          </cell>
          <cell r="F80" t="str">
            <v>1357</v>
          </cell>
        </row>
        <row r="81">
          <cell r="C81" t="str">
            <v>1129899</v>
          </cell>
          <cell r="D81" t="str">
            <v>TASE</v>
          </cell>
          <cell r="E81" t="str">
            <v>אחר</v>
          </cell>
          <cell r="F81" t="str">
            <v>1357</v>
          </cell>
        </row>
        <row r="82">
          <cell r="C82" t="str">
            <v>1120021</v>
          </cell>
          <cell r="D82" t="str">
            <v>TASE</v>
          </cell>
          <cell r="E82" t="str">
            <v>אחר</v>
          </cell>
          <cell r="F82" t="str">
            <v>1357</v>
          </cell>
        </row>
        <row r="83">
          <cell r="C83" t="str">
            <v>7460140</v>
          </cell>
          <cell r="D83" t="str">
            <v>TASE</v>
          </cell>
          <cell r="E83" t="str">
            <v>אחר</v>
          </cell>
          <cell r="F83" t="str">
            <v>746</v>
          </cell>
        </row>
        <row r="84">
          <cell r="C84" t="str">
            <v>1139492</v>
          </cell>
          <cell r="D84" t="str">
            <v>TASE</v>
          </cell>
          <cell r="E84" t="str">
            <v>אחר</v>
          </cell>
          <cell r="F84" t="str">
            <v>722</v>
          </cell>
        </row>
        <row r="85">
          <cell r="C85" t="str">
            <v>1126762</v>
          </cell>
          <cell r="D85" t="str">
            <v>TASE</v>
          </cell>
          <cell r="E85" t="str">
            <v>אחר</v>
          </cell>
          <cell r="F85" t="str">
            <v>722</v>
          </cell>
        </row>
        <row r="86">
          <cell r="C86" t="str">
            <v>1110915</v>
          </cell>
          <cell r="D86" t="str">
            <v>TASE</v>
          </cell>
          <cell r="E86" t="str">
            <v>אחר</v>
          </cell>
          <cell r="F86" t="str">
            <v>1063</v>
          </cell>
        </row>
        <row r="87">
          <cell r="C87" t="str">
            <v>1110915</v>
          </cell>
          <cell r="D87" t="str">
            <v>TASE</v>
          </cell>
          <cell r="E87" t="str">
            <v>אחר</v>
          </cell>
          <cell r="F87" t="str">
            <v>1063</v>
          </cell>
        </row>
        <row r="88">
          <cell r="C88" t="str">
            <v>3900271</v>
          </cell>
          <cell r="D88" t="str">
            <v>TASE</v>
          </cell>
          <cell r="E88" t="str">
            <v>אחר</v>
          </cell>
          <cell r="F88" t="str">
            <v>390</v>
          </cell>
        </row>
        <row r="89">
          <cell r="C89" t="str">
            <v>3900206</v>
          </cell>
          <cell r="D89" t="str">
            <v>TASE</v>
          </cell>
          <cell r="E89" t="str">
            <v>אחר</v>
          </cell>
          <cell r="F89" t="str">
            <v>390</v>
          </cell>
        </row>
        <row r="90">
          <cell r="C90" t="str">
            <v>1133040</v>
          </cell>
          <cell r="D90" t="str">
            <v>TASE</v>
          </cell>
          <cell r="E90" t="str">
            <v>אחר</v>
          </cell>
          <cell r="F90" t="str">
            <v>1560</v>
          </cell>
        </row>
        <row r="91">
          <cell r="C91" t="str">
            <v>1122860</v>
          </cell>
          <cell r="D91" t="str">
            <v>TASE</v>
          </cell>
          <cell r="E91" t="str">
            <v>אחר</v>
          </cell>
          <cell r="F91" t="str">
            <v>1560</v>
          </cell>
        </row>
        <row r="92">
          <cell r="C92" t="str">
            <v>1122860</v>
          </cell>
          <cell r="D92" t="str">
            <v>TASE</v>
          </cell>
          <cell r="E92" t="str">
            <v>אחר</v>
          </cell>
          <cell r="F92" t="str">
            <v>1560</v>
          </cell>
        </row>
        <row r="93">
          <cell r="C93" t="str">
            <v>7590110</v>
          </cell>
          <cell r="D93" t="str">
            <v>TASE</v>
          </cell>
          <cell r="E93" t="str">
            <v>אחר</v>
          </cell>
          <cell r="F93" t="str">
            <v>759</v>
          </cell>
        </row>
        <row r="94">
          <cell r="C94" t="str">
            <v>7590128</v>
          </cell>
          <cell r="D94" t="str">
            <v>TASE</v>
          </cell>
          <cell r="E94" t="str">
            <v>אחר</v>
          </cell>
          <cell r="F94" t="str">
            <v>759</v>
          </cell>
        </row>
        <row r="95">
          <cell r="C95" t="str">
            <v>1260488</v>
          </cell>
          <cell r="D95" t="str">
            <v>TASE</v>
          </cell>
          <cell r="E95" t="str">
            <v>אחר</v>
          </cell>
          <cell r="F95" t="str">
            <v>126</v>
          </cell>
        </row>
        <row r="96">
          <cell r="C96" t="str">
            <v>1260546</v>
          </cell>
          <cell r="D96" t="str">
            <v>TASE</v>
          </cell>
          <cell r="E96" t="str">
            <v>אחר</v>
          </cell>
          <cell r="F96" t="str">
            <v>126</v>
          </cell>
        </row>
        <row r="97">
          <cell r="C97" t="str">
            <v>1260546</v>
          </cell>
          <cell r="D97" t="str">
            <v>TASE</v>
          </cell>
          <cell r="E97" t="str">
            <v>אחר</v>
          </cell>
          <cell r="F97" t="str">
            <v>126</v>
          </cell>
        </row>
        <row r="98">
          <cell r="C98" t="str">
            <v>1260306</v>
          </cell>
          <cell r="D98" t="str">
            <v>TASE</v>
          </cell>
          <cell r="E98" t="str">
            <v>אחר</v>
          </cell>
          <cell r="F98" t="str">
            <v>126</v>
          </cell>
        </row>
        <row r="99">
          <cell r="C99" t="str">
            <v>1260397</v>
          </cell>
          <cell r="D99" t="str">
            <v>TASE</v>
          </cell>
          <cell r="E99" t="str">
            <v>אחר</v>
          </cell>
          <cell r="F99" t="str">
            <v>126</v>
          </cell>
        </row>
        <row r="100">
          <cell r="C100" t="str">
            <v>1260397</v>
          </cell>
          <cell r="D100" t="str">
            <v>TASE</v>
          </cell>
          <cell r="E100" t="str">
            <v>אחר</v>
          </cell>
          <cell r="F100" t="str">
            <v>126</v>
          </cell>
        </row>
        <row r="101">
          <cell r="C101" t="str">
            <v>1260462</v>
          </cell>
          <cell r="D101" t="str">
            <v>TASE</v>
          </cell>
          <cell r="E101" t="str">
            <v>אחר</v>
          </cell>
          <cell r="F101" t="str">
            <v>126</v>
          </cell>
        </row>
        <row r="102">
          <cell r="C102" t="str">
            <v>1260603</v>
          </cell>
          <cell r="D102" t="str">
            <v>TASE</v>
          </cell>
          <cell r="E102" t="str">
            <v>אחר</v>
          </cell>
          <cell r="F102" t="str">
            <v>126</v>
          </cell>
        </row>
        <row r="103">
          <cell r="C103" t="str">
            <v>1127901</v>
          </cell>
          <cell r="D103" t="str">
            <v>TASE</v>
          </cell>
          <cell r="E103" t="str">
            <v>אחר</v>
          </cell>
          <cell r="F103" t="str">
            <v>1604</v>
          </cell>
        </row>
        <row r="104">
          <cell r="C104" t="str">
            <v>1125194</v>
          </cell>
          <cell r="D104" t="str">
            <v>TASE</v>
          </cell>
          <cell r="E104" t="str">
            <v>אחר</v>
          </cell>
          <cell r="F104" t="str">
            <v>1291</v>
          </cell>
        </row>
        <row r="105">
          <cell r="C105" t="str">
            <v>1129907</v>
          </cell>
          <cell r="D105" t="str">
            <v>TASE</v>
          </cell>
          <cell r="E105" t="str">
            <v>אחר</v>
          </cell>
          <cell r="F105" t="str">
            <v>1291</v>
          </cell>
        </row>
        <row r="106">
          <cell r="C106" t="str">
            <v>7670177</v>
          </cell>
          <cell r="D106" t="str">
            <v>TASE</v>
          </cell>
          <cell r="E106" t="str">
            <v>אחר</v>
          </cell>
          <cell r="F106" t="str">
            <v>767</v>
          </cell>
        </row>
        <row r="107">
          <cell r="C107" t="str">
            <v>1120799</v>
          </cell>
          <cell r="D107" t="str">
            <v>TASE</v>
          </cell>
          <cell r="E107" t="str">
            <v>אחר</v>
          </cell>
          <cell r="F107" t="str">
            <v>1527</v>
          </cell>
        </row>
        <row r="108">
          <cell r="C108" t="str">
            <v>1120799</v>
          </cell>
          <cell r="D108" t="str">
            <v>TASE</v>
          </cell>
          <cell r="E108" t="str">
            <v>אחר</v>
          </cell>
          <cell r="F108" t="str">
            <v>1527</v>
          </cell>
        </row>
        <row r="109">
          <cell r="C109" t="str">
            <v>1134048</v>
          </cell>
          <cell r="D109" t="str">
            <v>TASE</v>
          </cell>
          <cell r="E109" t="str">
            <v>אחר</v>
          </cell>
          <cell r="F109" t="str">
            <v>1523</v>
          </cell>
        </row>
        <row r="110">
          <cell r="C110" t="str">
            <v>1119213</v>
          </cell>
          <cell r="D110" t="str">
            <v>TASE</v>
          </cell>
          <cell r="E110" t="str">
            <v>אחר</v>
          </cell>
          <cell r="F110" t="str">
            <v>1367</v>
          </cell>
        </row>
        <row r="111">
          <cell r="C111" t="str">
            <v>1128875</v>
          </cell>
          <cell r="D111" t="str">
            <v>TASE</v>
          </cell>
          <cell r="E111" t="str">
            <v>אחר</v>
          </cell>
          <cell r="F111" t="str">
            <v>1367</v>
          </cell>
        </row>
        <row r="112">
          <cell r="C112" t="str">
            <v>5830104</v>
          </cell>
          <cell r="D112" t="str">
            <v>TASE</v>
          </cell>
          <cell r="E112" t="str">
            <v>אחר</v>
          </cell>
          <cell r="F112" t="str">
            <v>583</v>
          </cell>
        </row>
        <row r="113">
          <cell r="C113" t="str">
            <v>1120120</v>
          </cell>
          <cell r="D113" t="str">
            <v>TASE</v>
          </cell>
          <cell r="E113" t="str">
            <v>אחר</v>
          </cell>
          <cell r="F113" t="str">
            <v>224</v>
          </cell>
        </row>
        <row r="114">
          <cell r="C114" t="str">
            <v>1136050</v>
          </cell>
          <cell r="D114" t="str">
            <v>TASE</v>
          </cell>
          <cell r="E114" t="str">
            <v>אחר</v>
          </cell>
          <cell r="F114" t="str">
            <v>224</v>
          </cell>
        </row>
        <row r="115">
          <cell r="C115" t="str">
            <v>1132950</v>
          </cell>
          <cell r="D115" t="str">
            <v>TASE</v>
          </cell>
          <cell r="E115" t="str">
            <v>אחר</v>
          </cell>
          <cell r="F115" t="str">
            <v>224</v>
          </cell>
        </row>
        <row r="116">
          <cell r="C116" t="str">
            <v>3230125</v>
          </cell>
          <cell r="D116" t="str">
            <v>TASE</v>
          </cell>
          <cell r="E116" t="str">
            <v>אחר</v>
          </cell>
          <cell r="F116" t="str">
            <v>323</v>
          </cell>
        </row>
        <row r="117">
          <cell r="C117" t="str">
            <v>3230174</v>
          </cell>
          <cell r="D117" t="str">
            <v>TASE</v>
          </cell>
          <cell r="E117" t="str">
            <v>אחר</v>
          </cell>
          <cell r="F117" t="str">
            <v>323</v>
          </cell>
        </row>
        <row r="118">
          <cell r="C118" t="str">
            <v>3230232</v>
          </cell>
          <cell r="D118" t="str">
            <v>TASE</v>
          </cell>
          <cell r="E118" t="str">
            <v>אחר</v>
          </cell>
          <cell r="F118" t="str">
            <v>323</v>
          </cell>
        </row>
        <row r="119">
          <cell r="C119" t="str">
            <v>3230141</v>
          </cell>
          <cell r="D119" t="str">
            <v>TASE</v>
          </cell>
          <cell r="E119" t="str">
            <v>אחר</v>
          </cell>
          <cell r="F119" t="str">
            <v>323</v>
          </cell>
        </row>
        <row r="120">
          <cell r="C120" t="str">
            <v>3230216</v>
          </cell>
          <cell r="D120" t="str">
            <v>TASE</v>
          </cell>
          <cell r="E120" t="str">
            <v>אחר</v>
          </cell>
          <cell r="F120" t="str">
            <v>323</v>
          </cell>
        </row>
        <row r="121">
          <cell r="C121" t="str">
            <v>3230091</v>
          </cell>
          <cell r="D121" t="str">
            <v>TASE</v>
          </cell>
          <cell r="E121" t="str">
            <v>אחר</v>
          </cell>
          <cell r="F121" t="str">
            <v>323</v>
          </cell>
        </row>
        <row r="122">
          <cell r="C122" t="str">
            <v>3230224</v>
          </cell>
          <cell r="D122" t="str">
            <v>TASE</v>
          </cell>
          <cell r="E122" t="str">
            <v>אחר</v>
          </cell>
          <cell r="F122" t="str">
            <v>323</v>
          </cell>
        </row>
        <row r="123">
          <cell r="C123" t="str">
            <v>3230190</v>
          </cell>
          <cell r="D123" t="str">
            <v>TASE</v>
          </cell>
          <cell r="E123" t="str">
            <v>אחר</v>
          </cell>
          <cell r="F123" t="str">
            <v>323</v>
          </cell>
        </row>
        <row r="124">
          <cell r="C124" t="str">
            <v>3230208</v>
          </cell>
          <cell r="D124" t="str">
            <v>TASE</v>
          </cell>
          <cell r="E124" t="str">
            <v>אחר</v>
          </cell>
          <cell r="F124" t="str">
            <v>323</v>
          </cell>
        </row>
        <row r="125">
          <cell r="C125" t="str">
            <v>3230166</v>
          </cell>
          <cell r="D125" t="str">
            <v>TASE</v>
          </cell>
          <cell r="E125" t="str">
            <v>אחר</v>
          </cell>
          <cell r="F125" t="str">
            <v>323</v>
          </cell>
        </row>
        <row r="126">
          <cell r="C126" t="str">
            <v>3230083</v>
          </cell>
          <cell r="D126" t="str">
            <v>TASE</v>
          </cell>
          <cell r="E126" t="str">
            <v>אחר</v>
          </cell>
          <cell r="F126" t="str">
            <v>323</v>
          </cell>
        </row>
        <row r="127">
          <cell r="C127" t="str">
            <v>3230083</v>
          </cell>
          <cell r="D127" t="str">
            <v>TASE</v>
          </cell>
          <cell r="E127" t="str">
            <v>אחר</v>
          </cell>
          <cell r="F127" t="str">
            <v>323</v>
          </cell>
        </row>
        <row r="128">
          <cell r="C128" t="str">
            <v>5660048</v>
          </cell>
          <cell r="D128" t="str">
            <v>TASE</v>
          </cell>
          <cell r="E128" t="str">
            <v>אחר</v>
          </cell>
          <cell r="F128" t="str">
            <v>566</v>
          </cell>
        </row>
        <row r="129">
          <cell r="C129" t="str">
            <v>1103670</v>
          </cell>
          <cell r="D129" t="str">
            <v>TASE</v>
          </cell>
          <cell r="E129" t="str">
            <v>אחר</v>
          </cell>
          <cell r="F129" t="str">
            <v>566</v>
          </cell>
        </row>
        <row r="130">
          <cell r="C130" t="str">
            <v>1139542</v>
          </cell>
          <cell r="D130" t="str">
            <v>TASE</v>
          </cell>
          <cell r="E130" t="str">
            <v>אחר</v>
          </cell>
          <cell r="F130" t="str">
            <v>1363</v>
          </cell>
        </row>
        <row r="131">
          <cell r="C131" t="str">
            <v>1096270</v>
          </cell>
          <cell r="D131" t="str">
            <v>TASE</v>
          </cell>
          <cell r="E131" t="str">
            <v>אחר</v>
          </cell>
          <cell r="F131" t="str">
            <v>2066</v>
          </cell>
        </row>
        <row r="132">
          <cell r="C132" t="str">
            <v>1124080</v>
          </cell>
          <cell r="D132" t="str">
            <v>TASE</v>
          </cell>
          <cell r="E132" t="str">
            <v>אחר</v>
          </cell>
          <cell r="F132" t="str">
            <v>722</v>
          </cell>
        </row>
        <row r="133">
          <cell r="C133" t="str">
            <v>7390131</v>
          </cell>
          <cell r="D133" t="str">
            <v>TASE</v>
          </cell>
          <cell r="E133" t="str">
            <v>אחר</v>
          </cell>
          <cell r="F133" t="str">
            <v>739</v>
          </cell>
        </row>
        <row r="134">
          <cell r="C134" t="str">
            <v>1118033</v>
          </cell>
          <cell r="D134" t="str">
            <v>TASE</v>
          </cell>
          <cell r="E134" t="str">
            <v>אחר</v>
          </cell>
          <cell r="F134" t="str">
            <v>1327</v>
          </cell>
        </row>
        <row r="135">
          <cell r="C135" t="str">
            <v>1106947</v>
          </cell>
          <cell r="D135" t="str">
            <v>TASE</v>
          </cell>
          <cell r="E135" t="str">
            <v>אחר</v>
          </cell>
          <cell r="F135" t="str">
            <v>1327</v>
          </cell>
        </row>
        <row r="136">
          <cell r="C136" t="str">
            <v>1129279</v>
          </cell>
          <cell r="D136" t="str">
            <v>TASE</v>
          </cell>
          <cell r="E136" t="str">
            <v>אחר</v>
          </cell>
          <cell r="F136" t="str">
            <v>1327</v>
          </cell>
        </row>
        <row r="137">
          <cell r="C137" t="str">
            <v>1136084</v>
          </cell>
          <cell r="D137" t="str">
            <v>TASE</v>
          </cell>
          <cell r="E137" t="str">
            <v>אחר</v>
          </cell>
          <cell r="F137" t="str">
            <v>1327</v>
          </cell>
        </row>
        <row r="138">
          <cell r="C138" t="str">
            <v>1141050</v>
          </cell>
          <cell r="D138" t="str">
            <v>TASE</v>
          </cell>
          <cell r="E138" t="str">
            <v>אחר</v>
          </cell>
          <cell r="F138" t="str">
            <v>1327</v>
          </cell>
        </row>
        <row r="139">
          <cell r="C139" t="str">
            <v>1142058</v>
          </cell>
          <cell r="D139" t="str">
            <v>TASE</v>
          </cell>
          <cell r="E139" t="str">
            <v>אחר</v>
          </cell>
          <cell r="F139" t="str">
            <v>593</v>
          </cell>
        </row>
        <row r="140">
          <cell r="C140" t="str">
            <v>7480098</v>
          </cell>
          <cell r="D140" t="str">
            <v>TASE</v>
          </cell>
          <cell r="E140" t="str">
            <v>אחר</v>
          </cell>
          <cell r="F140" t="str">
            <v>691</v>
          </cell>
        </row>
        <row r="141">
          <cell r="C141" t="str">
            <v>1121763</v>
          </cell>
          <cell r="D141" t="str">
            <v>TASE</v>
          </cell>
          <cell r="E141" t="str">
            <v>אחר</v>
          </cell>
          <cell r="F141" t="str">
            <v>1064</v>
          </cell>
        </row>
        <row r="142">
          <cell r="C142" t="str">
            <v>1121763</v>
          </cell>
          <cell r="D142" t="str">
            <v>TASE</v>
          </cell>
          <cell r="E142" t="str">
            <v>אחר</v>
          </cell>
          <cell r="F142" t="str">
            <v>1064</v>
          </cell>
        </row>
        <row r="143">
          <cell r="C143" t="str">
            <v>1123256</v>
          </cell>
          <cell r="D143" t="str">
            <v>TASE</v>
          </cell>
          <cell r="E143" t="str">
            <v>אחר</v>
          </cell>
          <cell r="F143" t="str">
            <v>510</v>
          </cell>
        </row>
        <row r="144">
          <cell r="C144" t="str">
            <v>1127422</v>
          </cell>
          <cell r="D144" t="str">
            <v>TASE</v>
          </cell>
          <cell r="E144" t="str">
            <v>אחר</v>
          </cell>
          <cell r="F144" t="str">
            <v>1248</v>
          </cell>
        </row>
        <row r="145">
          <cell r="C145" t="str">
            <v>6130181</v>
          </cell>
          <cell r="D145" t="str">
            <v>TASE</v>
          </cell>
          <cell r="E145" t="str">
            <v>אחר</v>
          </cell>
          <cell r="F145" t="str">
            <v>613</v>
          </cell>
        </row>
        <row r="146">
          <cell r="C146" t="str">
            <v>6130207</v>
          </cell>
          <cell r="D146" t="str">
            <v>TASE</v>
          </cell>
          <cell r="E146" t="str">
            <v>אחר</v>
          </cell>
          <cell r="F146" t="str">
            <v>613</v>
          </cell>
        </row>
        <row r="147">
          <cell r="C147" t="str">
            <v>6950083</v>
          </cell>
          <cell r="D147" t="str">
            <v>TASE</v>
          </cell>
          <cell r="E147" t="str">
            <v>אחר</v>
          </cell>
          <cell r="F147" t="str">
            <v>231</v>
          </cell>
        </row>
        <row r="148">
          <cell r="C148" t="str">
            <v>6950083</v>
          </cell>
          <cell r="D148" t="str">
            <v>TASE</v>
          </cell>
          <cell r="E148" t="str">
            <v>אחר</v>
          </cell>
          <cell r="F148" t="str">
            <v>231</v>
          </cell>
        </row>
        <row r="149">
          <cell r="C149" t="str">
            <v>7230345</v>
          </cell>
          <cell r="D149" t="str">
            <v>אחר</v>
          </cell>
          <cell r="F149" t="str">
            <v>723</v>
          </cell>
        </row>
        <row r="150">
          <cell r="C150" t="str">
            <v>6320071</v>
          </cell>
          <cell r="D150" t="str">
            <v>TASE</v>
          </cell>
          <cell r="E150" t="str">
            <v>אחר</v>
          </cell>
          <cell r="F150" t="str">
            <v>632</v>
          </cell>
        </row>
        <row r="151">
          <cell r="C151" t="str">
            <v>6990188</v>
          </cell>
          <cell r="D151" t="str">
            <v>TASE</v>
          </cell>
          <cell r="E151" t="str">
            <v>אחר</v>
          </cell>
          <cell r="F151" t="str">
            <v>699</v>
          </cell>
        </row>
        <row r="152">
          <cell r="C152" t="str">
            <v>6990188</v>
          </cell>
          <cell r="D152" t="str">
            <v>TASE</v>
          </cell>
          <cell r="E152" t="str">
            <v>אחר</v>
          </cell>
          <cell r="F152" t="str">
            <v>699</v>
          </cell>
        </row>
        <row r="153">
          <cell r="C153" t="str">
            <v>1132828</v>
          </cell>
          <cell r="D153" t="str">
            <v>TASE</v>
          </cell>
          <cell r="E153" t="str">
            <v>אחר</v>
          </cell>
          <cell r="F153" t="str">
            <v>2066</v>
          </cell>
        </row>
        <row r="154">
          <cell r="C154" t="str">
            <v>1125996</v>
          </cell>
          <cell r="D154" t="str">
            <v>TASE</v>
          </cell>
          <cell r="E154" t="str">
            <v>אחר</v>
          </cell>
          <cell r="F154" t="str">
            <v>2066</v>
          </cell>
        </row>
        <row r="155">
          <cell r="C155" t="str">
            <v>7670102</v>
          </cell>
          <cell r="D155" t="str">
            <v>TASE</v>
          </cell>
          <cell r="E155" t="str">
            <v>אחר</v>
          </cell>
          <cell r="F155" t="str">
            <v>767</v>
          </cell>
        </row>
        <row r="156">
          <cell r="C156" t="str">
            <v>1118827</v>
          </cell>
          <cell r="D156" t="str">
            <v>TASE</v>
          </cell>
          <cell r="E156" t="str">
            <v>אחר</v>
          </cell>
          <cell r="F156" t="str">
            <v>2095</v>
          </cell>
        </row>
        <row r="157">
          <cell r="C157" t="str">
            <v>1115724</v>
          </cell>
          <cell r="D157" t="str">
            <v>TASE</v>
          </cell>
          <cell r="E157" t="str">
            <v>אחר</v>
          </cell>
          <cell r="F157" t="str">
            <v>1349</v>
          </cell>
        </row>
        <row r="158">
          <cell r="C158" t="str">
            <v>1130467</v>
          </cell>
          <cell r="D158" t="str">
            <v>TASE</v>
          </cell>
          <cell r="E158" t="str">
            <v>אחר</v>
          </cell>
          <cell r="F158" t="str">
            <v>1349</v>
          </cell>
        </row>
        <row r="159">
          <cell r="C159" t="str">
            <v>1119999</v>
          </cell>
          <cell r="D159" t="str">
            <v>TASE</v>
          </cell>
          <cell r="E159" t="str">
            <v>אחר</v>
          </cell>
          <cell r="F159" t="str">
            <v>1349</v>
          </cell>
        </row>
        <row r="160">
          <cell r="C160" t="str">
            <v>1140607</v>
          </cell>
          <cell r="D160" t="str">
            <v>TASE</v>
          </cell>
          <cell r="E160" t="str">
            <v>אחר</v>
          </cell>
          <cell r="F160" t="str">
            <v>1349</v>
          </cell>
        </row>
        <row r="161">
          <cell r="C161" t="str">
            <v>7770217</v>
          </cell>
          <cell r="D161" t="str">
            <v>TASE</v>
          </cell>
          <cell r="E161" t="str">
            <v>אחר</v>
          </cell>
          <cell r="F161" t="str">
            <v>777</v>
          </cell>
        </row>
        <row r="162">
          <cell r="C162" t="str">
            <v>7770142</v>
          </cell>
          <cell r="D162" t="str">
            <v>TASE</v>
          </cell>
          <cell r="E162" t="str">
            <v>אחר</v>
          </cell>
          <cell r="F162" t="str">
            <v>777</v>
          </cell>
        </row>
        <row r="163">
          <cell r="C163" t="str">
            <v>1410281</v>
          </cell>
          <cell r="D163" t="str">
            <v>TASE</v>
          </cell>
          <cell r="E163" t="str">
            <v>אחר</v>
          </cell>
          <cell r="F163" t="str">
            <v>141</v>
          </cell>
        </row>
        <row r="164">
          <cell r="C164" t="str">
            <v>1115278</v>
          </cell>
          <cell r="D164" t="str">
            <v>TASE</v>
          </cell>
          <cell r="E164" t="str">
            <v>אחר</v>
          </cell>
          <cell r="F164" t="str">
            <v>722</v>
          </cell>
        </row>
        <row r="165">
          <cell r="C165" t="str">
            <v>7150337</v>
          </cell>
          <cell r="D165" t="str">
            <v>TASE</v>
          </cell>
          <cell r="E165" t="str">
            <v>אחר</v>
          </cell>
          <cell r="F165" t="str">
            <v>715</v>
          </cell>
        </row>
        <row r="166">
          <cell r="C166" t="str">
            <v>5050240</v>
          </cell>
          <cell r="D166" t="str">
            <v>TASE</v>
          </cell>
          <cell r="E166" t="str">
            <v>אחר</v>
          </cell>
          <cell r="F166" t="str">
            <v>505</v>
          </cell>
        </row>
        <row r="167">
          <cell r="C167" t="str">
            <v>1121581</v>
          </cell>
          <cell r="D167" t="str">
            <v>TASE</v>
          </cell>
          <cell r="E167" t="str">
            <v>אחר</v>
          </cell>
          <cell r="F167" t="str">
            <v>1566</v>
          </cell>
        </row>
        <row r="168">
          <cell r="C168" t="str">
            <v>5050265</v>
          </cell>
          <cell r="D168" t="str">
            <v>TASE</v>
          </cell>
          <cell r="E168" t="str">
            <v>אחר</v>
          </cell>
          <cell r="F168" t="str">
            <v>505</v>
          </cell>
        </row>
        <row r="169">
          <cell r="C169" t="str">
            <v>1127349</v>
          </cell>
          <cell r="D169" t="str">
            <v>TASE</v>
          </cell>
          <cell r="E169" t="str">
            <v>אחר</v>
          </cell>
          <cell r="F169" t="str">
            <v>1566</v>
          </cell>
        </row>
        <row r="170">
          <cell r="C170" t="str">
            <v>3870078</v>
          </cell>
          <cell r="D170" t="str">
            <v>TASE</v>
          </cell>
          <cell r="E170" t="str">
            <v>אחר</v>
          </cell>
          <cell r="F170" t="str">
            <v>387</v>
          </cell>
        </row>
        <row r="171">
          <cell r="C171" t="str">
            <v>3870094</v>
          </cell>
          <cell r="D171" t="str">
            <v>TASE</v>
          </cell>
          <cell r="E171" t="str">
            <v>אחר</v>
          </cell>
          <cell r="F171" t="str">
            <v>387</v>
          </cell>
        </row>
        <row r="172">
          <cell r="C172" t="str">
            <v>3870128</v>
          </cell>
          <cell r="D172" t="str">
            <v>TASE</v>
          </cell>
          <cell r="E172" t="str">
            <v>אחר</v>
          </cell>
          <cell r="F172" t="str">
            <v>387</v>
          </cell>
        </row>
        <row r="173">
          <cell r="C173" t="str">
            <v>3870102</v>
          </cell>
          <cell r="D173" t="str">
            <v>TASE</v>
          </cell>
          <cell r="E173" t="str">
            <v>אחר</v>
          </cell>
          <cell r="F173" t="str">
            <v>387</v>
          </cell>
        </row>
        <row r="174">
          <cell r="C174" t="str">
            <v>1126093</v>
          </cell>
          <cell r="D174" t="str">
            <v>TASE</v>
          </cell>
          <cell r="E174" t="str">
            <v>אחר</v>
          </cell>
          <cell r="F174" t="str">
            <v>1338</v>
          </cell>
        </row>
        <row r="175">
          <cell r="C175" t="str">
            <v>2510204</v>
          </cell>
          <cell r="D175" t="str">
            <v>TASE</v>
          </cell>
          <cell r="E175" t="str">
            <v>אחר</v>
          </cell>
          <cell r="F175" t="str">
            <v>251</v>
          </cell>
        </row>
        <row r="176">
          <cell r="C176" t="str">
            <v>2510139</v>
          </cell>
          <cell r="D176" t="str">
            <v>TASE</v>
          </cell>
          <cell r="E176" t="str">
            <v>אחר</v>
          </cell>
          <cell r="F176" t="str">
            <v>251</v>
          </cell>
        </row>
        <row r="177">
          <cell r="C177" t="str">
            <v>2510162</v>
          </cell>
          <cell r="D177" t="str">
            <v>TASE</v>
          </cell>
          <cell r="E177" t="str">
            <v>אחר</v>
          </cell>
          <cell r="F177" t="str">
            <v>251</v>
          </cell>
        </row>
        <row r="178">
          <cell r="C178" t="str">
            <v>1139849</v>
          </cell>
          <cell r="D178" t="str">
            <v>TASE</v>
          </cell>
          <cell r="E178" t="str">
            <v>אחר</v>
          </cell>
          <cell r="F178" t="str">
            <v>1130</v>
          </cell>
        </row>
        <row r="179">
          <cell r="C179" t="str">
            <v>1130681</v>
          </cell>
          <cell r="D179" t="str">
            <v>TASE</v>
          </cell>
          <cell r="E179" t="str">
            <v>אחר</v>
          </cell>
          <cell r="F179" t="str">
            <v>1130</v>
          </cell>
        </row>
        <row r="180">
          <cell r="C180" t="str">
            <v>6910095</v>
          </cell>
          <cell r="D180" t="str">
            <v>TASE</v>
          </cell>
          <cell r="E180" t="str">
            <v>אחר</v>
          </cell>
          <cell r="F180" t="str">
            <v>691</v>
          </cell>
        </row>
        <row r="181">
          <cell r="C181" t="str">
            <v>1121326</v>
          </cell>
          <cell r="D181" t="str">
            <v>TASE</v>
          </cell>
          <cell r="E181" t="str">
            <v>אחר</v>
          </cell>
          <cell r="F181" t="str">
            <v>1095</v>
          </cell>
        </row>
        <row r="182">
          <cell r="C182" t="str">
            <v>1115823</v>
          </cell>
          <cell r="D182" t="str">
            <v>TASE</v>
          </cell>
          <cell r="E182" t="str">
            <v>אחר</v>
          </cell>
          <cell r="F182" t="str">
            <v>1095</v>
          </cell>
        </row>
        <row r="183">
          <cell r="C183" t="str">
            <v>5760160</v>
          </cell>
          <cell r="D183" t="str">
            <v>TASE</v>
          </cell>
          <cell r="E183" t="str">
            <v>אחר</v>
          </cell>
          <cell r="F183" t="str">
            <v>576</v>
          </cell>
        </row>
        <row r="184">
          <cell r="C184" t="str">
            <v>5760160</v>
          </cell>
          <cell r="D184" t="str">
            <v>TASE</v>
          </cell>
          <cell r="E184" t="str">
            <v>אחר</v>
          </cell>
          <cell r="F184" t="str">
            <v>576</v>
          </cell>
        </row>
        <row r="185">
          <cell r="C185" t="str">
            <v>1141639</v>
          </cell>
          <cell r="D185" t="str">
            <v>TASE</v>
          </cell>
          <cell r="E185" t="str">
            <v>אחר</v>
          </cell>
          <cell r="F185" t="str">
            <v>4880</v>
          </cell>
        </row>
        <row r="186">
          <cell r="C186" t="str">
            <v>1139716</v>
          </cell>
          <cell r="D186" t="str">
            <v>TASE</v>
          </cell>
          <cell r="E186" t="str">
            <v>אחר</v>
          </cell>
          <cell r="F186" t="str">
            <v>1536</v>
          </cell>
        </row>
        <row r="187">
          <cell r="C187" t="str">
            <v>2260495</v>
          </cell>
          <cell r="D187" t="str">
            <v>TASE</v>
          </cell>
          <cell r="E187" t="str">
            <v>אחר</v>
          </cell>
          <cell r="F187" t="str">
            <v>226</v>
          </cell>
        </row>
        <row r="188">
          <cell r="C188" t="str">
            <v>2260495</v>
          </cell>
          <cell r="D188" t="str">
            <v>TASE</v>
          </cell>
          <cell r="E188" t="str">
            <v>אחר</v>
          </cell>
          <cell r="F188" t="str">
            <v>226</v>
          </cell>
        </row>
        <row r="189">
          <cell r="C189" t="str">
            <v>1127323</v>
          </cell>
          <cell r="D189" t="str">
            <v>TASE</v>
          </cell>
          <cell r="E189" t="str">
            <v>אחר</v>
          </cell>
          <cell r="F189" t="str">
            <v>1450</v>
          </cell>
        </row>
        <row r="190">
          <cell r="C190" t="str">
            <v>1130632</v>
          </cell>
          <cell r="D190" t="str">
            <v>TASE</v>
          </cell>
          <cell r="E190" t="str">
            <v>אחר</v>
          </cell>
          <cell r="F190" t="str">
            <v>1450</v>
          </cell>
        </row>
        <row r="191">
          <cell r="C191" t="str">
            <v>1130632</v>
          </cell>
          <cell r="D191" t="str">
            <v>TASE</v>
          </cell>
          <cell r="E191" t="str">
            <v>אחר</v>
          </cell>
          <cell r="F191" t="str">
            <v>1450</v>
          </cell>
        </row>
        <row r="192">
          <cell r="C192" t="str">
            <v>1138668</v>
          </cell>
          <cell r="D192" t="str">
            <v>TASE</v>
          </cell>
          <cell r="E192" t="str">
            <v>אחר</v>
          </cell>
          <cell r="F192" t="str">
            <v>1450</v>
          </cell>
        </row>
        <row r="193">
          <cell r="C193" t="str">
            <v>1138668</v>
          </cell>
          <cell r="D193" t="str">
            <v>TASE</v>
          </cell>
          <cell r="E193" t="str">
            <v>אחר</v>
          </cell>
          <cell r="F193" t="str">
            <v>1450</v>
          </cell>
        </row>
        <row r="194">
          <cell r="C194" t="str">
            <v>6990154</v>
          </cell>
          <cell r="D194" t="str">
            <v>TASE</v>
          </cell>
          <cell r="E194" t="str">
            <v>אחר</v>
          </cell>
          <cell r="F194" t="str">
            <v>699</v>
          </cell>
        </row>
        <row r="195">
          <cell r="C195" t="str">
            <v>6990139</v>
          </cell>
          <cell r="D195" t="str">
            <v>TASE</v>
          </cell>
          <cell r="E195" t="str">
            <v>אחר</v>
          </cell>
          <cell r="F195" t="str">
            <v>699</v>
          </cell>
        </row>
        <row r="196">
          <cell r="C196" t="str">
            <v>1106046</v>
          </cell>
          <cell r="D196" t="str">
            <v>TASE</v>
          </cell>
          <cell r="E196" t="str">
            <v>אחר</v>
          </cell>
          <cell r="F196" t="str">
            <v>1095</v>
          </cell>
        </row>
        <row r="197">
          <cell r="C197" t="str">
            <v>1105543</v>
          </cell>
          <cell r="D197" t="str">
            <v>TASE</v>
          </cell>
          <cell r="E197" t="str">
            <v>אחר</v>
          </cell>
          <cell r="F197" t="str">
            <v>1095</v>
          </cell>
        </row>
        <row r="198">
          <cell r="C198" t="str">
            <v>1129733</v>
          </cell>
          <cell r="D198" t="str">
            <v>TASE</v>
          </cell>
          <cell r="E198" t="str">
            <v>אחר</v>
          </cell>
          <cell r="F198" t="str">
            <v>1068</v>
          </cell>
        </row>
        <row r="199">
          <cell r="C199" t="str">
            <v>1129733</v>
          </cell>
          <cell r="D199" t="str">
            <v>TASE</v>
          </cell>
          <cell r="E199" t="str">
            <v>אחר</v>
          </cell>
          <cell r="F199" t="str">
            <v>1068</v>
          </cell>
        </row>
        <row r="200">
          <cell r="C200" t="str">
            <v>1135888</v>
          </cell>
          <cell r="D200" t="str">
            <v>TASE</v>
          </cell>
          <cell r="E200" t="str">
            <v>אחר</v>
          </cell>
          <cell r="F200" t="str">
            <v>1068</v>
          </cell>
        </row>
        <row r="201">
          <cell r="C201" t="str">
            <v>1117910</v>
          </cell>
          <cell r="D201" t="str">
            <v>TASE</v>
          </cell>
          <cell r="E201" t="str">
            <v>אחר</v>
          </cell>
          <cell r="F201" t="str">
            <v>1068</v>
          </cell>
        </row>
        <row r="202">
          <cell r="C202" t="str">
            <v>1125210</v>
          </cell>
          <cell r="D202" t="str">
            <v>TASE</v>
          </cell>
          <cell r="E202" t="str">
            <v>אחר</v>
          </cell>
          <cell r="F202" t="str">
            <v>1068</v>
          </cell>
        </row>
        <row r="203">
          <cell r="C203" t="str">
            <v>1410265</v>
          </cell>
          <cell r="D203" t="str">
            <v>TASE</v>
          </cell>
          <cell r="E203" t="str">
            <v>אחר</v>
          </cell>
          <cell r="F203" t="str">
            <v>141</v>
          </cell>
        </row>
        <row r="204">
          <cell r="C204" t="str">
            <v>1410224</v>
          </cell>
          <cell r="D204" t="str">
            <v>TASE</v>
          </cell>
          <cell r="E204" t="str">
            <v>אחר</v>
          </cell>
          <cell r="F204" t="str">
            <v>141</v>
          </cell>
        </row>
        <row r="205">
          <cell r="C205" t="str">
            <v>1410224</v>
          </cell>
          <cell r="D205" t="str">
            <v>TASE</v>
          </cell>
          <cell r="E205" t="str">
            <v>אחר</v>
          </cell>
          <cell r="F205" t="str">
            <v>141</v>
          </cell>
        </row>
        <row r="206">
          <cell r="C206" t="str">
            <v>1141878</v>
          </cell>
          <cell r="D206" t="str">
            <v>TASE</v>
          </cell>
          <cell r="E206" t="str">
            <v>אחר</v>
          </cell>
          <cell r="F206" t="str">
            <v>722</v>
          </cell>
        </row>
        <row r="207">
          <cell r="C207" t="str">
            <v>1820158</v>
          </cell>
          <cell r="D207" t="str">
            <v>TASE</v>
          </cell>
          <cell r="E207" t="str">
            <v>אחר</v>
          </cell>
          <cell r="F207" t="str">
            <v>182</v>
          </cell>
        </row>
        <row r="208">
          <cell r="C208" t="str">
            <v>1820174</v>
          </cell>
          <cell r="D208" t="str">
            <v>TASE</v>
          </cell>
          <cell r="E208" t="str">
            <v>אחר</v>
          </cell>
          <cell r="F208" t="str">
            <v>182</v>
          </cell>
        </row>
        <row r="209">
          <cell r="C209" t="str">
            <v>1820190</v>
          </cell>
          <cell r="D209" t="str">
            <v>TASE</v>
          </cell>
          <cell r="E209" t="str">
            <v>אחר</v>
          </cell>
          <cell r="F209" t="str">
            <v>182</v>
          </cell>
        </row>
        <row r="210">
          <cell r="C210" t="str">
            <v>1820190</v>
          </cell>
          <cell r="D210" t="str">
            <v>TASE</v>
          </cell>
          <cell r="E210" t="str">
            <v>אחר</v>
          </cell>
          <cell r="F210" t="str">
            <v>182</v>
          </cell>
        </row>
        <row r="211">
          <cell r="C211" t="str">
            <v>7150246</v>
          </cell>
          <cell r="D211" t="str">
            <v>TASE</v>
          </cell>
          <cell r="E211" t="str">
            <v>אחר</v>
          </cell>
          <cell r="F211" t="str">
            <v>715</v>
          </cell>
        </row>
        <row r="212">
          <cell r="C212" t="str">
            <v>1131614</v>
          </cell>
          <cell r="D212" t="str">
            <v>TASE</v>
          </cell>
          <cell r="E212" t="str">
            <v>אחר</v>
          </cell>
          <cell r="F212" t="str">
            <v>2156</v>
          </cell>
        </row>
        <row r="213">
          <cell r="C213" t="str">
            <v>1120880</v>
          </cell>
          <cell r="D213" t="str">
            <v>TASE</v>
          </cell>
          <cell r="E213" t="str">
            <v>אחר</v>
          </cell>
          <cell r="F213" t="str">
            <v>720</v>
          </cell>
        </row>
        <row r="214">
          <cell r="C214" t="str">
            <v>1130947</v>
          </cell>
          <cell r="D214" t="str">
            <v>TASE</v>
          </cell>
          <cell r="E214" t="str">
            <v>אחר</v>
          </cell>
          <cell r="F214" t="str">
            <v>2101</v>
          </cell>
        </row>
        <row r="215">
          <cell r="C215" t="str">
            <v>3130275</v>
          </cell>
          <cell r="D215" t="str">
            <v>TASE</v>
          </cell>
          <cell r="E215" t="str">
            <v>אחר</v>
          </cell>
          <cell r="F215" t="str">
            <v>313</v>
          </cell>
        </row>
        <row r="216">
          <cell r="C216" t="str">
            <v>3130291</v>
          </cell>
          <cell r="D216" t="str">
            <v>TASE</v>
          </cell>
          <cell r="E216" t="str">
            <v>אחר</v>
          </cell>
          <cell r="F216" t="str">
            <v>313</v>
          </cell>
        </row>
        <row r="217">
          <cell r="C217" t="str">
            <v>1132232</v>
          </cell>
          <cell r="D217" t="str">
            <v>TASE</v>
          </cell>
          <cell r="E217" t="str">
            <v>אחר</v>
          </cell>
          <cell r="F217" t="str">
            <v>1172</v>
          </cell>
        </row>
        <row r="218">
          <cell r="C218" t="str">
            <v>1129550</v>
          </cell>
          <cell r="D218" t="str">
            <v>TASE</v>
          </cell>
          <cell r="E218" t="str">
            <v>אחר</v>
          </cell>
          <cell r="F218" t="str">
            <v>1172</v>
          </cell>
        </row>
        <row r="219">
          <cell r="C219" t="str">
            <v>1122233</v>
          </cell>
          <cell r="D219" t="str">
            <v>TASE</v>
          </cell>
          <cell r="E219" t="str">
            <v>אחר</v>
          </cell>
          <cell r="F219" t="str">
            <v>1172</v>
          </cell>
        </row>
        <row r="220">
          <cell r="C220" t="str">
            <v>1123884</v>
          </cell>
          <cell r="D220" t="str">
            <v>TASE</v>
          </cell>
          <cell r="E220" t="str">
            <v>אחר</v>
          </cell>
          <cell r="F220" t="str">
            <v>1448</v>
          </cell>
        </row>
        <row r="221">
          <cell r="C221" t="str">
            <v>1104330</v>
          </cell>
          <cell r="D221" t="str">
            <v>TASE</v>
          </cell>
          <cell r="E221" t="str">
            <v>אחר</v>
          </cell>
          <cell r="F221" t="str">
            <v>1448</v>
          </cell>
        </row>
        <row r="222">
          <cell r="C222" t="str">
            <v>2590438</v>
          </cell>
          <cell r="D222" t="str">
            <v>TASE</v>
          </cell>
          <cell r="E222" t="str">
            <v>אחר</v>
          </cell>
          <cell r="F222" t="str">
            <v>259</v>
          </cell>
        </row>
        <row r="223">
          <cell r="C223" t="str">
            <v>2590255</v>
          </cell>
          <cell r="D223" t="str">
            <v>TASE</v>
          </cell>
          <cell r="E223" t="str">
            <v>אחר</v>
          </cell>
          <cell r="F223" t="str">
            <v>259</v>
          </cell>
        </row>
        <row r="224">
          <cell r="C224" t="str">
            <v>1125681</v>
          </cell>
          <cell r="D224" t="str">
            <v>TASE</v>
          </cell>
          <cell r="E224" t="str">
            <v>אחר</v>
          </cell>
          <cell r="F224" t="str">
            <v>1130</v>
          </cell>
        </row>
        <row r="225">
          <cell r="C225" t="str">
            <v>1118587</v>
          </cell>
          <cell r="D225" t="str">
            <v>TASE</v>
          </cell>
          <cell r="E225" t="str">
            <v>אחר</v>
          </cell>
          <cell r="F225" t="str">
            <v>1513</v>
          </cell>
        </row>
        <row r="226">
          <cell r="C226" t="str">
            <v>1132059</v>
          </cell>
          <cell r="D226" t="str">
            <v>TASE</v>
          </cell>
          <cell r="E226" t="str">
            <v>אחר</v>
          </cell>
          <cell r="F226" t="str">
            <v>1513</v>
          </cell>
        </row>
        <row r="227">
          <cell r="C227" t="str">
            <v>6120166</v>
          </cell>
          <cell r="D227" t="str">
            <v>TASE</v>
          </cell>
          <cell r="E227" t="str">
            <v>אחר</v>
          </cell>
          <cell r="F227" t="str">
            <v>612</v>
          </cell>
        </row>
        <row r="228">
          <cell r="C228" t="str">
            <v>6120182</v>
          </cell>
          <cell r="D228" t="str">
            <v>TASE</v>
          </cell>
          <cell r="E228" t="str">
            <v>אחר</v>
          </cell>
          <cell r="F228" t="str">
            <v>612</v>
          </cell>
        </row>
        <row r="229">
          <cell r="C229" t="str">
            <v>1127414</v>
          </cell>
          <cell r="D229" t="str">
            <v>TASE</v>
          </cell>
          <cell r="E229" t="str">
            <v>אחר</v>
          </cell>
          <cell r="F229" t="str">
            <v>1248</v>
          </cell>
        </row>
        <row r="230">
          <cell r="C230" t="str">
            <v>1980234</v>
          </cell>
          <cell r="D230" t="str">
            <v>TASE</v>
          </cell>
          <cell r="E230" t="str">
            <v>אחר</v>
          </cell>
          <cell r="F230" t="str">
            <v>198</v>
          </cell>
        </row>
        <row r="231">
          <cell r="C231" t="str">
            <v>1980390</v>
          </cell>
          <cell r="D231" t="str">
            <v>TASE</v>
          </cell>
          <cell r="E231" t="str">
            <v>אחר</v>
          </cell>
          <cell r="F231" t="str">
            <v>198</v>
          </cell>
        </row>
        <row r="232">
          <cell r="C232" t="str">
            <v>2260479</v>
          </cell>
          <cell r="D232" t="str">
            <v>TASE</v>
          </cell>
          <cell r="E232" t="str">
            <v>אחר</v>
          </cell>
          <cell r="F232" t="str">
            <v>226</v>
          </cell>
        </row>
        <row r="233">
          <cell r="C233" t="str">
            <v>2260479</v>
          </cell>
          <cell r="D233" t="str">
            <v>TASE</v>
          </cell>
          <cell r="E233" t="str">
            <v>אחר</v>
          </cell>
          <cell r="F233" t="str">
            <v>226</v>
          </cell>
        </row>
        <row r="234">
          <cell r="C234" t="str">
            <v>2260180</v>
          </cell>
          <cell r="D234" t="str">
            <v>TASE</v>
          </cell>
          <cell r="E234" t="str">
            <v>אחר</v>
          </cell>
          <cell r="F234" t="str">
            <v>226</v>
          </cell>
        </row>
        <row r="235">
          <cell r="C235" t="str">
            <v>2260487</v>
          </cell>
          <cell r="D235" t="str">
            <v>TASE</v>
          </cell>
          <cell r="E235" t="str">
            <v>אחר</v>
          </cell>
          <cell r="F235" t="str">
            <v>226</v>
          </cell>
        </row>
        <row r="236">
          <cell r="C236" t="str">
            <v>1132927</v>
          </cell>
          <cell r="D236" t="str">
            <v>TASE</v>
          </cell>
          <cell r="E236" t="str">
            <v>אחר</v>
          </cell>
          <cell r="F236" t="str">
            <v>1514</v>
          </cell>
        </row>
        <row r="237">
          <cell r="C237" t="str">
            <v>1128586</v>
          </cell>
          <cell r="D237" t="str">
            <v>TASE</v>
          </cell>
          <cell r="E237" t="str">
            <v>אחר</v>
          </cell>
          <cell r="F237" t="str">
            <v>1514</v>
          </cell>
        </row>
        <row r="238">
          <cell r="C238" t="str">
            <v>1138973</v>
          </cell>
          <cell r="D238" t="str">
            <v>TASE</v>
          </cell>
          <cell r="E238" t="str">
            <v>אחר</v>
          </cell>
          <cell r="F238" t="str">
            <v>1514</v>
          </cell>
        </row>
        <row r="239">
          <cell r="C239" t="str">
            <v>1127513</v>
          </cell>
          <cell r="D239" t="str">
            <v>TASE</v>
          </cell>
          <cell r="E239" t="str">
            <v>אחר</v>
          </cell>
          <cell r="F239" t="str">
            <v>1467</v>
          </cell>
        </row>
        <row r="240">
          <cell r="C240" t="str">
            <v>1132729</v>
          </cell>
          <cell r="D240" t="str">
            <v>TASE</v>
          </cell>
          <cell r="E240" t="str">
            <v>אחר</v>
          </cell>
          <cell r="F240" t="str">
            <v>1467</v>
          </cell>
        </row>
        <row r="241">
          <cell r="C241" t="str">
            <v>5260070</v>
          </cell>
          <cell r="D241" t="str">
            <v>TASE</v>
          </cell>
          <cell r="E241" t="str">
            <v>אחר</v>
          </cell>
          <cell r="F241" t="str">
            <v>526</v>
          </cell>
        </row>
        <row r="242">
          <cell r="C242" t="str">
            <v>1128271</v>
          </cell>
          <cell r="D242" t="str">
            <v>TASE</v>
          </cell>
          <cell r="E242" t="str">
            <v>אחר</v>
          </cell>
          <cell r="F242" t="str">
            <v>1665</v>
          </cell>
        </row>
        <row r="243">
          <cell r="C243" t="str">
            <v>1121227</v>
          </cell>
          <cell r="D243" t="str">
            <v>TASE</v>
          </cell>
          <cell r="E243" t="str">
            <v>אחר</v>
          </cell>
          <cell r="F243" t="str">
            <v>1264</v>
          </cell>
        </row>
        <row r="244">
          <cell r="C244" t="str">
            <v>2260131</v>
          </cell>
          <cell r="D244" t="str">
            <v>TASE</v>
          </cell>
          <cell r="E244" t="str">
            <v>אחר</v>
          </cell>
          <cell r="F244" t="str">
            <v>226</v>
          </cell>
        </row>
        <row r="245">
          <cell r="C245" t="str">
            <v>7980121</v>
          </cell>
          <cell r="D245" t="str">
            <v>TASE</v>
          </cell>
          <cell r="E245" t="str">
            <v>אחר</v>
          </cell>
          <cell r="F245" t="str">
            <v>798</v>
          </cell>
        </row>
        <row r="246">
          <cell r="C246" t="str">
            <v>7980121</v>
          </cell>
          <cell r="D246" t="str">
            <v>TASE</v>
          </cell>
          <cell r="E246" t="str">
            <v>אחר</v>
          </cell>
          <cell r="F246" t="str">
            <v>798</v>
          </cell>
        </row>
        <row r="247">
          <cell r="C247" t="str">
            <v>6390207</v>
          </cell>
          <cell r="D247" t="str">
            <v>TASE</v>
          </cell>
          <cell r="E247" t="str">
            <v>אחר</v>
          </cell>
          <cell r="F247" t="str">
            <v>639</v>
          </cell>
        </row>
        <row r="248">
          <cell r="C248" t="str">
            <v>1108877</v>
          </cell>
          <cell r="D248" t="str">
            <v>TASE</v>
          </cell>
          <cell r="E248" t="str">
            <v>אחר</v>
          </cell>
          <cell r="F248" t="str">
            <v>1505</v>
          </cell>
        </row>
        <row r="249">
          <cell r="C249" t="str">
            <v>1108877</v>
          </cell>
          <cell r="D249" t="str">
            <v>TASE</v>
          </cell>
          <cell r="E249" t="str">
            <v>אחר</v>
          </cell>
          <cell r="F249" t="str">
            <v>1505</v>
          </cell>
        </row>
        <row r="250">
          <cell r="C250" t="str">
            <v>1104835</v>
          </cell>
          <cell r="D250" t="str">
            <v>TASE</v>
          </cell>
          <cell r="E250" t="str">
            <v>אחר</v>
          </cell>
          <cell r="F250" t="str">
            <v>4130</v>
          </cell>
        </row>
        <row r="251">
          <cell r="C251" t="str">
            <v>1980192</v>
          </cell>
          <cell r="D251" t="str">
            <v>TASE</v>
          </cell>
          <cell r="E251" t="str">
            <v>אחר</v>
          </cell>
          <cell r="F251" t="str">
            <v>198</v>
          </cell>
        </row>
        <row r="253">
          <cell r="C253" t="str">
            <v>6040323</v>
          </cell>
          <cell r="D253" t="str">
            <v>TASE</v>
          </cell>
          <cell r="E253" t="str">
            <v>אחר</v>
          </cell>
          <cell r="F253" t="str">
            <v>604</v>
          </cell>
        </row>
        <row r="254">
          <cell r="C254" t="str">
            <v>2310167</v>
          </cell>
          <cell r="D254" t="str">
            <v>TASE</v>
          </cell>
          <cell r="E254" t="str">
            <v>אחר</v>
          </cell>
          <cell r="F254" t="str">
            <v>231</v>
          </cell>
        </row>
        <row r="255">
          <cell r="C255" t="str">
            <v>2310134</v>
          </cell>
          <cell r="D255" t="str">
            <v>TASE</v>
          </cell>
          <cell r="E255" t="str">
            <v>אחר</v>
          </cell>
          <cell r="F255" t="str">
            <v>231</v>
          </cell>
        </row>
        <row r="256">
          <cell r="C256" t="str">
            <v>2310175</v>
          </cell>
          <cell r="D256" t="str">
            <v>TASE</v>
          </cell>
          <cell r="E256" t="str">
            <v>אחר</v>
          </cell>
          <cell r="F256" t="str">
            <v>231</v>
          </cell>
        </row>
        <row r="257">
          <cell r="C257" t="str">
            <v>1940485</v>
          </cell>
          <cell r="D257" t="str">
            <v>TASE</v>
          </cell>
          <cell r="E257" t="str">
            <v>אחר</v>
          </cell>
          <cell r="F257" t="str">
            <v>662</v>
          </cell>
        </row>
        <row r="258">
          <cell r="C258" t="str">
            <v>1940485</v>
          </cell>
          <cell r="D258" t="str">
            <v>TASE</v>
          </cell>
          <cell r="E258" t="str">
            <v>אחר</v>
          </cell>
          <cell r="F258" t="str">
            <v>662</v>
          </cell>
        </row>
        <row r="259">
          <cell r="C259" t="str">
            <v>1940493</v>
          </cell>
          <cell r="D259" t="str">
            <v>TASE</v>
          </cell>
          <cell r="E259" t="str">
            <v>אחר</v>
          </cell>
          <cell r="F259" t="str">
            <v>662</v>
          </cell>
        </row>
        <row r="260">
          <cell r="C260" t="str">
            <v>1119635</v>
          </cell>
          <cell r="D260" t="str">
            <v>TASE</v>
          </cell>
          <cell r="E260" t="str">
            <v>אחר</v>
          </cell>
          <cell r="F260" t="str">
            <v>1040</v>
          </cell>
        </row>
        <row r="261">
          <cell r="C261" t="str">
            <v>1134212</v>
          </cell>
          <cell r="D261" t="str">
            <v>TASE</v>
          </cell>
          <cell r="E261" t="str">
            <v>אחר</v>
          </cell>
          <cell r="F261" t="str">
            <v>593</v>
          </cell>
        </row>
        <row r="262">
          <cell r="C262" t="str">
            <v>1138205</v>
          </cell>
          <cell r="D262" t="str">
            <v>TASE</v>
          </cell>
          <cell r="E262" t="str">
            <v>אחר</v>
          </cell>
          <cell r="F262" t="str">
            <v>17</v>
          </cell>
        </row>
        <row r="263">
          <cell r="C263" t="str">
            <v>1940550</v>
          </cell>
          <cell r="D263" t="str">
            <v>TASE</v>
          </cell>
          <cell r="E263" t="str">
            <v>אחר</v>
          </cell>
          <cell r="F263" t="str">
            <v>662</v>
          </cell>
        </row>
        <row r="264">
          <cell r="C264" t="str">
            <v>1940410</v>
          </cell>
          <cell r="D264" t="str">
            <v>TASE</v>
          </cell>
          <cell r="E264" t="str">
            <v>אחר</v>
          </cell>
          <cell r="F264" t="str">
            <v>662</v>
          </cell>
        </row>
        <row r="265">
          <cell r="C265" t="str">
            <v>1134980</v>
          </cell>
          <cell r="D265" t="str">
            <v>TASE</v>
          </cell>
          <cell r="E265" t="str">
            <v>אחר</v>
          </cell>
          <cell r="F265" t="str">
            <v>1641</v>
          </cell>
        </row>
        <row r="266">
          <cell r="C266" t="str">
            <v>7460389</v>
          </cell>
          <cell r="D266" t="str">
            <v>TASE</v>
          </cell>
          <cell r="E266" t="str">
            <v>אחר</v>
          </cell>
          <cell r="F266" t="str">
            <v>746</v>
          </cell>
        </row>
        <row r="267">
          <cell r="C267" t="str">
            <v>1138114</v>
          </cell>
          <cell r="D267" t="str">
            <v>TASE</v>
          </cell>
          <cell r="E267" t="str">
            <v>אחר</v>
          </cell>
          <cell r="F267" t="str">
            <v>1328</v>
          </cell>
        </row>
        <row r="268">
          <cell r="C268" t="str">
            <v>2300176</v>
          </cell>
          <cell r="D268" t="str">
            <v>TASE</v>
          </cell>
          <cell r="E268" t="str">
            <v>אחר</v>
          </cell>
          <cell r="F268" t="str">
            <v>230</v>
          </cell>
        </row>
        <row r="269">
          <cell r="C269" t="str">
            <v>2300150</v>
          </cell>
          <cell r="D269" t="str">
            <v>TASE</v>
          </cell>
          <cell r="E269" t="str">
            <v>אחר</v>
          </cell>
          <cell r="F269" t="str">
            <v>230</v>
          </cell>
        </row>
        <row r="270">
          <cell r="C270" t="str">
            <v>6910137</v>
          </cell>
          <cell r="D270" t="str">
            <v>TASE</v>
          </cell>
          <cell r="E270" t="str">
            <v>אחר</v>
          </cell>
          <cell r="F270" t="str">
            <v>691</v>
          </cell>
        </row>
        <row r="271">
          <cell r="C271" t="str">
            <v>1134154</v>
          </cell>
          <cell r="D271" t="str">
            <v>TASE</v>
          </cell>
          <cell r="E271" t="str">
            <v>אחר</v>
          </cell>
          <cell r="F271" t="str">
            <v>1291</v>
          </cell>
        </row>
        <row r="272">
          <cell r="C272" t="str">
            <v>1140912</v>
          </cell>
          <cell r="D272" t="str">
            <v>TASE</v>
          </cell>
          <cell r="E272" t="str">
            <v>אחר</v>
          </cell>
          <cell r="F272" t="str">
            <v>1291</v>
          </cell>
        </row>
        <row r="273">
          <cell r="C273" t="str">
            <v>4160149</v>
          </cell>
          <cell r="D273" t="str">
            <v>TASE</v>
          </cell>
          <cell r="E273" t="str">
            <v>אחר</v>
          </cell>
          <cell r="F273" t="str">
            <v>416</v>
          </cell>
        </row>
        <row r="274">
          <cell r="C274" t="str">
            <v>6000202</v>
          </cell>
          <cell r="D274" t="str">
            <v>TASE</v>
          </cell>
          <cell r="E274" t="str">
            <v>אחר</v>
          </cell>
          <cell r="F274" t="str">
            <v>600</v>
          </cell>
        </row>
        <row r="275">
          <cell r="C275" t="str">
            <v>6000202</v>
          </cell>
          <cell r="D275" t="str">
            <v>TASE</v>
          </cell>
          <cell r="E275" t="str">
            <v>אחר</v>
          </cell>
          <cell r="F275" t="str">
            <v>600</v>
          </cell>
        </row>
        <row r="276">
          <cell r="C276" t="str">
            <v>6000228</v>
          </cell>
          <cell r="D276" t="str">
            <v>TASE</v>
          </cell>
          <cell r="E276" t="str">
            <v>אחר</v>
          </cell>
          <cell r="F276" t="str">
            <v>600</v>
          </cell>
        </row>
        <row r="277">
          <cell r="C277" t="str">
            <v>2810299</v>
          </cell>
          <cell r="D277" t="str">
            <v>TASE</v>
          </cell>
          <cell r="E277" t="str">
            <v>אחר</v>
          </cell>
          <cell r="F277" t="str">
            <v>281</v>
          </cell>
        </row>
        <row r="278">
          <cell r="C278" t="str">
            <v>2810299</v>
          </cell>
          <cell r="D278" t="str">
            <v>TASE</v>
          </cell>
          <cell r="E278" t="str">
            <v>אחר</v>
          </cell>
          <cell r="F278" t="str">
            <v>281</v>
          </cell>
        </row>
        <row r="279">
          <cell r="C279" t="str">
            <v>6040331</v>
          </cell>
          <cell r="D279" t="str">
            <v>TASE</v>
          </cell>
          <cell r="E279" t="str">
            <v>אחר</v>
          </cell>
          <cell r="F279" t="str">
            <v>604</v>
          </cell>
        </row>
        <row r="280">
          <cell r="C280" t="str">
            <v>6040158</v>
          </cell>
          <cell r="D280" t="str">
            <v>TASE</v>
          </cell>
          <cell r="E280" t="str">
            <v>אחר</v>
          </cell>
          <cell r="F280" t="str">
            <v>604</v>
          </cell>
        </row>
        <row r="281">
          <cell r="C281" t="str">
            <v>6040265</v>
          </cell>
          <cell r="D281" t="str">
            <v>TASE</v>
          </cell>
          <cell r="E281" t="str">
            <v>אחר</v>
          </cell>
          <cell r="F281" t="str">
            <v>604</v>
          </cell>
        </row>
        <row r="282">
          <cell r="C282" t="str">
            <v>1137033</v>
          </cell>
          <cell r="D282" t="str">
            <v>TASE</v>
          </cell>
          <cell r="E282" t="str">
            <v>אחר</v>
          </cell>
          <cell r="F282" t="str">
            <v>1597</v>
          </cell>
        </row>
        <row r="283">
          <cell r="C283" t="str">
            <v>1137033</v>
          </cell>
          <cell r="D283" t="str">
            <v>TASE</v>
          </cell>
          <cell r="E283" t="str">
            <v>אחר</v>
          </cell>
          <cell r="F283" t="str">
            <v>1597</v>
          </cell>
        </row>
        <row r="284">
          <cell r="C284" t="str">
            <v>1133529</v>
          </cell>
          <cell r="D284" t="str">
            <v>TASE</v>
          </cell>
          <cell r="E284" t="str">
            <v>אחר</v>
          </cell>
          <cell r="F284" t="str">
            <v>1527</v>
          </cell>
        </row>
        <row r="285">
          <cell r="C285" t="str">
            <v>7460363</v>
          </cell>
          <cell r="D285" t="str">
            <v>TASE</v>
          </cell>
          <cell r="E285" t="str">
            <v>אחר</v>
          </cell>
          <cell r="F285" t="str">
            <v>746</v>
          </cell>
        </row>
        <row r="286">
          <cell r="C286" t="str">
            <v>1127547</v>
          </cell>
          <cell r="D286" t="str">
            <v>TASE</v>
          </cell>
          <cell r="E286" t="str">
            <v>אחר</v>
          </cell>
          <cell r="F286" t="str">
            <v>1457</v>
          </cell>
        </row>
        <row r="287">
          <cell r="C287" t="str">
            <v>1133131</v>
          </cell>
          <cell r="D287" t="str">
            <v>TASE</v>
          </cell>
          <cell r="E287" t="str">
            <v>אחר</v>
          </cell>
          <cell r="F287" t="str">
            <v>1457</v>
          </cell>
        </row>
        <row r="288">
          <cell r="C288" t="str">
            <v>1133503</v>
          </cell>
          <cell r="D288" t="str">
            <v>TASE</v>
          </cell>
          <cell r="E288" t="str">
            <v>אחר</v>
          </cell>
          <cell r="F288" t="str">
            <v>722</v>
          </cell>
        </row>
        <row r="289">
          <cell r="C289" t="str">
            <v>1133503</v>
          </cell>
          <cell r="D289" t="str">
            <v>TASE</v>
          </cell>
          <cell r="E289" t="str">
            <v>אחר</v>
          </cell>
          <cell r="F289" t="str">
            <v>722</v>
          </cell>
        </row>
        <row r="290">
          <cell r="C290" t="str">
            <v>1131762</v>
          </cell>
          <cell r="D290" t="str">
            <v>TASE</v>
          </cell>
          <cell r="E290" t="str">
            <v>אחר</v>
          </cell>
          <cell r="F290" t="str">
            <v>722</v>
          </cell>
        </row>
        <row r="291">
          <cell r="C291" t="str">
            <v>3900362</v>
          </cell>
          <cell r="D291" t="str">
            <v>TASE</v>
          </cell>
          <cell r="E291" t="str">
            <v>אחר</v>
          </cell>
          <cell r="F291" t="str">
            <v>390</v>
          </cell>
        </row>
        <row r="292">
          <cell r="C292" t="str">
            <v>3900354</v>
          </cell>
          <cell r="D292" t="str">
            <v>TASE</v>
          </cell>
          <cell r="E292" t="str">
            <v>אחר</v>
          </cell>
          <cell r="F292" t="str">
            <v>390</v>
          </cell>
        </row>
        <row r="293">
          <cell r="C293" t="str">
            <v>1260421</v>
          </cell>
          <cell r="D293" t="str">
            <v>TASE</v>
          </cell>
          <cell r="E293" t="str">
            <v>אחר</v>
          </cell>
          <cell r="F293" t="str">
            <v>126</v>
          </cell>
        </row>
        <row r="294">
          <cell r="C294" t="str">
            <v>1260421</v>
          </cell>
          <cell r="D294" t="str">
            <v>TASE</v>
          </cell>
          <cell r="E294" t="str">
            <v>אחר</v>
          </cell>
          <cell r="F294" t="str">
            <v>126</v>
          </cell>
        </row>
        <row r="295">
          <cell r="C295" t="str">
            <v>1131028</v>
          </cell>
          <cell r="D295" t="str">
            <v>TASE</v>
          </cell>
          <cell r="E295" t="str">
            <v>אחר</v>
          </cell>
          <cell r="F295" t="str">
            <v>1604</v>
          </cell>
        </row>
        <row r="296">
          <cell r="C296" t="str">
            <v>1137975</v>
          </cell>
          <cell r="D296" t="str">
            <v>TASE</v>
          </cell>
          <cell r="E296" t="str">
            <v>אחר</v>
          </cell>
          <cell r="F296" t="str">
            <v>1604</v>
          </cell>
        </row>
        <row r="297">
          <cell r="C297" t="str">
            <v>7480031</v>
          </cell>
          <cell r="D297" t="str">
            <v>TASE</v>
          </cell>
          <cell r="E297" t="str">
            <v>אחר</v>
          </cell>
          <cell r="F297" t="str">
            <v>691</v>
          </cell>
        </row>
        <row r="298">
          <cell r="C298" t="str">
            <v>1136316</v>
          </cell>
          <cell r="D298" t="str">
            <v>TASE</v>
          </cell>
          <cell r="E298" t="str">
            <v>אחר</v>
          </cell>
          <cell r="F298" t="str">
            <v>1367</v>
          </cell>
        </row>
        <row r="299">
          <cell r="C299" t="str">
            <v>1138163</v>
          </cell>
          <cell r="D299" t="str">
            <v>TASE</v>
          </cell>
          <cell r="E299" t="str">
            <v>אחר</v>
          </cell>
          <cell r="F299" t="str">
            <v>1367</v>
          </cell>
        </row>
        <row r="300">
          <cell r="C300" t="str">
            <v>1138171</v>
          </cell>
          <cell r="D300" t="str">
            <v>TASE</v>
          </cell>
          <cell r="E300" t="str">
            <v>אחר</v>
          </cell>
          <cell r="F300" t="str">
            <v>1367</v>
          </cell>
        </row>
        <row r="301">
          <cell r="C301" t="str">
            <v>1140169</v>
          </cell>
          <cell r="D301" t="str">
            <v>TASE</v>
          </cell>
          <cell r="E301" t="str">
            <v>אחר</v>
          </cell>
          <cell r="F301" t="str">
            <v>1645</v>
          </cell>
        </row>
        <row r="302">
          <cell r="C302" t="str">
            <v>1132968</v>
          </cell>
          <cell r="D302" t="str">
            <v>TASE</v>
          </cell>
          <cell r="E302" t="str">
            <v>אחר</v>
          </cell>
          <cell r="F302" t="str">
            <v>224</v>
          </cell>
        </row>
        <row r="303">
          <cell r="C303" t="str">
            <v>1136068</v>
          </cell>
          <cell r="D303" t="str">
            <v>TASE</v>
          </cell>
          <cell r="E303" t="str">
            <v>אחר</v>
          </cell>
          <cell r="F303" t="str">
            <v>224</v>
          </cell>
        </row>
        <row r="304">
          <cell r="C304" t="str">
            <v>1139286</v>
          </cell>
          <cell r="D304" t="str">
            <v>TASE</v>
          </cell>
          <cell r="E304" t="str">
            <v>אחר</v>
          </cell>
          <cell r="F304" t="str">
            <v>1597</v>
          </cell>
        </row>
        <row r="305">
          <cell r="C305" t="str">
            <v>1135862</v>
          </cell>
          <cell r="D305" t="str">
            <v>TASE</v>
          </cell>
          <cell r="E305" t="str">
            <v>אחר</v>
          </cell>
          <cell r="F305" t="str">
            <v>1597</v>
          </cell>
        </row>
        <row r="306">
          <cell r="C306" t="str">
            <v>3230240</v>
          </cell>
          <cell r="D306" t="str">
            <v>TASE</v>
          </cell>
          <cell r="E306" t="str">
            <v>אחר</v>
          </cell>
          <cell r="F306" t="str">
            <v>323</v>
          </cell>
        </row>
        <row r="307">
          <cell r="C307" t="str">
            <v>1135920</v>
          </cell>
          <cell r="D307" t="str">
            <v>TASE</v>
          </cell>
          <cell r="E307" t="str">
            <v>אחר</v>
          </cell>
          <cell r="F307" t="str">
            <v>566</v>
          </cell>
        </row>
        <row r="308">
          <cell r="C308" t="str">
            <v>5660063</v>
          </cell>
          <cell r="D308" t="str">
            <v>TASE</v>
          </cell>
          <cell r="E308" t="str">
            <v>אחר</v>
          </cell>
          <cell r="F308" t="str">
            <v>566</v>
          </cell>
        </row>
        <row r="309">
          <cell r="C309" t="str">
            <v>1141555</v>
          </cell>
          <cell r="D309" t="str">
            <v>TASE</v>
          </cell>
          <cell r="E309" t="str">
            <v>אחר</v>
          </cell>
          <cell r="F309" t="str">
            <v>1060</v>
          </cell>
        </row>
        <row r="310">
          <cell r="C310" t="str">
            <v>1130939</v>
          </cell>
          <cell r="D310" t="str">
            <v>TASE</v>
          </cell>
          <cell r="E310" t="str">
            <v>אחר</v>
          </cell>
          <cell r="F310" t="str">
            <v>1060</v>
          </cell>
        </row>
        <row r="311">
          <cell r="C311" t="str">
            <v>1114073</v>
          </cell>
          <cell r="D311" t="str">
            <v>TASE</v>
          </cell>
          <cell r="E311" t="str">
            <v>אחר</v>
          </cell>
          <cell r="F311" t="str">
            <v>1363</v>
          </cell>
        </row>
        <row r="312">
          <cell r="C312" t="str">
            <v>1132505</v>
          </cell>
          <cell r="D312" t="str">
            <v>TASE</v>
          </cell>
          <cell r="E312" t="str">
            <v>אחר</v>
          </cell>
          <cell r="F312" t="str">
            <v>1363</v>
          </cell>
        </row>
        <row r="313">
          <cell r="C313" t="str">
            <v>1139534</v>
          </cell>
          <cell r="D313" t="str">
            <v>TASE</v>
          </cell>
          <cell r="E313" t="str">
            <v>אחר</v>
          </cell>
          <cell r="F313" t="str">
            <v>1363</v>
          </cell>
        </row>
        <row r="314">
          <cell r="C314" t="str">
            <v>1139815</v>
          </cell>
          <cell r="D314" t="str">
            <v>TASE</v>
          </cell>
          <cell r="E314" t="str">
            <v>אחר</v>
          </cell>
          <cell r="F314" t="str">
            <v>1527</v>
          </cell>
        </row>
        <row r="315">
          <cell r="C315" t="str">
            <v>1136696</v>
          </cell>
          <cell r="D315" t="str">
            <v>TASE</v>
          </cell>
          <cell r="E315" t="str">
            <v>אחר</v>
          </cell>
          <cell r="F315" t="str">
            <v>1527</v>
          </cell>
        </row>
        <row r="316">
          <cell r="C316" t="str">
            <v>1137918</v>
          </cell>
          <cell r="D316" t="str">
            <v>TASE</v>
          </cell>
          <cell r="E316" t="str">
            <v>אחר</v>
          </cell>
          <cell r="F316" t="str">
            <v>4709</v>
          </cell>
        </row>
        <row r="317">
          <cell r="C317" t="str">
            <v>1136464</v>
          </cell>
          <cell r="D317" t="str">
            <v>TASE</v>
          </cell>
          <cell r="E317" t="str">
            <v>אחר</v>
          </cell>
          <cell r="F317" t="str">
            <v>1585</v>
          </cell>
        </row>
        <row r="318">
          <cell r="C318" t="str">
            <v>1136464</v>
          </cell>
          <cell r="D318" t="str">
            <v>TASE</v>
          </cell>
          <cell r="E318" t="str">
            <v>אחר</v>
          </cell>
          <cell r="F318" t="str">
            <v>1585</v>
          </cell>
        </row>
        <row r="319">
          <cell r="C319" t="str">
            <v>1121854</v>
          </cell>
          <cell r="D319" t="str">
            <v>TASE</v>
          </cell>
          <cell r="E319" t="str">
            <v>אחר</v>
          </cell>
          <cell r="F319" t="str">
            <v>722</v>
          </cell>
        </row>
        <row r="320">
          <cell r="C320" t="str">
            <v>6940167</v>
          </cell>
          <cell r="D320" t="str">
            <v>TASE</v>
          </cell>
          <cell r="E320" t="str">
            <v>אחר</v>
          </cell>
          <cell r="F320" t="str">
            <v>4823</v>
          </cell>
        </row>
        <row r="321">
          <cell r="C321" t="str">
            <v>7390149</v>
          </cell>
          <cell r="D321" t="str">
            <v>TASE</v>
          </cell>
          <cell r="E321" t="str">
            <v>אחר</v>
          </cell>
          <cell r="F321" t="str">
            <v>739</v>
          </cell>
        </row>
        <row r="322">
          <cell r="C322" t="str">
            <v>1139203</v>
          </cell>
          <cell r="D322" t="str">
            <v>TASE</v>
          </cell>
          <cell r="E322" t="str">
            <v>אחר</v>
          </cell>
          <cell r="F322" t="str">
            <v>1422</v>
          </cell>
        </row>
        <row r="323">
          <cell r="C323" t="str">
            <v>1120872</v>
          </cell>
          <cell r="D323" t="str">
            <v>TASE</v>
          </cell>
          <cell r="E323" t="str">
            <v>אחר</v>
          </cell>
          <cell r="F323" t="str">
            <v>1422</v>
          </cell>
        </row>
        <row r="324">
          <cell r="C324" t="str">
            <v>1120872</v>
          </cell>
          <cell r="D324" t="str">
            <v>TASE</v>
          </cell>
          <cell r="E324" t="str">
            <v>אחר</v>
          </cell>
          <cell r="F324" t="str">
            <v>1422</v>
          </cell>
        </row>
        <row r="325">
          <cell r="C325" t="str">
            <v>1132521</v>
          </cell>
          <cell r="D325" t="str">
            <v>TASE</v>
          </cell>
          <cell r="E325" t="str">
            <v>אחר</v>
          </cell>
          <cell r="F325" t="str">
            <v>1327</v>
          </cell>
        </row>
        <row r="326">
          <cell r="C326" t="str">
            <v>6270151</v>
          </cell>
          <cell r="D326" t="str">
            <v>TASE</v>
          </cell>
          <cell r="E326" t="str">
            <v>אחר</v>
          </cell>
          <cell r="F326" t="str">
            <v>627</v>
          </cell>
        </row>
        <row r="327">
          <cell r="C327" t="str">
            <v>6270136</v>
          </cell>
          <cell r="D327" t="str">
            <v>TASE</v>
          </cell>
          <cell r="E327" t="str">
            <v>אחר</v>
          </cell>
          <cell r="F327" t="str">
            <v>627</v>
          </cell>
        </row>
        <row r="328">
          <cell r="C328" t="str">
            <v>6270144</v>
          </cell>
          <cell r="D328" t="str">
            <v>TASE</v>
          </cell>
          <cell r="E328" t="str">
            <v>אחר</v>
          </cell>
          <cell r="F328" t="str">
            <v>627</v>
          </cell>
        </row>
        <row r="329">
          <cell r="C329" t="str">
            <v>1123264</v>
          </cell>
          <cell r="D329" t="str">
            <v>TASE</v>
          </cell>
          <cell r="E329" t="str">
            <v>אחר</v>
          </cell>
          <cell r="F329" t="str">
            <v>510</v>
          </cell>
        </row>
        <row r="330">
          <cell r="C330" t="str">
            <v>1138494</v>
          </cell>
          <cell r="D330" t="str">
            <v>TASE</v>
          </cell>
          <cell r="E330" t="str">
            <v>אחר</v>
          </cell>
          <cell r="F330" t="str">
            <v>2028</v>
          </cell>
        </row>
        <row r="331">
          <cell r="C331" t="str">
            <v>1118306</v>
          </cell>
          <cell r="D331" t="str">
            <v>TASE</v>
          </cell>
          <cell r="E331" t="str">
            <v>אחר</v>
          </cell>
          <cell r="F331" t="str">
            <v>1535</v>
          </cell>
        </row>
        <row r="332">
          <cell r="C332" t="str">
            <v>1133511</v>
          </cell>
          <cell r="D332" t="str">
            <v>TASE</v>
          </cell>
          <cell r="E332" t="str">
            <v>אחר</v>
          </cell>
          <cell r="F332" t="str">
            <v>1535</v>
          </cell>
        </row>
        <row r="333">
          <cell r="C333" t="str">
            <v>1121201</v>
          </cell>
          <cell r="D333" t="str">
            <v>TASE</v>
          </cell>
          <cell r="E333" t="str">
            <v>אחר</v>
          </cell>
          <cell r="F333" t="str">
            <v>1248</v>
          </cell>
        </row>
        <row r="334">
          <cell r="C334" t="str">
            <v>6130199</v>
          </cell>
          <cell r="D334" t="str">
            <v>TASE</v>
          </cell>
          <cell r="E334" t="str">
            <v>אחר</v>
          </cell>
          <cell r="F334" t="str">
            <v>613</v>
          </cell>
        </row>
        <row r="335">
          <cell r="C335" t="str">
            <v>6130165</v>
          </cell>
          <cell r="D335" t="str">
            <v>TASE</v>
          </cell>
          <cell r="E335" t="str">
            <v>אחר</v>
          </cell>
          <cell r="F335" t="str">
            <v>613</v>
          </cell>
        </row>
        <row r="336">
          <cell r="C336" t="str">
            <v>1133891</v>
          </cell>
          <cell r="D336" t="str">
            <v>TASE</v>
          </cell>
          <cell r="E336" t="str">
            <v>אחר</v>
          </cell>
          <cell r="F336" t="str">
            <v>1630</v>
          </cell>
        </row>
        <row r="337">
          <cell r="C337" t="str">
            <v>1133891</v>
          </cell>
          <cell r="D337" t="str">
            <v>TASE</v>
          </cell>
          <cell r="E337" t="str">
            <v>אחר</v>
          </cell>
          <cell r="F337" t="str">
            <v>1630</v>
          </cell>
        </row>
        <row r="338">
          <cell r="C338" t="str">
            <v>1135656</v>
          </cell>
          <cell r="D338" t="str">
            <v>TASE</v>
          </cell>
          <cell r="E338" t="str">
            <v>אחר</v>
          </cell>
          <cell r="F338" t="str">
            <v>1643</v>
          </cell>
        </row>
        <row r="339">
          <cell r="C339" t="str">
            <v>1135656</v>
          </cell>
          <cell r="D339" t="str">
            <v>TASE</v>
          </cell>
          <cell r="E339" t="str">
            <v>אחר</v>
          </cell>
          <cell r="F339" t="str">
            <v>1643</v>
          </cell>
        </row>
        <row r="340">
          <cell r="C340" t="str">
            <v>2380046</v>
          </cell>
          <cell r="D340" t="str">
            <v>TASE</v>
          </cell>
          <cell r="E340" t="str">
            <v>אחר</v>
          </cell>
          <cell r="F340" t="str">
            <v>238</v>
          </cell>
        </row>
        <row r="341">
          <cell r="C341" t="str">
            <v>7230295</v>
          </cell>
          <cell r="D341" t="str">
            <v>TASE</v>
          </cell>
          <cell r="E341" t="str">
            <v>אחר</v>
          </cell>
          <cell r="F341" t="str">
            <v>723</v>
          </cell>
        </row>
        <row r="342">
          <cell r="C342" t="str">
            <v>7230295</v>
          </cell>
          <cell r="D342" t="str">
            <v>TASE</v>
          </cell>
          <cell r="E342" t="str">
            <v>אחר</v>
          </cell>
          <cell r="F342" t="str">
            <v>723</v>
          </cell>
        </row>
        <row r="343">
          <cell r="C343" t="str">
            <v>6320097</v>
          </cell>
          <cell r="D343" t="str">
            <v>TASE</v>
          </cell>
          <cell r="E343" t="str">
            <v>אחר</v>
          </cell>
          <cell r="F343" t="str">
            <v>632</v>
          </cell>
        </row>
        <row r="344">
          <cell r="C344" t="str">
            <v>6320105</v>
          </cell>
          <cell r="D344" t="str">
            <v>TASE</v>
          </cell>
          <cell r="E344" t="str">
            <v>אחר</v>
          </cell>
          <cell r="F344" t="str">
            <v>632</v>
          </cell>
        </row>
        <row r="345">
          <cell r="C345" t="str">
            <v>6990196</v>
          </cell>
          <cell r="D345" t="str">
            <v>TASE</v>
          </cell>
          <cell r="E345" t="str">
            <v>אחר</v>
          </cell>
          <cell r="F345" t="str">
            <v>699</v>
          </cell>
        </row>
        <row r="346">
          <cell r="C346" t="str">
            <v>6990212</v>
          </cell>
          <cell r="D346" t="str">
            <v>TASE</v>
          </cell>
          <cell r="E346" t="str">
            <v>אחר</v>
          </cell>
          <cell r="F346" t="str">
            <v>699</v>
          </cell>
        </row>
        <row r="347">
          <cell r="C347" t="str">
            <v>1139575</v>
          </cell>
          <cell r="D347" t="str">
            <v>TASE</v>
          </cell>
          <cell r="E347" t="str">
            <v>אחר</v>
          </cell>
          <cell r="F347" t="str">
            <v>1665</v>
          </cell>
        </row>
        <row r="348">
          <cell r="C348" t="str">
            <v>1139252</v>
          </cell>
          <cell r="D348" t="str">
            <v>TASE</v>
          </cell>
          <cell r="E348" t="str">
            <v>אחר</v>
          </cell>
          <cell r="F348" t="str">
            <v>2066</v>
          </cell>
        </row>
        <row r="349">
          <cell r="C349" t="str">
            <v>1132836</v>
          </cell>
          <cell r="D349" t="str">
            <v>TASE</v>
          </cell>
          <cell r="E349" t="str">
            <v>אחר</v>
          </cell>
          <cell r="F349" t="str">
            <v>2066</v>
          </cell>
        </row>
        <row r="350">
          <cell r="C350" t="str">
            <v>1126002</v>
          </cell>
          <cell r="D350" t="str">
            <v>TASE</v>
          </cell>
          <cell r="E350" t="str">
            <v>אחר</v>
          </cell>
          <cell r="F350" t="str">
            <v>2066</v>
          </cell>
        </row>
        <row r="351">
          <cell r="C351" t="str">
            <v>1126002</v>
          </cell>
          <cell r="D351" t="str">
            <v>TASE</v>
          </cell>
          <cell r="E351" t="str">
            <v>אחר</v>
          </cell>
          <cell r="F351" t="str">
            <v>2066</v>
          </cell>
        </row>
        <row r="352">
          <cell r="C352" t="str">
            <v>2560142</v>
          </cell>
          <cell r="D352" t="str">
            <v>TASE</v>
          </cell>
          <cell r="E352" t="str">
            <v>אחר</v>
          </cell>
          <cell r="F352" t="str">
            <v>256</v>
          </cell>
        </row>
        <row r="353">
          <cell r="C353" t="str">
            <v>1118843</v>
          </cell>
          <cell r="D353" t="str">
            <v>TASE</v>
          </cell>
          <cell r="E353" t="str">
            <v>אחר</v>
          </cell>
          <cell r="F353" t="str">
            <v>2095</v>
          </cell>
        </row>
        <row r="354">
          <cell r="C354" t="str">
            <v>1141415</v>
          </cell>
          <cell r="D354" t="str">
            <v>TASE</v>
          </cell>
          <cell r="E354" t="str">
            <v>אחר</v>
          </cell>
          <cell r="F354" t="str">
            <v>2095</v>
          </cell>
        </row>
        <row r="355">
          <cell r="C355" t="str">
            <v>1118835</v>
          </cell>
          <cell r="D355" t="str">
            <v>TASE</v>
          </cell>
          <cell r="E355" t="str">
            <v>אחר</v>
          </cell>
          <cell r="F355" t="str">
            <v>2095</v>
          </cell>
        </row>
        <row r="356">
          <cell r="C356" t="str">
            <v>1137512</v>
          </cell>
          <cell r="D356" t="str">
            <v>TASE</v>
          </cell>
          <cell r="E356" t="str">
            <v>אחר</v>
          </cell>
          <cell r="F356" t="str">
            <v>1621</v>
          </cell>
        </row>
        <row r="357">
          <cell r="C357" t="str">
            <v>1137512</v>
          </cell>
          <cell r="D357" t="str">
            <v>TASE</v>
          </cell>
          <cell r="E357" t="str">
            <v>אחר</v>
          </cell>
          <cell r="F357" t="str">
            <v>1621</v>
          </cell>
        </row>
        <row r="358">
          <cell r="C358" t="str">
            <v>1139732</v>
          </cell>
          <cell r="D358" t="str">
            <v>TASE</v>
          </cell>
          <cell r="E358" t="str">
            <v>אחר</v>
          </cell>
          <cell r="F358" t="str">
            <v>1673</v>
          </cell>
        </row>
        <row r="359">
          <cell r="C359" t="str">
            <v>1141829</v>
          </cell>
          <cell r="D359" t="str">
            <v>TASE</v>
          </cell>
          <cell r="E359" t="str">
            <v>אחר</v>
          </cell>
          <cell r="F359" t="str">
            <v>1585</v>
          </cell>
        </row>
        <row r="360">
          <cell r="C360" t="str">
            <v>1139591</v>
          </cell>
          <cell r="D360" t="str">
            <v>TASE</v>
          </cell>
          <cell r="E360" t="str">
            <v>אחר</v>
          </cell>
          <cell r="F360" t="str">
            <v>1585</v>
          </cell>
        </row>
        <row r="361">
          <cell r="C361" t="str">
            <v>1134923</v>
          </cell>
          <cell r="D361" t="str">
            <v>TASE</v>
          </cell>
          <cell r="E361" t="str">
            <v>אחר</v>
          </cell>
          <cell r="F361" t="str">
            <v>1638</v>
          </cell>
        </row>
        <row r="362">
          <cell r="C362" t="str">
            <v>7770209</v>
          </cell>
          <cell r="D362" t="str">
            <v>TASE</v>
          </cell>
          <cell r="E362" t="str">
            <v>אחר</v>
          </cell>
          <cell r="F362" t="str">
            <v>777</v>
          </cell>
        </row>
        <row r="363">
          <cell r="C363" t="str">
            <v>1410299</v>
          </cell>
          <cell r="D363" t="str">
            <v>TASE</v>
          </cell>
          <cell r="E363" t="str">
            <v>אחר</v>
          </cell>
          <cell r="F363" t="str">
            <v>3170</v>
          </cell>
        </row>
        <row r="364">
          <cell r="C364" t="str">
            <v>1136134</v>
          </cell>
          <cell r="D364" t="str">
            <v>TASE</v>
          </cell>
          <cell r="E364" t="str">
            <v>אחר</v>
          </cell>
          <cell r="F364" t="str">
            <v>1633</v>
          </cell>
        </row>
        <row r="365">
          <cell r="C365" t="str">
            <v>1133289</v>
          </cell>
          <cell r="D365" t="str">
            <v>TASE</v>
          </cell>
          <cell r="E365" t="str">
            <v>אחר</v>
          </cell>
          <cell r="F365" t="str">
            <v>1390</v>
          </cell>
        </row>
        <row r="366">
          <cell r="C366" t="str">
            <v>1126317</v>
          </cell>
          <cell r="D366" t="str">
            <v>TASE</v>
          </cell>
          <cell r="E366" t="str">
            <v>אחר</v>
          </cell>
          <cell r="F366" t="str">
            <v>1390</v>
          </cell>
        </row>
        <row r="367">
          <cell r="C367" t="str">
            <v>1115286</v>
          </cell>
          <cell r="D367" t="str">
            <v>TASE</v>
          </cell>
          <cell r="E367" t="str">
            <v>אחר</v>
          </cell>
          <cell r="F367" t="str">
            <v>722</v>
          </cell>
        </row>
        <row r="368">
          <cell r="C368" t="str">
            <v>1139781</v>
          </cell>
          <cell r="D368" t="str">
            <v>TASE</v>
          </cell>
          <cell r="E368" t="str">
            <v>אחר</v>
          </cell>
          <cell r="F368" t="str">
            <v>1631</v>
          </cell>
        </row>
        <row r="369">
          <cell r="C369" t="str">
            <v>1140136</v>
          </cell>
          <cell r="D369" t="str">
            <v>אחר</v>
          </cell>
          <cell r="F369" t="str">
            <v>1631</v>
          </cell>
        </row>
        <row r="370">
          <cell r="C370" t="str">
            <v>7150360</v>
          </cell>
          <cell r="D370" t="str">
            <v>TASE</v>
          </cell>
          <cell r="E370" t="str">
            <v>אחר</v>
          </cell>
          <cell r="F370" t="str">
            <v>715</v>
          </cell>
        </row>
        <row r="371">
          <cell r="C371" t="str">
            <v>7150345</v>
          </cell>
          <cell r="D371" t="str">
            <v>TASE</v>
          </cell>
          <cell r="E371" t="str">
            <v>אחר</v>
          </cell>
          <cell r="F371" t="str">
            <v>715</v>
          </cell>
        </row>
        <row r="372">
          <cell r="C372" t="str">
            <v>1133099</v>
          </cell>
          <cell r="D372" t="str">
            <v>TASE</v>
          </cell>
          <cell r="E372" t="str">
            <v>אחר</v>
          </cell>
          <cell r="F372" t="str">
            <v>1566</v>
          </cell>
        </row>
        <row r="373">
          <cell r="C373" t="str">
            <v>1135698</v>
          </cell>
          <cell r="D373" t="str">
            <v>TASE</v>
          </cell>
          <cell r="E373" t="str">
            <v>אחר</v>
          </cell>
          <cell r="F373" t="str">
            <v>1338</v>
          </cell>
        </row>
        <row r="374">
          <cell r="C374" t="str">
            <v>2510170</v>
          </cell>
          <cell r="D374" t="str">
            <v>TASE</v>
          </cell>
          <cell r="E374" t="str">
            <v>אחר</v>
          </cell>
          <cell r="F374" t="str">
            <v>251</v>
          </cell>
        </row>
        <row r="375">
          <cell r="C375" t="str">
            <v>1132331</v>
          </cell>
          <cell r="D375" t="str">
            <v>TASE</v>
          </cell>
          <cell r="E375" t="str">
            <v>אחר</v>
          </cell>
          <cell r="F375" t="str">
            <v>1618</v>
          </cell>
        </row>
        <row r="376">
          <cell r="C376" t="str">
            <v>1132331</v>
          </cell>
          <cell r="D376" t="str">
            <v>TASE</v>
          </cell>
          <cell r="E376" t="str">
            <v>אחר</v>
          </cell>
          <cell r="F376" t="str">
            <v>1618</v>
          </cell>
        </row>
        <row r="377">
          <cell r="C377" t="str">
            <v>1140102</v>
          </cell>
          <cell r="D377" t="str">
            <v>TASE</v>
          </cell>
          <cell r="E377" t="str">
            <v>אחר</v>
          </cell>
          <cell r="F377" t="str">
            <v>1618</v>
          </cell>
        </row>
        <row r="378">
          <cell r="C378" t="str">
            <v>1490051</v>
          </cell>
          <cell r="D378" t="str">
            <v>TASE</v>
          </cell>
          <cell r="E378" t="str">
            <v>אחר</v>
          </cell>
          <cell r="F378" t="str">
            <v>149</v>
          </cell>
        </row>
        <row r="379">
          <cell r="C379" t="str">
            <v>1133784</v>
          </cell>
          <cell r="D379" t="str">
            <v>TASE</v>
          </cell>
          <cell r="E379" t="str">
            <v>אחר</v>
          </cell>
          <cell r="F379" t="str">
            <v>1130</v>
          </cell>
        </row>
        <row r="380">
          <cell r="C380" t="str">
            <v>1115062</v>
          </cell>
          <cell r="D380" t="str">
            <v>TASE</v>
          </cell>
          <cell r="E380" t="str">
            <v>אחר</v>
          </cell>
          <cell r="F380" t="str">
            <v>1095</v>
          </cell>
        </row>
        <row r="381">
          <cell r="C381" t="str">
            <v>1138874</v>
          </cell>
          <cell r="D381" t="str">
            <v>TASE</v>
          </cell>
          <cell r="E381" t="str">
            <v>אחר</v>
          </cell>
          <cell r="F381" t="str">
            <v>1095</v>
          </cell>
        </row>
        <row r="382">
          <cell r="C382" t="str">
            <v>1138882</v>
          </cell>
          <cell r="D382" t="str">
            <v>TASE</v>
          </cell>
          <cell r="E382" t="str">
            <v>אחר</v>
          </cell>
          <cell r="F382" t="str">
            <v>1095</v>
          </cell>
        </row>
        <row r="383">
          <cell r="C383" t="str">
            <v>1134790</v>
          </cell>
          <cell r="D383" t="str">
            <v>TASE</v>
          </cell>
          <cell r="E383" t="str">
            <v>אחר</v>
          </cell>
          <cell r="F383" t="str">
            <v>1095</v>
          </cell>
        </row>
        <row r="384">
          <cell r="C384" t="str">
            <v>1134790</v>
          </cell>
          <cell r="D384" t="str">
            <v>TASE</v>
          </cell>
          <cell r="E384" t="str">
            <v>אחר</v>
          </cell>
          <cell r="F384" t="str">
            <v>1095</v>
          </cell>
        </row>
        <row r="385">
          <cell r="C385" t="str">
            <v>1115070</v>
          </cell>
          <cell r="D385" t="str">
            <v>TASE</v>
          </cell>
          <cell r="E385" t="str">
            <v>אחר</v>
          </cell>
          <cell r="F385" t="str">
            <v>1095</v>
          </cell>
        </row>
        <row r="386">
          <cell r="C386" t="str">
            <v>1134261</v>
          </cell>
          <cell r="D386" t="str">
            <v>TASE</v>
          </cell>
          <cell r="E386" t="str">
            <v>אחר</v>
          </cell>
          <cell r="F386" t="str">
            <v>1193</v>
          </cell>
        </row>
        <row r="387">
          <cell r="C387" t="str">
            <v>1136936</v>
          </cell>
          <cell r="D387" t="str">
            <v>TASE</v>
          </cell>
          <cell r="E387" t="str">
            <v>אחר</v>
          </cell>
          <cell r="F387" t="str">
            <v>1193</v>
          </cell>
        </row>
        <row r="388">
          <cell r="C388" t="str">
            <v>1129667</v>
          </cell>
          <cell r="D388" t="str">
            <v>TASE</v>
          </cell>
          <cell r="E388" t="str">
            <v>אחר</v>
          </cell>
          <cell r="F388" t="str">
            <v>1193</v>
          </cell>
        </row>
        <row r="389">
          <cell r="C389" t="str">
            <v>1139476</v>
          </cell>
          <cell r="D389" t="str">
            <v>TASE</v>
          </cell>
          <cell r="E389" t="str">
            <v>אחר</v>
          </cell>
          <cell r="F389" t="str">
            <v>1515</v>
          </cell>
        </row>
        <row r="390">
          <cell r="C390" t="str">
            <v>5760236</v>
          </cell>
          <cell r="D390" t="str">
            <v>TASE</v>
          </cell>
          <cell r="E390" t="str">
            <v>אחר</v>
          </cell>
          <cell r="F390" t="str">
            <v>576</v>
          </cell>
        </row>
        <row r="391">
          <cell r="C391" t="str">
            <v>5760202</v>
          </cell>
          <cell r="D391" t="str">
            <v>TASE</v>
          </cell>
          <cell r="E391" t="str">
            <v>אחר</v>
          </cell>
          <cell r="F391" t="str">
            <v>576</v>
          </cell>
        </row>
        <row r="392">
          <cell r="C392" t="str">
            <v>1141647</v>
          </cell>
          <cell r="D392" t="str">
            <v>TASE</v>
          </cell>
          <cell r="E392" t="str">
            <v>אחר</v>
          </cell>
          <cell r="F392" t="str">
            <v>459</v>
          </cell>
        </row>
        <row r="393">
          <cell r="C393" t="str">
            <v>1141647</v>
          </cell>
          <cell r="D393" t="str">
            <v>TASE</v>
          </cell>
          <cell r="E393" t="str">
            <v>אחר</v>
          </cell>
          <cell r="F393" t="str">
            <v>459</v>
          </cell>
        </row>
        <row r="394">
          <cell r="C394" t="str">
            <v>5730080</v>
          </cell>
          <cell r="D394" t="str">
            <v>TASE</v>
          </cell>
          <cell r="E394" t="str">
            <v>אחר</v>
          </cell>
          <cell r="F394" t="str">
            <v>573</v>
          </cell>
        </row>
        <row r="395">
          <cell r="C395" t="str">
            <v>5730080</v>
          </cell>
          <cell r="D395" t="str">
            <v>TASE</v>
          </cell>
          <cell r="E395" t="str">
            <v>אחר</v>
          </cell>
          <cell r="F395" t="str">
            <v>573</v>
          </cell>
        </row>
        <row r="396">
          <cell r="C396" t="str">
            <v>1136803</v>
          </cell>
          <cell r="D396" t="str">
            <v>TASE</v>
          </cell>
          <cell r="E396" t="str">
            <v>אחר</v>
          </cell>
          <cell r="F396" t="str">
            <v>1614</v>
          </cell>
        </row>
        <row r="397">
          <cell r="C397" t="str">
            <v>1132687</v>
          </cell>
          <cell r="D397" t="str">
            <v>TASE</v>
          </cell>
          <cell r="E397" t="str">
            <v>אחר</v>
          </cell>
          <cell r="F397" t="str">
            <v>1450</v>
          </cell>
        </row>
        <row r="398">
          <cell r="C398" t="str">
            <v>1550037</v>
          </cell>
          <cell r="D398" t="str">
            <v>TASE</v>
          </cell>
          <cell r="E398" t="str">
            <v>אחר</v>
          </cell>
          <cell r="F398" t="str">
            <v>155</v>
          </cell>
        </row>
        <row r="399">
          <cell r="C399" t="str">
            <v>2080166</v>
          </cell>
          <cell r="D399" t="str">
            <v>TASE</v>
          </cell>
          <cell r="E399" t="str">
            <v>אחר</v>
          </cell>
          <cell r="F399" t="str">
            <v>208</v>
          </cell>
        </row>
        <row r="400">
          <cell r="C400" t="str">
            <v>1136951</v>
          </cell>
          <cell r="D400" t="str">
            <v>TASE</v>
          </cell>
          <cell r="E400" t="str">
            <v>אחר</v>
          </cell>
          <cell r="F400" t="str">
            <v>1654</v>
          </cell>
        </row>
        <row r="401">
          <cell r="C401" t="str">
            <v>1139898</v>
          </cell>
          <cell r="D401" t="str">
            <v>TASE</v>
          </cell>
          <cell r="E401" t="str">
            <v>אחר</v>
          </cell>
          <cell r="F401" t="str">
            <v>1628</v>
          </cell>
        </row>
        <row r="402">
          <cell r="C402" t="str">
            <v>1133800</v>
          </cell>
          <cell r="D402" t="str">
            <v>TASE</v>
          </cell>
          <cell r="E402" t="str">
            <v>אחר</v>
          </cell>
          <cell r="F402" t="str">
            <v>1628</v>
          </cell>
        </row>
        <row r="403">
          <cell r="C403" t="str">
            <v>3330073</v>
          </cell>
          <cell r="D403" t="str">
            <v>TASE</v>
          </cell>
          <cell r="E403" t="str">
            <v>אחר</v>
          </cell>
          <cell r="F403" t="str">
            <v>4827</v>
          </cell>
        </row>
        <row r="404">
          <cell r="C404" t="str">
            <v>1136589</v>
          </cell>
          <cell r="D404" t="str">
            <v>אחר</v>
          </cell>
          <cell r="F404" t="str">
            <v>1648</v>
          </cell>
        </row>
        <row r="405">
          <cell r="C405" t="str">
            <v>1140177</v>
          </cell>
          <cell r="D405" t="str">
            <v>TASE</v>
          </cell>
          <cell r="E405" t="str">
            <v>אחר</v>
          </cell>
          <cell r="F405" t="str">
            <v>1648</v>
          </cell>
        </row>
        <row r="406">
          <cell r="C406" t="str">
            <v>1129741</v>
          </cell>
          <cell r="D406" t="str">
            <v>TASE</v>
          </cell>
          <cell r="E406" t="str">
            <v>אחר</v>
          </cell>
          <cell r="F406" t="str">
            <v>1068</v>
          </cell>
        </row>
        <row r="407">
          <cell r="C407" t="str">
            <v>1410273</v>
          </cell>
          <cell r="D407" t="str">
            <v>TASE</v>
          </cell>
          <cell r="E407" t="str">
            <v>אחר</v>
          </cell>
          <cell r="F407" t="str">
            <v>141</v>
          </cell>
        </row>
        <row r="408">
          <cell r="C408" t="str">
            <v>1410232</v>
          </cell>
          <cell r="D408" t="str">
            <v>TASE</v>
          </cell>
          <cell r="E408" t="str">
            <v>אחר</v>
          </cell>
          <cell r="F408" t="str">
            <v>141</v>
          </cell>
        </row>
        <row r="409">
          <cell r="C409" t="str">
            <v>1140086</v>
          </cell>
          <cell r="D409" t="str">
            <v>TASE</v>
          </cell>
          <cell r="E409" t="str">
            <v>אחר</v>
          </cell>
          <cell r="F409" t="str">
            <v>1427</v>
          </cell>
        </row>
        <row r="410">
          <cell r="C410" t="str">
            <v>2580066</v>
          </cell>
          <cell r="D410" t="str">
            <v>TASE</v>
          </cell>
          <cell r="E410" t="str">
            <v>אחר</v>
          </cell>
          <cell r="F410" t="str">
            <v>258</v>
          </cell>
        </row>
        <row r="411">
          <cell r="C411" t="str">
            <v>1141589</v>
          </cell>
          <cell r="D411" t="str">
            <v>TASE</v>
          </cell>
          <cell r="E411" t="str">
            <v>אחר</v>
          </cell>
          <cell r="F411" t="str">
            <v>4826</v>
          </cell>
        </row>
        <row r="412">
          <cell r="C412" t="str">
            <v>1135714</v>
          </cell>
          <cell r="D412" t="str">
            <v>TASE</v>
          </cell>
          <cell r="E412" t="str">
            <v>אחר</v>
          </cell>
          <cell r="F412" t="str">
            <v>1644</v>
          </cell>
        </row>
        <row r="413">
          <cell r="C413" t="str">
            <v>1138536</v>
          </cell>
          <cell r="D413" t="str">
            <v>TASE</v>
          </cell>
          <cell r="E413" t="str">
            <v>אחר</v>
          </cell>
          <cell r="F413" t="str">
            <v>3170</v>
          </cell>
        </row>
        <row r="414">
          <cell r="C414" t="str">
            <v>1132562</v>
          </cell>
          <cell r="D414" t="str">
            <v>TASE</v>
          </cell>
          <cell r="E414" t="str">
            <v>אחר</v>
          </cell>
          <cell r="F414" t="str">
            <v>3170</v>
          </cell>
        </row>
        <row r="415">
          <cell r="C415" t="str">
            <v>1140326</v>
          </cell>
          <cell r="D415" t="str">
            <v>TASE</v>
          </cell>
          <cell r="E415" t="str">
            <v>אחר</v>
          </cell>
          <cell r="F415" t="str">
            <v>2101</v>
          </cell>
        </row>
        <row r="416">
          <cell r="C416" t="str">
            <v>1136415</v>
          </cell>
          <cell r="D416" t="str">
            <v>TASE</v>
          </cell>
          <cell r="E416" t="str">
            <v>אחר</v>
          </cell>
          <cell r="F416" t="str">
            <v>1632</v>
          </cell>
        </row>
        <row r="417">
          <cell r="C417" t="str">
            <v>1140557</v>
          </cell>
          <cell r="D417" t="str">
            <v>TASE</v>
          </cell>
          <cell r="E417" t="str">
            <v>אחר</v>
          </cell>
          <cell r="F417" t="str">
            <v>1632</v>
          </cell>
        </row>
        <row r="418">
          <cell r="C418" t="str">
            <v>5780093</v>
          </cell>
          <cell r="D418" t="str">
            <v>TASE</v>
          </cell>
          <cell r="E418" t="str">
            <v>אחר</v>
          </cell>
          <cell r="F418" t="str">
            <v>578</v>
          </cell>
        </row>
        <row r="419">
          <cell r="C419" t="str">
            <v>1132299</v>
          </cell>
          <cell r="D419" t="str">
            <v>TASE</v>
          </cell>
          <cell r="E419" t="str">
            <v>אחר</v>
          </cell>
          <cell r="F419" t="str">
            <v>1622</v>
          </cell>
        </row>
        <row r="420">
          <cell r="C420" t="str">
            <v>1135367</v>
          </cell>
          <cell r="D420" t="str">
            <v>אחר</v>
          </cell>
          <cell r="F420" t="str">
            <v>1622</v>
          </cell>
        </row>
        <row r="421">
          <cell r="C421" t="str">
            <v>1135607</v>
          </cell>
          <cell r="D421" t="str">
            <v>TASE</v>
          </cell>
          <cell r="E421" t="str">
            <v>אחר</v>
          </cell>
          <cell r="F421" t="str">
            <v>1448</v>
          </cell>
        </row>
        <row r="422">
          <cell r="C422" t="str">
            <v>2590362</v>
          </cell>
          <cell r="D422" t="str">
            <v>TASE</v>
          </cell>
          <cell r="E422" t="str">
            <v>אחר</v>
          </cell>
          <cell r="F422" t="str">
            <v>259</v>
          </cell>
        </row>
        <row r="423">
          <cell r="C423" t="str">
            <v>2590388</v>
          </cell>
          <cell r="D423" t="str">
            <v>TASE</v>
          </cell>
          <cell r="E423" t="str">
            <v>אחר</v>
          </cell>
          <cell r="F423" t="str">
            <v>259</v>
          </cell>
        </row>
        <row r="424">
          <cell r="C424" t="str">
            <v>1134915</v>
          </cell>
          <cell r="D424" t="str">
            <v>TASE</v>
          </cell>
          <cell r="E424" t="str">
            <v>אחר</v>
          </cell>
          <cell r="F424" t="str">
            <v>1639</v>
          </cell>
        </row>
        <row r="425">
          <cell r="C425" t="str">
            <v>1140540</v>
          </cell>
          <cell r="D425" t="str">
            <v>TASE</v>
          </cell>
          <cell r="E425" t="str">
            <v>אחר</v>
          </cell>
          <cell r="F425" t="str">
            <v>1639</v>
          </cell>
        </row>
        <row r="426">
          <cell r="C426" t="str">
            <v>1121482</v>
          </cell>
          <cell r="D426" t="str">
            <v>TASE</v>
          </cell>
          <cell r="E426" t="str">
            <v>אחר</v>
          </cell>
          <cell r="F426" t="str">
            <v>1559</v>
          </cell>
        </row>
        <row r="427">
          <cell r="C427" t="str">
            <v>1135664</v>
          </cell>
          <cell r="D427" t="str">
            <v>TASE</v>
          </cell>
          <cell r="E427" t="str">
            <v>אחר</v>
          </cell>
          <cell r="F427" t="str">
            <v>1513</v>
          </cell>
        </row>
        <row r="428">
          <cell r="C428" t="str">
            <v>1115245</v>
          </cell>
          <cell r="D428" t="str">
            <v>TASE</v>
          </cell>
          <cell r="E428" t="str">
            <v>אחר</v>
          </cell>
          <cell r="F428" t="str">
            <v>1072</v>
          </cell>
        </row>
        <row r="429">
          <cell r="C429" t="str">
            <v>1136761</v>
          </cell>
          <cell r="D429" t="str">
            <v>TASE</v>
          </cell>
          <cell r="E429" t="str">
            <v>אחר</v>
          </cell>
          <cell r="F429" t="str">
            <v>1072</v>
          </cell>
        </row>
        <row r="430">
          <cell r="C430" t="str">
            <v>1136761</v>
          </cell>
          <cell r="D430" t="str">
            <v>TASE</v>
          </cell>
          <cell r="E430" t="str">
            <v>אחר</v>
          </cell>
          <cell r="F430" t="str">
            <v>1072</v>
          </cell>
        </row>
        <row r="431">
          <cell r="C431" t="str">
            <v>1140656</v>
          </cell>
          <cell r="D431" t="str">
            <v>TASE</v>
          </cell>
          <cell r="E431" t="str">
            <v>אחר</v>
          </cell>
          <cell r="F431" t="str">
            <v>1072</v>
          </cell>
        </row>
        <row r="432">
          <cell r="C432" t="str">
            <v>1141605</v>
          </cell>
          <cell r="D432" t="str">
            <v>TASE</v>
          </cell>
          <cell r="E432" t="str">
            <v>אחר</v>
          </cell>
          <cell r="F432" t="str">
            <v>4862</v>
          </cell>
        </row>
        <row r="433">
          <cell r="C433" t="str">
            <v>1137314</v>
          </cell>
          <cell r="D433" t="str">
            <v>TASE</v>
          </cell>
          <cell r="E433" t="str">
            <v>אחר</v>
          </cell>
          <cell r="F433" t="str">
            <v>1659</v>
          </cell>
        </row>
        <row r="434">
          <cell r="C434" t="str">
            <v>6120190</v>
          </cell>
          <cell r="D434" t="str">
            <v>TASE</v>
          </cell>
          <cell r="E434" t="str">
            <v>אחר</v>
          </cell>
          <cell r="F434" t="str">
            <v>612</v>
          </cell>
        </row>
        <row r="435">
          <cell r="C435" t="str">
            <v>1136126</v>
          </cell>
          <cell r="D435" t="str">
            <v>TASE</v>
          </cell>
          <cell r="E435" t="str">
            <v>אחר</v>
          </cell>
          <cell r="F435" t="str">
            <v>1583</v>
          </cell>
        </row>
        <row r="436">
          <cell r="C436" t="str">
            <v>1123587</v>
          </cell>
          <cell r="D436" t="str">
            <v>TASE</v>
          </cell>
          <cell r="E436" t="str">
            <v>אחר</v>
          </cell>
          <cell r="F436" t="str">
            <v>1248</v>
          </cell>
        </row>
        <row r="437">
          <cell r="C437" t="str">
            <v>5430095</v>
          </cell>
          <cell r="D437" t="str">
            <v>TASE</v>
          </cell>
          <cell r="E437" t="str">
            <v>אחר</v>
          </cell>
          <cell r="F437" t="str">
            <v>115</v>
          </cell>
        </row>
        <row r="438">
          <cell r="C438" t="str">
            <v>2260420</v>
          </cell>
          <cell r="D438" t="str">
            <v>TASE</v>
          </cell>
          <cell r="E438" t="str">
            <v>אחר</v>
          </cell>
          <cell r="F438" t="str">
            <v>226</v>
          </cell>
        </row>
        <row r="439">
          <cell r="C439" t="str">
            <v>1133537</v>
          </cell>
          <cell r="D439" t="str">
            <v>TASE</v>
          </cell>
          <cell r="E439" t="str">
            <v>אחר</v>
          </cell>
          <cell r="F439" t="str">
            <v>2240</v>
          </cell>
        </row>
        <row r="440">
          <cell r="C440" t="str">
            <v>1136977</v>
          </cell>
          <cell r="D440" t="str">
            <v>TASE</v>
          </cell>
          <cell r="E440" t="str">
            <v>אחר</v>
          </cell>
          <cell r="F440" t="str">
            <v>1658</v>
          </cell>
        </row>
        <row r="441">
          <cell r="C441" t="str">
            <v>4440087</v>
          </cell>
          <cell r="D441" t="str">
            <v>TASE</v>
          </cell>
          <cell r="E441" t="str">
            <v>אחר</v>
          </cell>
          <cell r="F441" t="str">
            <v>444</v>
          </cell>
        </row>
        <row r="442">
          <cell r="C442" t="str">
            <v>1140664</v>
          </cell>
          <cell r="D442" t="str">
            <v>TASE</v>
          </cell>
          <cell r="E442" t="str">
            <v>אחר</v>
          </cell>
          <cell r="F442" t="str">
            <v>1287</v>
          </cell>
        </row>
        <row r="443">
          <cell r="C443" t="str">
            <v>1134840</v>
          </cell>
          <cell r="D443" t="str">
            <v>TASE</v>
          </cell>
          <cell r="E443" t="str">
            <v>אחר</v>
          </cell>
          <cell r="F443" t="str">
            <v>1636</v>
          </cell>
        </row>
        <row r="444">
          <cell r="C444" t="str">
            <v>1134840</v>
          </cell>
          <cell r="D444" t="str">
            <v>TASE</v>
          </cell>
          <cell r="E444" t="str">
            <v>אחר</v>
          </cell>
          <cell r="F444" t="str">
            <v>1636</v>
          </cell>
        </row>
        <row r="445">
          <cell r="C445" t="str">
            <v>1138254</v>
          </cell>
          <cell r="D445" t="str">
            <v>TASE</v>
          </cell>
          <cell r="E445" t="str">
            <v>אחר</v>
          </cell>
          <cell r="F445" t="str">
            <v>1636</v>
          </cell>
        </row>
        <row r="446">
          <cell r="C446" t="str">
            <v>1138254</v>
          </cell>
          <cell r="D446" t="str">
            <v>TASE</v>
          </cell>
          <cell r="E446" t="str">
            <v>אחר</v>
          </cell>
          <cell r="F446" t="str">
            <v>1636</v>
          </cell>
        </row>
        <row r="447">
          <cell r="C447" t="str">
            <v>1139583</v>
          </cell>
          <cell r="D447" t="str">
            <v>TASE</v>
          </cell>
          <cell r="E447" t="str">
            <v>אחר</v>
          </cell>
          <cell r="F447" t="str">
            <v>2063</v>
          </cell>
        </row>
        <row r="448">
          <cell r="C448" t="str">
            <v>1141118</v>
          </cell>
          <cell r="D448" t="str">
            <v>TASE</v>
          </cell>
          <cell r="E448" t="str">
            <v>אחר</v>
          </cell>
          <cell r="F448" t="str">
            <v>4846</v>
          </cell>
        </row>
        <row r="449">
          <cell r="C449" t="str">
            <v>1141118</v>
          </cell>
          <cell r="D449" t="str">
            <v>TASE</v>
          </cell>
          <cell r="E449" t="str">
            <v>אחר</v>
          </cell>
          <cell r="F449" t="str">
            <v>4846</v>
          </cell>
        </row>
        <row r="450">
          <cell r="C450" t="str">
            <v>2350072</v>
          </cell>
          <cell r="D450" t="str">
            <v>TASE</v>
          </cell>
          <cell r="E450" t="str">
            <v>אחר</v>
          </cell>
          <cell r="F450" t="str">
            <v>235</v>
          </cell>
        </row>
        <row r="451">
          <cell r="C451" t="str">
            <v>2350080</v>
          </cell>
          <cell r="D451" t="str">
            <v>TASE</v>
          </cell>
          <cell r="E451" t="str">
            <v>אחר</v>
          </cell>
          <cell r="F451" t="str">
            <v>235</v>
          </cell>
        </row>
        <row r="452">
          <cell r="C452" t="str">
            <v>1136993</v>
          </cell>
          <cell r="D452" t="str">
            <v>TASE</v>
          </cell>
          <cell r="E452" t="str">
            <v>אחר</v>
          </cell>
          <cell r="F452" t="str">
            <v>1617</v>
          </cell>
        </row>
        <row r="453">
          <cell r="C453" t="str">
            <v>1132307</v>
          </cell>
          <cell r="D453" t="str">
            <v>אחר</v>
          </cell>
          <cell r="F453" t="str">
            <v>1617</v>
          </cell>
        </row>
        <row r="454">
          <cell r="C454" t="str">
            <v>1135730</v>
          </cell>
          <cell r="D454" t="str">
            <v>TASE</v>
          </cell>
          <cell r="E454" t="str">
            <v>אחר</v>
          </cell>
          <cell r="F454" t="str">
            <v>1274</v>
          </cell>
        </row>
        <row r="455">
          <cell r="C455" t="str">
            <v>8230179</v>
          </cell>
          <cell r="D455" t="str">
            <v>TASE</v>
          </cell>
          <cell r="E455" t="str">
            <v>אחר</v>
          </cell>
          <cell r="F455" t="str">
            <v>823</v>
          </cell>
        </row>
        <row r="456">
          <cell r="C456" t="str">
            <v>8230161</v>
          </cell>
          <cell r="D456" t="str">
            <v>TASE</v>
          </cell>
          <cell r="E456" t="str">
            <v>אחר</v>
          </cell>
          <cell r="F456" t="str">
            <v>823</v>
          </cell>
        </row>
        <row r="457">
          <cell r="C457" t="str">
            <v>1131457</v>
          </cell>
          <cell r="D457" t="str">
            <v>TASE</v>
          </cell>
          <cell r="E457" t="str">
            <v>אחר</v>
          </cell>
          <cell r="F457" t="str">
            <v>1499</v>
          </cell>
        </row>
        <row r="458">
          <cell r="C458" t="str">
            <v>1980366</v>
          </cell>
          <cell r="D458" t="str">
            <v>TASE</v>
          </cell>
          <cell r="E458" t="str">
            <v>אחר</v>
          </cell>
          <cell r="F458" t="str">
            <v>4851</v>
          </cell>
        </row>
        <row r="459">
          <cell r="C459" t="str">
            <v>1141860</v>
          </cell>
          <cell r="D459" t="str">
            <v>TASE</v>
          </cell>
          <cell r="E459" t="str">
            <v>אחר</v>
          </cell>
          <cell r="F459" t="str">
            <v>4878</v>
          </cell>
        </row>
        <row r="460">
          <cell r="C460" t="str">
            <v>1140094</v>
          </cell>
          <cell r="D460" t="str">
            <v>TASE</v>
          </cell>
          <cell r="E460" t="str">
            <v>אחר</v>
          </cell>
          <cell r="F460" t="str">
            <v>1670</v>
          </cell>
        </row>
        <row r="461">
          <cell r="C461" t="str">
            <v>1134873</v>
          </cell>
          <cell r="D461" t="str">
            <v>TASE</v>
          </cell>
          <cell r="E461" t="str">
            <v>אחר</v>
          </cell>
          <cell r="F461" t="str">
            <v>305</v>
          </cell>
        </row>
        <row r="462">
          <cell r="C462" t="str">
            <v>1127653</v>
          </cell>
          <cell r="D462" t="str">
            <v>TASE</v>
          </cell>
          <cell r="E462" t="str">
            <v>אחר</v>
          </cell>
          <cell r="F462" t="str">
            <v>305</v>
          </cell>
        </row>
        <row r="463">
          <cell r="C463" t="str">
            <v>4250189</v>
          </cell>
          <cell r="D463" t="str">
            <v>TASE</v>
          </cell>
          <cell r="E463" t="str">
            <v>אחר</v>
          </cell>
          <cell r="F463" t="str">
            <v>425</v>
          </cell>
        </row>
        <row r="464">
          <cell r="C464" t="str">
            <v>4250171</v>
          </cell>
          <cell r="D464" t="str">
            <v>TASE</v>
          </cell>
          <cell r="E464" t="str">
            <v>אחר</v>
          </cell>
          <cell r="F464" t="str">
            <v>425</v>
          </cell>
        </row>
        <row r="465">
          <cell r="C465" t="str">
            <v>4250163</v>
          </cell>
          <cell r="D465" t="str">
            <v>TASE</v>
          </cell>
          <cell r="E465" t="str">
            <v>אחר</v>
          </cell>
          <cell r="F465" t="str">
            <v>425</v>
          </cell>
        </row>
        <row r="466">
          <cell r="C466" t="str">
            <v>5260096</v>
          </cell>
          <cell r="D466" t="str">
            <v>TASE</v>
          </cell>
          <cell r="E466" t="str">
            <v>אחר</v>
          </cell>
          <cell r="F466" t="str">
            <v>526</v>
          </cell>
        </row>
        <row r="467">
          <cell r="C467" t="str">
            <v>5260088</v>
          </cell>
          <cell r="D467" t="str">
            <v>TASE</v>
          </cell>
          <cell r="E467" t="str">
            <v>אחר</v>
          </cell>
          <cell r="F467" t="str">
            <v>526</v>
          </cell>
        </row>
        <row r="468">
          <cell r="C468" t="str">
            <v>5510029</v>
          </cell>
          <cell r="D468" t="str">
            <v>TASE</v>
          </cell>
          <cell r="E468" t="str">
            <v>אחר</v>
          </cell>
          <cell r="F468" t="str">
            <v>551</v>
          </cell>
        </row>
        <row r="469">
          <cell r="C469" t="str">
            <v>3730405</v>
          </cell>
          <cell r="D469" t="str">
            <v>TASE</v>
          </cell>
          <cell r="E469" t="str">
            <v>אחר</v>
          </cell>
          <cell r="F469" t="str">
            <v>373</v>
          </cell>
        </row>
        <row r="470">
          <cell r="C470" t="str">
            <v>3730397</v>
          </cell>
          <cell r="D470" t="str">
            <v>TASE</v>
          </cell>
          <cell r="E470" t="str">
            <v>אחר</v>
          </cell>
          <cell r="F470" t="str">
            <v>373</v>
          </cell>
        </row>
        <row r="471">
          <cell r="C471" t="str">
            <v>3730413</v>
          </cell>
          <cell r="D471" t="str">
            <v>TASE</v>
          </cell>
          <cell r="E471" t="str">
            <v>אחר</v>
          </cell>
          <cell r="F471" t="str">
            <v>373</v>
          </cell>
        </row>
        <row r="472">
          <cell r="C472" t="str">
            <v>3730355</v>
          </cell>
          <cell r="D472" t="str">
            <v>TASE</v>
          </cell>
          <cell r="E472" t="str">
            <v>אחר</v>
          </cell>
          <cell r="F472" t="str">
            <v>373</v>
          </cell>
        </row>
        <row r="473">
          <cell r="C473" t="str">
            <v>6390249</v>
          </cell>
          <cell r="D473" t="str">
            <v>TASE</v>
          </cell>
          <cell r="E473" t="str">
            <v>אחר</v>
          </cell>
          <cell r="F473" t="str">
            <v>639</v>
          </cell>
        </row>
        <row r="474">
          <cell r="C474" t="str">
            <v>1141837</v>
          </cell>
          <cell r="D474" t="str">
            <v>TASE</v>
          </cell>
          <cell r="E474" t="str">
            <v>אחר</v>
          </cell>
          <cell r="F474" t="str">
            <v>4877</v>
          </cell>
        </row>
        <row r="475">
          <cell r="C475" t="str">
            <v>11418371</v>
          </cell>
          <cell r="D475" t="str">
            <v>TASE</v>
          </cell>
          <cell r="E475" t="str">
            <v>אחר</v>
          </cell>
          <cell r="F475" t="str">
            <v>4877</v>
          </cell>
        </row>
        <row r="476">
          <cell r="C476" t="str">
            <v>7980162</v>
          </cell>
          <cell r="D476" t="str">
            <v>TASE</v>
          </cell>
          <cell r="E476" t="str">
            <v>אחר</v>
          </cell>
          <cell r="F476" t="str">
            <v>798</v>
          </cell>
        </row>
        <row r="477">
          <cell r="C477" t="str">
            <v>7980162</v>
          </cell>
          <cell r="D477" t="str">
            <v>TASE</v>
          </cell>
          <cell r="E477" t="str">
            <v>אחר</v>
          </cell>
          <cell r="F477" t="str">
            <v>798</v>
          </cell>
        </row>
        <row r="478">
          <cell r="C478" t="str">
            <v>1137041</v>
          </cell>
          <cell r="D478" t="str">
            <v>TASE</v>
          </cell>
          <cell r="E478" t="str">
            <v>אחר</v>
          </cell>
          <cell r="F478" t="str">
            <v>1656</v>
          </cell>
        </row>
        <row r="479">
          <cell r="C479" t="str">
            <v>7980329</v>
          </cell>
          <cell r="D479" t="str">
            <v>TASE</v>
          </cell>
          <cell r="E479" t="str">
            <v>אחר</v>
          </cell>
          <cell r="F479" t="str">
            <v>798</v>
          </cell>
        </row>
        <row r="481">
          <cell r="C481" t="str">
            <v>1141662</v>
          </cell>
          <cell r="D481" t="str">
            <v>TASE</v>
          </cell>
          <cell r="E481" t="str">
            <v>אחר</v>
          </cell>
          <cell r="F481" t="str">
            <v>4869</v>
          </cell>
        </row>
        <row r="482">
          <cell r="C482" t="str">
            <v>2320174</v>
          </cell>
          <cell r="D482" t="str">
            <v>TASE</v>
          </cell>
          <cell r="E482" t="str">
            <v>אחר</v>
          </cell>
          <cell r="F482" t="str">
            <v>232</v>
          </cell>
        </row>
        <row r="483">
          <cell r="C483" t="str">
            <v>4750089</v>
          </cell>
          <cell r="D483" t="str">
            <v>TASE</v>
          </cell>
          <cell r="E483" t="str">
            <v>אחר</v>
          </cell>
          <cell r="F483" t="str">
            <v>475</v>
          </cell>
        </row>
        <row r="484">
          <cell r="C484" t="str">
            <v>4750089</v>
          </cell>
          <cell r="D484" t="str">
            <v>TASE</v>
          </cell>
          <cell r="E484" t="str">
            <v>אחר</v>
          </cell>
          <cell r="F484" t="str">
            <v>475</v>
          </cell>
        </row>
        <row r="485">
          <cell r="C485" t="str">
            <v>6270193</v>
          </cell>
          <cell r="D485" t="str">
            <v>TASE</v>
          </cell>
          <cell r="E485" t="str">
            <v>אחר</v>
          </cell>
          <cell r="F485" t="str">
            <v>627</v>
          </cell>
        </row>
        <row r="486">
          <cell r="C486" t="str">
            <v>1141936</v>
          </cell>
          <cell r="D486" t="str">
            <v>TASE</v>
          </cell>
          <cell r="E486" t="str">
            <v>אחר</v>
          </cell>
          <cell r="F486" t="str">
            <v>4882</v>
          </cell>
        </row>
        <row r="487">
          <cell r="C487" t="str">
            <v>2560159</v>
          </cell>
          <cell r="D487" t="str">
            <v>TASE</v>
          </cell>
          <cell r="E487" t="str">
            <v>אחר</v>
          </cell>
          <cell r="F487" t="str">
            <v>256</v>
          </cell>
        </row>
        <row r="488">
          <cell r="C488" t="str">
            <v>2560159</v>
          </cell>
          <cell r="D488" t="str">
            <v>TASE</v>
          </cell>
          <cell r="E488" t="str">
            <v>אחר</v>
          </cell>
          <cell r="F488" t="str">
            <v>256</v>
          </cell>
        </row>
        <row r="489">
          <cell r="C489" t="str">
            <v>1141332</v>
          </cell>
          <cell r="D489" t="str">
            <v>TASE</v>
          </cell>
          <cell r="E489" t="str">
            <v>אחר</v>
          </cell>
          <cell r="F489" t="str">
            <v>4854</v>
          </cell>
        </row>
        <row r="490">
          <cell r="C490" t="str">
            <v>1140417</v>
          </cell>
          <cell r="D490" t="str">
            <v>TASE</v>
          </cell>
          <cell r="E490" t="str">
            <v>אחר</v>
          </cell>
          <cell r="F490" t="str">
            <v>1390</v>
          </cell>
        </row>
        <row r="491">
          <cell r="C491" t="str">
            <v>5760244</v>
          </cell>
          <cell r="D491" t="str">
            <v>TASE</v>
          </cell>
          <cell r="E491" t="str">
            <v>אחר</v>
          </cell>
          <cell r="F491" t="str">
            <v>576</v>
          </cell>
        </row>
        <row r="492">
          <cell r="C492" t="str">
            <v>2590461</v>
          </cell>
          <cell r="D492" t="str">
            <v>TASE</v>
          </cell>
          <cell r="E492" t="str">
            <v>אחר</v>
          </cell>
          <cell r="F492" t="str">
            <v>259</v>
          </cell>
        </row>
        <row r="493">
          <cell r="C493" t="str">
            <v>2590461</v>
          </cell>
          <cell r="D493" t="str">
            <v>TASE</v>
          </cell>
          <cell r="E493" t="str">
            <v>אחר</v>
          </cell>
          <cell r="F493" t="str">
            <v>259</v>
          </cell>
        </row>
        <row r="494">
          <cell r="C494" t="str">
            <v>2590396</v>
          </cell>
          <cell r="D494" t="str">
            <v>TASE</v>
          </cell>
          <cell r="E494" t="str">
            <v>אחר</v>
          </cell>
          <cell r="F494" t="str">
            <v>259</v>
          </cell>
        </row>
        <row r="495">
          <cell r="C495" t="str">
            <v>1140888</v>
          </cell>
          <cell r="D495" t="str">
            <v>TASE</v>
          </cell>
          <cell r="E495" t="str">
            <v>אחר</v>
          </cell>
          <cell r="F495" t="str">
            <v>4872</v>
          </cell>
        </row>
        <row r="496">
          <cell r="C496" t="str">
            <v>1139922</v>
          </cell>
          <cell r="D496" t="str">
            <v>TASE</v>
          </cell>
          <cell r="E496" t="str">
            <v>אחר</v>
          </cell>
          <cell r="F496" t="str">
            <v>1132</v>
          </cell>
        </row>
        <row r="498">
          <cell r="C498" t="str">
            <v>0</v>
          </cell>
        </row>
        <row r="501">
          <cell r="C501" t="str">
            <v>0</v>
          </cell>
        </row>
        <row r="503">
          <cell r="C503" t="str">
            <v>US36830GAA22</v>
          </cell>
          <cell r="D503" t="str">
            <v>NYSE</v>
          </cell>
          <cell r="E503" t="str">
            <v>בלומברג</v>
          </cell>
          <cell r="F503" t="str">
            <v>3195</v>
          </cell>
        </row>
        <row r="504">
          <cell r="C504" t="str">
            <v>US36830GAA22</v>
          </cell>
          <cell r="D504" t="str">
            <v>NYSE</v>
          </cell>
          <cell r="E504" t="str">
            <v>בלומברג</v>
          </cell>
          <cell r="F504" t="str">
            <v>3195</v>
          </cell>
        </row>
        <row r="505">
          <cell r="C505" t="str">
            <v>US94974BGP94</v>
          </cell>
          <cell r="D505" t="str">
            <v>NYSE</v>
          </cell>
          <cell r="E505" t="str">
            <v>בלומברג</v>
          </cell>
          <cell r="F505" t="str">
            <v>2465</v>
          </cell>
        </row>
        <row r="506">
          <cell r="C506" t="str">
            <v>US94974BGA26</v>
          </cell>
          <cell r="D506" t="str">
            <v>NYSE</v>
          </cell>
          <cell r="E506" t="str">
            <v>בלומברג</v>
          </cell>
          <cell r="F506" t="str">
            <v>2465</v>
          </cell>
        </row>
        <row r="507">
          <cell r="C507" t="str">
            <v>US46625HJD35</v>
          </cell>
          <cell r="D507" t="str">
            <v>NYSE</v>
          </cell>
          <cell r="E507" t="str">
            <v>בלומברג</v>
          </cell>
          <cell r="F507" t="str">
            <v>2260</v>
          </cell>
        </row>
        <row r="508">
          <cell r="C508" t="str">
            <v>US035242AP13</v>
          </cell>
          <cell r="D508" t="str">
            <v>NYSE</v>
          </cell>
          <cell r="E508" t="str">
            <v>בלומברג</v>
          </cell>
          <cell r="F508" t="str">
            <v>4756</v>
          </cell>
        </row>
        <row r="509">
          <cell r="C509" t="str">
            <v>US46625HMN79</v>
          </cell>
          <cell r="D509" t="str">
            <v>NYSE</v>
          </cell>
          <cell r="E509" t="str">
            <v>בלומברג</v>
          </cell>
          <cell r="F509" t="str">
            <v>2260</v>
          </cell>
        </row>
        <row r="510">
          <cell r="C510" t="str">
            <v>US06051GFF19</v>
          </cell>
          <cell r="D510" t="str">
            <v>NYSE</v>
          </cell>
          <cell r="E510" t="str">
            <v>בלומברג</v>
          </cell>
          <cell r="F510" t="str">
            <v>4767</v>
          </cell>
        </row>
        <row r="511">
          <cell r="C511" t="str">
            <v>US06051GFS30</v>
          </cell>
          <cell r="D511" t="str">
            <v>NYSE</v>
          </cell>
          <cell r="E511" t="str">
            <v>בלומברג</v>
          </cell>
          <cell r="F511" t="str">
            <v>2180</v>
          </cell>
        </row>
        <row r="512">
          <cell r="C512" t="str">
            <v>US06051GEM78</v>
          </cell>
          <cell r="D512" t="str">
            <v>NYSE</v>
          </cell>
          <cell r="E512" t="str">
            <v>בלומברג</v>
          </cell>
          <cell r="F512" t="str">
            <v>2180</v>
          </cell>
        </row>
        <row r="513">
          <cell r="C513" t="str">
            <v>US172967FT34</v>
          </cell>
          <cell r="D513" t="str">
            <v>NYSE</v>
          </cell>
          <cell r="E513" t="str">
            <v>בלומברג</v>
          </cell>
          <cell r="F513" t="str">
            <v>2600</v>
          </cell>
        </row>
        <row r="514">
          <cell r="C514" t="str">
            <v>US172967KG57</v>
          </cell>
          <cell r="D514" t="str">
            <v>NYSE</v>
          </cell>
          <cell r="E514" t="str">
            <v>בלומברג</v>
          </cell>
          <cell r="F514" t="str">
            <v>2600</v>
          </cell>
        </row>
        <row r="515">
          <cell r="C515" t="str">
            <v>US71654QBW15</v>
          </cell>
          <cell r="D515" t="str">
            <v>אחר</v>
          </cell>
          <cell r="E515" t="str">
            <v>בלומברג</v>
          </cell>
          <cell r="F515" t="str">
            <v>4768</v>
          </cell>
        </row>
        <row r="516">
          <cell r="C516" t="str">
            <v>US92343VDY74</v>
          </cell>
          <cell r="D516" t="str">
            <v>NYSE</v>
          </cell>
          <cell r="E516" t="str">
            <v>בלומברג</v>
          </cell>
          <cell r="F516" t="str">
            <v>4808</v>
          </cell>
        </row>
        <row r="517">
          <cell r="C517" t="str">
            <v>US00287YAQ26</v>
          </cell>
          <cell r="D517" t="str">
            <v>NYSE</v>
          </cell>
          <cell r="E517" t="str">
            <v>בלומברג</v>
          </cell>
          <cell r="F517" t="str">
            <v>4757</v>
          </cell>
        </row>
        <row r="518">
          <cell r="C518" t="str">
            <v>XS1586330604</v>
          </cell>
          <cell r="D518" t="str">
            <v>NYSE</v>
          </cell>
          <cell r="E518" t="str">
            <v>בלומברג</v>
          </cell>
          <cell r="F518" t="str">
            <v>4825</v>
          </cell>
        </row>
        <row r="519">
          <cell r="C519" t="str">
            <v>XS1586330604</v>
          </cell>
          <cell r="D519" t="str">
            <v>NYSE</v>
          </cell>
          <cell r="E519" t="str">
            <v>בלומברג</v>
          </cell>
          <cell r="F519" t="str">
            <v>4825</v>
          </cell>
        </row>
        <row r="520">
          <cell r="C520" t="str">
            <v>XS1532877757</v>
          </cell>
          <cell r="D520" t="str">
            <v>FWB</v>
          </cell>
          <cell r="E520" t="str">
            <v>בלומברג</v>
          </cell>
          <cell r="F520" t="str">
            <v>4759</v>
          </cell>
        </row>
        <row r="521">
          <cell r="C521" t="str">
            <v>us06051gfh74</v>
          </cell>
          <cell r="D521" t="str">
            <v>NYSE</v>
          </cell>
          <cell r="E521" t="str">
            <v>בלומברג</v>
          </cell>
          <cell r="F521" t="str">
            <v>4767</v>
          </cell>
        </row>
        <row r="522">
          <cell r="C522" t="str">
            <v>us06051gfh74</v>
          </cell>
          <cell r="D522" t="str">
            <v>NYSE</v>
          </cell>
          <cell r="E522" t="str">
            <v>בלומברג</v>
          </cell>
          <cell r="F522" t="str">
            <v>4767</v>
          </cell>
        </row>
        <row r="523">
          <cell r="C523" t="str">
            <v>DE000A11QR73</v>
          </cell>
          <cell r="D523" t="str">
            <v>NYSE</v>
          </cell>
          <cell r="E523" t="str">
            <v>בלומברג</v>
          </cell>
          <cell r="F523" t="str">
            <v>4770</v>
          </cell>
        </row>
        <row r="524">
          <cell r="C524" t="str">
            <v>USP1905CAE05</v>
          </cell>
          <cell r="D524" t="str">
            <v>NYSE</v>
          </cell>
          <cell r="E524" t="str">
            <v>בלומברג</v>
          </cell>
          <cell r="F524" t="str">
            <v>4700</v>
          </cell>
        </row>
        <row r="525">
          <cell r="C525" t="str">
            <v>US2786421030</v>
          </cell>
          <cell r="D525" t="str">
            <v>NYSE</v>
          </cell>
          <cell r="E525" t="str">
            <v>בלומברג</v>
          </cell>
          <cell r="F525" t="str">
            <v>4718</v>
          </cell>
        </row>
        <row r="526">
          <cell r="C526" t="str">
            <v>US2786421030</v>
          </cell>
          <cell r="D526" t="str">
            <v>NYSE</v>
          </cell>
          <cell r="E526" t="str">
            <v>בלומברג</v>
          </cell>
          <cell r="F526" t="str">
            <v>4718</v>
          </cell>
        </row>
        <row r="527">
          <cell r="C527" t="str">
            <v>US40414LAM19</v>
          </cell>
          <cell r="D527" t="str">
            <v>NYSE</v>
          </cell>
          <cell r="E527" t="str">
            <v>בלומברג</v>
          </cell>
          <cell r="F527" t="str">
            <v>4732</v>
          </cell>
        </row>
        <row r="528">
          <cell r="C528" t="str">
            <v>US093662AE40</v>
          </cell>
          <cell r="D528" t="str">
            <v>NYSE</v>
          </cell>
          <cell r="E528" t="str">
            <v>בלומברג</v>
          </cell>
          <cell r="F528" t="str">
            <v>4613</v>
          </cell>
        </row>
        <row r="529">
          <cell r="C529" t="str">
            <v>US093662AE40</v>
          </cell>
          <cell r="D529" t="str">
            <v>NYSE</v>
          </cell>
          <cell r="E529" t="str">
            <v>בלומברג</v>
          </cell>
          <cell r="F529" t="str">
            <v>4613</v>
          </cell>
        </row>
        <row r="530">
          <cell r="C530" t="str">
            <v>US631103AF50</v>
          </cell>
          <cell r="D530" t="str">
            <v>NASDAQ</v>
          </cell>
          <cell r="E530" t="str">
            <v>בלומברג</v>
          </cell>
          <cell r="F530" t="str">
            <v>4703</v>
          </cell>
        </row>
        <row r="531">
          <cell r="C531" t="str">
            <v>XS1572343744</v>
          </cell>
          <cell r="D531" t="str">
            <v>LSE</v>
          </cell>
          <cell r="E531" t="str">
            <v>בלומברג</v>
          </cell>
          <cell r="F531" t="str">
            <v>4800</v>
          </cell>
        </row>
        <row r="532">
          <cell r="C532" t="str">
            <v>XS1572343744</v>
          </cell>
          <cell r="D532" t="str">
            <v>LSE</v>
          </cell>
          <cell r="E532" t="str">
            <v>בלומברג</v>
          </cell>
          <cell r="F532" t="str">
            <v>4800</v>
          </cell>
        </row>
        <row r="533">
          <cell r="C533" t="str">
            <v>XS1190655776</v>
          </cell>
          <cell r="D533" t="str">
            <v>NYSE</v>
          </cell>
          <cell r="E533" t="str">
            <v>בלומברג</v>
          </cell>
          <cell r="F533" t="str">
            <v>4842</v>
          </cell>
        </row>
        <row r="534">
          <cell r="C534" t="str">
            <v>XS1190655776</v>
          </cell>
          <cell r="D534" t="str">
            <v>NYSE</v>
          </cell>
          <cell r="E534" t="str">
            <v>בלומברג</v>
          </cell>
          <cell r="F534" t="str">
            <v>4842</v>
          </cell>
        </row>
        <row r="535">
          <cell r="C535" t="str">
            <v>XS1439749364</v>
          </cell>
          <cell r="D535" t="str">
            <v>NYSE</v>
          </cell>
          <cell r="E535" t="str">
            <v>בלומברג</v>
          </cell>
          <cell r="F535" t="str">
            <v>629</v>
          </cell>
        </row>
        <row r="536">
          <cell r="C536" t="str">
            <v>US931427AH10</v>
          </cell>
          <cell r="D536" t="str">
            <v>NYSE</v>
          </cell>
          <cell r="E536" t="str">
            <v>בלומברג</v>
          </cell>
          <cell r="F536" t="str">
            <v>4719</v>
          </cell>
        </row>
        <row r="537">
          <cell r="C537" t="str">
            <v>US92978AAA07</v>
          </cell>
          <cell r="D537" t="str">
            <v>NYSE</v>
          </cell>
          <cell r="E537" t="str">
            <v>בלומברג</v>
          </cell>
          <cell r="F537" t="str">
            <v>4818</v>
          </cell>
        </row>
        <row r="538">
          <cell r="C538" t="str">
            <v>US92978AAA07</v>
          </cell>
          <cell r="D538" t="str">
            <v>NYSE</v>
          </cell>
          <cell r="E538" t="str">
            <v>בלומברג</v>
          </cell>
          <cell r="F538" t="str">
            <v>4818</v>
          </cell>
        </row>
        <row r="539">
          <cell r="C539" t="str">
            <v>US92936MAF41</v>
          </cell>
          <cell r="D539" t="str">
            <v>LSE</v>
          </cell>
          <cell r="E539" t="str">
            <v>בלומברג</v>
          </cell>
          <cell r="F539" t="str">
            <v>4769</v>
          </cell>
        </row>
        <row r="540">
          <cell r="C540" t="str">
            <v>us05254haa23</v>
          </cell>
          <cell r="D540" t="str">
            <v>NYSE</v>
          </cell>
          <cell r="E540" t="str">
            <v>בלומברג</v>
          </cell>
          <cell r="F540" t="str">
            <v>4830</v>
          </cell>
        </row>
        <row r="541">
          <cell r="C541" t="str">
            <v>us05254haa23</v>
          </cell>
          <cell r="D541" t="str">
            <v>NYSE</v>
          </cell>
          <cell r="E541" t="str">
            <v>בלומברג</v>
          </cell>
          <cell r="F541" t="str">
            <v>4830</v>
          </cell>
        </row>
        <row r="542">
          <cell r="C542" t="str">
            <v>US303901AS14</v>
          </cell>
          <cell r="D542" t="str">
            <v>NYSE</v>
          </cell>
          <cell r="E542" t="str">
            <v>בלומברג</v>
          </cell>
          <cell r="F542" t="str">
            <v>4577</v>
          </cell>
        </row>
        <row r="543">
          <cell r="C543" t="str">
            <v>US303901AS14</v>
          </cell>
          <cell r="D543" t="str">
            <v>NYSE</v>
          </cell>
          <cell r="E543" t="str">
            <v>בלומברג</v>
          </cell>
          <cell r="F543" t="str">
            <v>4577</v>
          </cell>
        </row>
        <row r="544">
          <cell r="C544" t="str">
            <v>USC33459AA30</v>
          </cell>
          <cell r="D544" t="str">
            <v>NYSE</v>
          </cell>
          <cell r="E544" t="str">
            <v>בלומברג</v>
          </cell>
          <cell r="F544" t="str">
            <v>4577</v>
          </cell>
        </row>
        <row r="545">
          <cell r="C545" t="str">
            <v>USC33459AA30</v>
          </cell>
          <cell r="D545" t="str">
            <v>NYSE</v>
          </cell>
          <cell r="E545" t="str">
            <v>בלומברג</v>
          </cell>
          <cell r="F545" t="str">
            <v>4577</v>
          </cell>
        </row>
        <row r="546">
          <cell r="C546" t="str">
            <v>XS0335444724</v>
          </cell>
          <cell r="D546" t="str">
            <v>NYSE</v>
          </cell>
          <cell r="E546" t="str">
            <v>בלומברג</v>
          </cell>
          <cell r="F546" t="str">
            <v>4752</v>
          </cell>
        </row>
        <row r="547">
          <cell r="C547" t="str">
            <v>XS1144495808</v>
          </cell>
          <cell r="D547" t="str">
            <v>ASX</v>
          </cell>
          <cell r="E547" t="str">
            <v>בלומברג</v>
          </cell>
          <cell r="F547" t="str">
            <v>4802</v>
          </cell>
        </row>
        <row r="548">
          <cell r="C548" t="str">
            <v>XS1144495808</v>
          </cell>
          <cell r="D548" t="str">
            <v>ASX</v>
          </cell>
          <cell r="E548" t="str">
            <v>בלומברג</v>
          </cell>
          <cell r="F548" t="str">
            <v>4802</v>
          </cell>
        </row>
        <row r="549">
          <cell r="C549" t="str">
            <v>USG79456AK84</v>
          </cell>
          <cell r="D549" t="str">
            <v>NYSE</v>
          </cell>
          <cell r="E549" t="str">
            <v>בלומברג</v>
          </cell>
          <cell r="F549" t="str">
            <v>4819</v>
          </cell>
        </row>
        <row r="550">
          <cell r="C550" t="str">
            <v>USG79456AK84</v>
          </cell>
          <cell r="D550" t="str">
            <v>NYSE</v>
          </cell>
          <cell r="E550" t="str">
            <v>בלומברג</v>
          </cell>
          <cell r="F550" t="str">
            <v>4819</v>
          </cell>
        </row>
        <row r="551">
          <cell r="C551" t="str">
            <v>XS1048428012</v>
          </cell>
          <cell r="D551" t="str">
            <v>אחר</v>
          </cell>
          <cell r="E551" t="str">
            <v>בלומברג</v>
          </cell>
          <cell r="F551" t="str">
            <v>2745</v>
          </cell>
        </row>
        <row r="552">
          <cell r="C552" t="str">
            <v>US98420EAC93</v>
          </cell>
          <cell r="D552" t="str">
            <v>NYSE</v>
          </cell>
          <cell r="E552" t="str">
            <v>בלומברג</v>
          </cell>
          <cell r="F552" t="str">
            <v>4745</v>
          </cell>
        </row>
        <row r="553">
          <cell r="C553" t="str">
            <v>US98420EAC93</v>
          </cell>
          <cell r="D553" t="str">
            <v>NYSE</v>
          </cell>
          <cell r="E553" t="str">
            <v>בלומברג</v>
          </cell>
          <cell r="F553" t="str">
            <v>4745</v>
          </cell>
        </row>
        <row r="554">
          <cell r="C554" t="str">
            <v>US87927VAU26</v>
          </cell>
          <cell r="D554" t="str">
            <v>NYSE</v>
          </cell>
          <cell r="E554" t="str">
            <v>בלומברג</v>
          </cell>
          <cell r="F554" t="str">
            <v>3185</v>
          </cell>
        </row>
        <row r="555">
          <cell r="C555" t="str">
            <v>US87927VAU26</v>
          </cell>
          <cell r="D555" t="str">
            <v>NYSE</v>
          </cell>
          <cell r="E555" t="str">
            <v>בלומברג</v>
          </cell>
          <cell r="F555" t="str">
            <v>3185</v>
          </cell>
        </row>
        <row r="556">
          <cell r="C556" t="str">
            <v>US4041A3AH52</v>
          </cell>
          <cell r="D556" t="str">
            <v>NYSE</v>
          </cell>
          <cell r="E556" t="str">
            <v>בלומברג</v>
          </cell>
          <cell r="F556" t="str">
            <v>1695</v>
          </cell>
        </row>
        <row r="557">
          <cell r="C557" t="str">
            <v>US4041A3AH52</v>
          </cell>
          <cell r="D557" t="str">
            <v>NYSE</v>
          </cell>
          <cell r="E557" t="str">
            <v>בלומברג</v>
          </cell>
          <cell r="F557" t="str">
            <v>1695</v>
          </cell>
        </row>
        <row r="558">
          <cell r="C558" t="str">
            <v>US013817AV33</v>
          </cell>
          <cell r="D558" t="str">
            <v>NYSE</v>
          </cell>
          <cell r="E558" t="str">
            <v>בלומברג</v>
          </cell>
          <cell r="F558" t="str">
            <v>3200</v>
          </cell>
        </row>
        <row r="559">
          <cell r="C559" t="str">
            <v>US013817AV33</v>
          </cell>
          <cell r="D559" t="str">
            <v>NYSE</v>
          </cell>
          <cell r="E559" t="str">
            <v>בלומברג</v>
          </cell>
          <cell r="F559" t="str">
            <v>3200</v>
          </cell>
        </row>
        <row r="560">
          <cell r="C560" t="str">
            <v>XS1634523754</v>
          </cell>
          <cell r="D560" t="str">
            <v>FWB</v>
          </cell>
          <cell r="E560" t="str">
            <v>בלומברג</v>
          </cell>
          <cell r="F560" t="str">
            <v>4845</v>
          </cell>
        </row>
        <row r="561">
          <cell r="C561" t="str">
            <v>USP28610AA46</v>
          </cell>
          <cell r="D561" t="str">
            <v>NYSE</v>
          </cell>
          <cell r="E561" t="str">
            <v>בלומברג</v>
          </cell>
          <cell r="F561" t="str">
            <v>4710</v>
          </cell>
        </row>
        <row r="562">
          <cell r="C562" t="str">
            <v>US21036PAM05</v>
          </cell>
          <cell r="D562" t="str">
            <v>NYSE</v>
          </cell>
          <cell r="E562" t="str">
            <v>בלומברג</v>
          </cell>
          <cell r="F562" t="str">
            <v>4670</v>
          </cell>
        </row>
        <row r="563">
          <cell r="C563" t="str">
            <v>US21036PAM05</v>
          </cell>
          <cell r="D563" t="str">
            <v>NYSE</v>
          </cell>
          <cell r="E563" t="str">
            <v>בלומברג</v>
          </cell>
          <cell r="F563" t="str">
            <v>4670</v>
          </cell>
        </row>
        <row r="564">
          <cell r="C564" t="str">
            <v>US29250NAS45</v>
          </cell>
          <cell r="D564" t="str">
            <v>NYSE</v>
          </cell>
          <cell r="E564" t="str">
            <v>בלומברג</v>
          </cell>
          <cell r="F564" t="str">
            <v>4859</v>
          </cell>
        </row>
        <row r="565">
          <cell r="C565" t="str">
            <v>US29250NAS45</v>
          </cell>
          <cell r="D565" t="str">
            <v>NYSE</v>
          </cell>
          <cell r="E565" t="str">
            <v>בלומברג</v>
          </cell>
          <cell r="F565" t="str">
            <v>4859</v>
          </cell>
        </row>
        <row r="566">
          <cell r="C566" t="str">
            <v>USY7150MAB38</v>
          </cell>
          <cell r="D566" t="str">
            <v>NYSE</v>
          </cell>
          <cell r="E566" t="str">
            <v>בלומברג</v>
          </cell>
          <cell r="F566" t="str">
            <v>4864</v>
          </cell>
        </row>
        <row r="567">
          <cell r="C567" t="str">
            <v>XS0767140022</v>
          </cell>
          <cell r="D567" t="str">
            <v>NYSE</v>
          </cell>
          <cell r="E567" t="str">
            <v>בלומברג</v>
          </cell>
          <cell r="F567" t="str">
            <v>4711</v>
          </cell>
        </row>
        <row r="568">
          <cell r="C568" t="str">
            <v>USG79456AK84</v>
          </cell>
          <cell r="D568" t="str">
            <v>NYSE</v>
          </cell>
          <cell r="E568" t="str">
            <v>אחר</v>
          </cell>
          <cell r="F568" t="str">
            <v>4819</v>
          </cell>
        </row>
        <row r="569">
          <cell r="C569" t="str">
            <v>USG79456AK84</v>
          </cell>
          <cell r="D569" t="str">
            <v>NYSE</v>
          </cell>
          <cell r="E569" t="str">
            <v>אחר</v>
          </cell>
          <cell r="F569" t="str">
            <v>4819</v>
          </cell>
        </row>
        <row r="570">
          <cell r="C570" t="str">
            <v>XS0972570351</v>
          </cell>
          <cell r="D570" t="str">
            <v>אחר</v>
          </cell>
          <cell r="E570" t="str">
            <v>בלומברג</v>
          </cell>
          <cell r="F570" t="str">
            <v>4766</v>
          </cell>
        </row>
        <row r="571">
          <cell r="C571" t="str">
            <v>us92553pbd33</v>
          </cell>
          <cell r="D571" t="str">
            <v>NYSE</v>
          </cell>
          <cell r="E571" t="str">
            <v>בלומברג</v>
          </cell>
          <cell r="F571" t="str">
            <v>4829</v>
          </cell>
        </row>
        <row r="572">
          <cell r="C572" t="str">
            <v>us92553pbd33</v>
          </cell>
          <cell r="D572" t="str">
            <v>NYSE</v>
          </cell>
          <cell r="E572" t="str">
            <v>בלומברג</v>
          </cell>
          <cell r="F572" t="str">
            <v>4829</v>
          </cell>
        </row>
        <row r="573">
          <cell r="C573" t="str">
            <v>US382550BF73</v>
          </cell>
          <cell r="D573" t="str">
            <v>NYSE</v>
          </cell>
          <cell r="E573" t="str">
            <v>בלומברג</v>
          </cell>
          <cell r="F573" t="str">
            <v>4852</v>
          </cell>
        </row>
        <row r="574">
          <cell r="C574" t="str">
            <v>US382550BF73</v>
          </cell>
          <cell r="D574" t="str">
            <v>NYSE</v>
          </cell>
          <cell r="E574" t="str">
            <v>בלומברג</v>
          </cell>
          <cell r="F574" t="str">
            <v>4852</v>
          </cell>
        </row>
        <row r="575">
          <cell r="C575" t="str">
            <v>XS1150681135</v>
          </cell>
          <cell r="D575" t="str">
            <v>אחר</v>
          </cell>
          <cell r="E575" t="str">
            <v>בלומברג</v>
          </cell>
          <cell r="F575" t="str">
            <v>4787</v>
          </cell>
        </row>
        <row r="576">
          <cell r="C576" t="str">
            <v>US172967HV61</v>
          </cell>
          <cell r="D576" t="str">
            <v>NYSE</v>
          </cell>
          <cell r="E576" t="str">
            <v>בלומברג</v>
          </cell>
          <cell r="F576" t="str">
            <v>2600</v>
          </cell>
        </row>
        <row r="577">
          <cell r="C577" t="str">
            <v>US172967HV61</v>
          </cell>
          <cell r="D577" t="str">
            <v>NYSE</v>
          </cell>
          <cell r="E577" t="str">
            <v>בלומברג</v>
          </cell>
          <cell r="F577" t="str">
            <v>2600</v>
          </cell>
        </row>
        <row r="578">
          <cell r="C578" t="str">
            <v>US12673PAH82</v>
          </cell>
          <cell r="D578" t="str">
            <v>NYSE</v>
          </cell>
          <cell r="E578" t="str">
            <v>בלומברג</v>
          </cell>
          <cell r="F578" t="str">
            <v>4810</v>
          </cell>
        </row>
        <row r="579">
          <cell r="C579" t="str">
            <v>US12673PAH82</v>
          </cell>
          <cell r="D579" t="str">
            <v>NYSE</v>
          </cell>
          <cell r="E579" t="str">
            <v>בלומברג</v>
          </cell>
          <cell r="F579" t="str">
            <v>4810</v>
          </cell>
        </row>
      </sheetData>
      <sheetData sheetId="5"/>
      <sheetData sheetId="6">
        <row r="14">
          <cell r="C14" t="str">
            <v>1113752</v>
          </cell>
          <cell r="D14" t="str">
            <v>TASE</v>
          </cell>
          <cell r="E14" t="str">
            <v>1523</v>
          </cell>
        </row>
        <row r="15">
          <cell r="C15" t="str">
            <v>1113752</v>
          </cell>
          <cell r="D15" t="str">
            <v>TASE</v>
          </cell>
          <cell r="E15" t="str">
            <v>1523</v>
          </cell>
        </row>
        <row r="16">
          <cell r="C16" t="str">
            <v>1116383</v>
          </cell>
          <cell r="D16" t="str">
            <v>TASE</v>
          </cell>
          <cell r="E16" t="str">
            <v>1523</v>
          </cell>
        </row>
        <row r="17">
          <cell r="C17" t="str">
            <v>1113232</v>
          </cell>
          <cell r="D17" t="str">
            <v>TASE</v>
          </cell>
          <cell r="E17" t="str">
            <v>1523</v>
          </cell>
        </row>
        <row r="18">
          <cell r="C18" t="str">
            <v>1113703</v>
          </cell>
          <cell r="D18" t="str">
            <v>TASE</v>
          </cell>
          <cell r="E18" t="str">
            <v>1523</v>
          </cell>
        </row>
        <row r="19">
          <cell r="C19" t="str">
            <v>1125319</v>
          </cell>
          <cell r="D19" t="str">
            <v>TASE</v>
          </cell>
          <cell r="E19" t="str">
            <v>1108</v>
          </cell>
        </row>
        <row r="20">
          <cell r="C20" t="str">
            <v>1114263</v>
          </cell>
          <cell r="D20" t="str">
            <v>TASE</v>
          </cell>
          <cell r="E20" t="str">
            <v>1108</v>
          </cell>
        </row>
        <row r="21">
          <cell r="C21" t="str">
            <v>1096593</v>
          </cell>
          <cell r="D21" t="str">
            <v>TASE</v>
          </cell>
          <cell r="E21" t="str">
            <v>1108</v>
          </cell>
        </row>
        <row r="22">
          <cell r="C22" t="str">
            <v>1103167</v>
          </cell>
          <cell r="D22" t="str">
            <v>TASE</v>
          </cell>
          <cell r="E22" t="str">
            <v>1224</v>
          </cell>
        </row>
        <row r="23">
          <cell r="C23" t="str">
            <v>1117241</v>
          </cell>
          <cell r="D23" t="str">
            <v>TASE</v>
          </cell>
          <cell r="E23" t="str">
            <v>1224</v>
          </cell>
        </row>
        <row r="24">
          <cell r="C24" t="str">
            <v>1117241</v>
          </cell>
          <cell r="D24" t="str">
            <v>TASE</v>
          </cell>
          <cell r="E24" t="str">
            <v>1224</v>
          </cell>
        </row>
        <row r="25">
          <cell r="C25" t="str">
            <v>1105386</v>
          </cell>
          <cell r="D25" t="str">
            <v>TASE</v>
          </cell>
          <cell r="E25" t="str">
            <v>1336</v>
          </cell>
        </row>
        <row r="26">
          <cell r="C26" t="str">
            <v>1109305</v>
          </cell>
          <cell r="D26" t="str">
            <v>TASE</v>
          </cell>
          <cell r="E26" t="str">
            <v>1223</v>
          </cell>
        </row>
        <row r="27">
          <cell r="C27" t="str">
            <v>1109305</v>
          </cell>
          <cell r="D27" t="str">
            <v>TASE</v>
          </cell>
          <cell r="E27" t="str">
            <v>1223</v>
          </cell>
        </row>
        <row r="28">
          <cell r="C28" t="str">
            <v>1091826</v>
          </cell>
          <cell r="D28" t="str">
            <v>TASE</v>
          </cell>
          <cell r="E28" t="str">
            <v>1223</v>
          </cell>
        </row>
        <row r="29">
          <cell r="C29" t="str">
            <v>1129527</v>
          </cell>
          <cell r="D29" t="str">
            <v>TASE</v>
          </cell>
          <cell r="E29" t="str">
            <v>1223</v>
          </cell>
        </row>
        <row r="31">
          <cell r="C31" t="str">
            <v>1130368</v>
          </cell>
          <cell r="D31" t="str">
            <v>TASE</v>
          </cell>
          <cell r="E31" t="str">
            <v>1523</v>
          </cell>
        </row>
        <row r="32">
          <cell r="C32" t="str">
            <v>1123231</v>
          </cell>
          <cell r="D32" t="str">
            <v>TASE</v>
          </cell>
          <cell r="E32" t="str">
            <v>1523</v>
          </cell>
        </row>
        <row r="33">
          <cell r="C33" t="str">
            <v>1130376</v>
          </cell>
          <cell r="D33" t="str">
            <v>TASE</v>
          </cell>
          <cell r="E33" t="str">
            <v>1523</v>
          </cell>
        </row>
        <row r="34">
          <cell r="C34" t="str">
            <v>1116441</v>
          </cell>
          <cell r="D34" t="str">
            <v>TASE</v>
          </cell>
          <cell r="E34" t="str">
            <v>1523</v>
          </cell>
        </row>
        <row r="35">
          <cell r="C35" t="str">
            <v>1128172</v>
          </cell>
          <cell r="D35" t="str">
            <v>TASE</v>
          </cell>
          <cell r="E35" t="str">
            <v>1523</v>
          </cell>
        </row>
        <row r="36">
          <cell r="C36" t="str">
            <v>1124189</v>
          </cell>
          <cell r="D36" t="str">
            <v>TASE</v>
          </cell>
          <cell r="E36" t="str">
            <v>1523</v>
          </cell>
        </row>
        <row r="37">
          <cell r="C37" t="str">
            <v>1131796</v>
          </cell>
          <cell r="D37" t="str">
            <v>TASE</v>
          </cell>
          <cell r="E37" t="str">
            <v>1523</v>
          </cell>
        </row>
        <row r="38">
          <cell r="C38" t="str">
            <v>1131838</v>
          </cell>
          <cell r="D38" t="str">
            <v>TASE</v>
          </cell>
          <cell r="E38" t="str">
            <v>1523</v>
          </cell>
        </row>
        <row r="39">
          <cell r="C39" t="str">
            <v>1116458</v>
          </cell>
          <cell r="D39" t="str">
            <v>TASE</v>
          </cell>
          <cell r="E39" t="str">
            <v>1523</v>
          </cell>
        </row>
        <row r="40">
          <cell r="C40" t="str">
            <v>1116458</v>
          </cell>
          <cell r="D40" t="str">
            <v>TASE</v>
          </cell>
          <cell r="E40" t="str">
            <v>1523</v>
          </cell>
        </row>
        <row r="41">
          <cell r="C41" t="str">
            <v>1131788</v>
          </cell>
          <cell r="D41" t="str">
            <v>TASE</v>
          </cell>
          <cell r="E41" t="str">
            <v>1523</v>
          </cell>
        </row>
        <row r="42">
          <cell r="C42" t="str">
            <v>1131788</v>
          </cell>
          <cell r="D42" t="str">
            <v>TASE</v>
          </cell>
          <cell r="E42" t="str">
            <v>1523</v>
          </cell>
        </row>
        <row r="43">
          <cell r="C43" t="str">
            <v>1130350</v>
          </cell>
          <cell r="D43" t="str">
            <v>TASE</v>
          </cell>
          <cell r="E43" t="str">
            <v>1523</v>
          </cell>
        </row>
        <row r="44">
          <cell r="C44" t="str">
            <v>1131002</v>
          </cell>
          <cell r="D44" t="str">
            <v>TASE</v>
          </cell>
          <cell r="E44" t="str">
            <v>1523</v>
          </cell>
        </row>
        <row r="45">
          <cell r="C45" t="str">
            <v>1124171</v>
          </cell>
          <cell r="D45" t="str">
            <v>TASE</v>
          </cell>
          <cell r="E45" t="str">
            <v>1523</v>
          </cell>
        </row>
        <row r="46">
          <cell r="C46" t="str">
            <v>1123249</v>
          </cell>
          <cell r="D46" t="str">
            <v>TASE</v>
          </cell>
          <cell r="E46" t="str">
            <v>1523</v>
          </cell>
        </row>
        <row r="47">
          <cell r="C47" t="str">
            <v>1101385</v>
          </cell>
          <cell r="D47" t="str">
            <v>TASE</v>
          </cell>
          <cell r="E47" t="str">
            <v>1249</v>
          </cell>
        </row>
        <row r="48">
          <cell r="C48" t="str">
            <v>1130046</v>
          </cell>
          <cell r="D48" t="str">
            <v>TASE</v>
          </cell>
          <cell r="E48" t="str">
            <v>1108</v>
          </cell>
        </row>
        <row r="49">
          <cell r="C49" t="str">
            <v>1120195</v>
          </cell>
          <cell r="D49" t="str">
            <v>TASE</v>
          </cell>
          <cell r="E49" t="str">
            <v>1108</v>
          </cell>
        </row>
        <row r="50">
          <cell r="C50" t="str">
            <v>1108372</v>
          </cell>
          <cell r="D50" t="str">
            <v>TASE</v>
          </cell>
          <cell r="E50" t="str">
            <v>1108</v>
          </cell>
        </row>
        <row r="51">
          <cell r="C51" t="str">
            <v>1127950</v>
          </cell>
          <cell r="D51" t="str">
            <v>TASE</v>
          </cell>
          <cell r="E51" t="str">
            <v>1108</v>
          </cell>
        </row>
        <row r="52">
          <cell r="C52" t="str">
            <v>1127950</v>
          </cell>
          <cell r="D52" t="str">
            <v>TASE</v>
          </cell>
          <cell r="E52" t="str">
            <v>1108</v>
          </cell>
        </row>
        <row r="53">
          <cell r="C53" t="str">
            <v>1128495</v>
          </cell>
          <cell r="D53" t="str">
            <v>TASE</v>
          </cell>
          <cell r="E53" t="str">
            <v>1108</v>
          </cell>
        </row>
        <row r="54">
          <cell r="C54" t="str">
            <v>1139047</v>
          </cell>
          <cell r="D54" t="str">
            <v>TASE</v>
          </cell>
          <cell r="E54" t="str">
            <v>1108</v>
          </cell>
        </row>
        <row r="55">
          <cell r="C55" t="str">
            <v>1117399</v>
          </cell>
          <cell r="D55" t="str">
            <v>TASE</v>
          </cell>
          <cell r="E55" t="str">
            <v>1108</v>
          </cell>
        </row>
        <row r="56">
          <cell r="C56" t="str">
            <v>1117399</v>
          </cell>
          <cell r="D56" t="str">
            <v>TASE</v>
          </cell>
          <cell r="E56" t="str">
            <v>1108</v>
          </cell>
        </row>
        <row r="57">
          <cell r="C57" t="str">
            <v>1121813</v>
          </cell>
          <cell r="D57" t="str">
            <v>TASE</v>
          </cell>
          <cell r="E57" t="str">
            <v>1108</v>
          </cell>
        </row>
        <row r="58">
          <cell r="C58" t="str">
            <v>1120203</v>
          </cell>
          <cell r="D58" t="str">
            <v>TASE</v>
          </cell>
          <cell r="E58" t="str">
            <v>1108</v>
          </cell>
        </row>
        <row r="59">
          <cell r="C59" t="str">
            <v>1120203</v>
          </cell>
          <cell r="D59" t="str">
            <v>TASE</v>
          </cell>
          <cell r="E59" t="str">
            <v>1108</v>
          </cell>
        </row>
        <row r="60">
          <cell r="C60" t="str">
            <v>1101419</v>
          </cell>
          <cell r="D60" t="str">
            <v>TASE</v>
          </cell>
          <cell r="E60" t="str">
            <v>1108</v>
          </cell>
        </row>
        <row r="61">
          <cell r="C61" t="str">
            <v>1118801</v>
          </cell>
          <cell r="D61" t="str">
            <v>TASE</v>
          </cell>
          <cell r="E61" t="str">
            <v>1108</v>
          </cell>
        </row>
        <row r="62">
          <cell r="C62" t="str">
            <v>1118801</v>
          </cell>
          <cell r="D62" t="str">
            <v>TASE</v>
          </cell>
          <cell r="E62" t="str">
            <v>1108</v>
          </cell>
        </row>
        <row r="63">
          <cell r="C63" t="str">
            <v>1125343</v>
          </cell>
          <cell r="D63" t="str">
            <v>TASE</v>
          </cell>
          <cell r="E63" t="str">
            <v>1108</v>
          </cell>
        </row>
        <row r="64">
          <cell r="C64" t="str">
            <v>1101435</v>
          </cell>
          <cell r="D64" t="str">
            <v>TASE</v>
          </cell>
          <cell r="E64" t="str">
            <v>1108</v>
          </cell>
        </row>
        <row r="65">
          <cell r="C65" t="str">
            <v>1116060</v>
          </cell>
          <cell r="D65" t="str">
            <v>TASE</v>
          </cell>
          <cell r="E65" t="str">
            <v>1108</v>
          </cell>
        </row>
        <row r="66">
          <cell r="C66" t="str">
            <v>1134519</v>
          </cell>
          <cell r="D66" t="str">
            <v>TASE</v>
          </cell>
          <cell r="E66" t="str">
            <v>1108</v>
          </cell>
        </row>
        <row r="67">
          <cell r="C67" t="str">
            <v>1130772</v>
          </cell>
          <cell r="D67" t="str">
            <v>TASE</v>
          </cell>
          <cell r="E67" t="str">
            <v>1224</v>
          </cell>
        </row>
        <row r="68">
          <cell r="C68" t="str">
            <v>1130723</v>
          </cell>
          <cell r="D68" t="str">
            <v>TASE</v>
          </cell>
          <cell r="E68" t="str">
            <v>1224</v>
          </cell>
        </row>
        <row r="69">
          <cell r="C69" t="str">
            <v>1117324</v>
          </cell>
          <cell r="D69" t="str">
            <v>TASE</v>
          </cell>
          <cell r="E69" t="str">
            <v>1224</v>
          </cell>
        </row>
        <row r="70">
          <cell r="C70" t="str">
            <v>1117324</v>
          </cell>
          <cell r="D70" t="str">
            <v>TASE</v>
          </cell>
          <cell r="E70" t="str">
            <v>1224</v>
          </cell>
        </row>
        <row r="71">
          <cell r="C71" t="str">
            <v>1107754</v>
          </cell>
          <cell r="D71" t="str">
            <v>TASE</v>
          </cell>
          <cell r="E71" t="str">
            <v>1224</v>
          </cell>
        </row>
        <row r="72">
          <cell r="C72" t="str">
            <v>1097625</v>
          </cell>
          <cell r="D72" t="str">
            <v>TASE</v>
          </cell>
          <cell r="E72" t="str">
            <v>1224</v>
          </cell>
        </row>
        <row r="73">
          <cell r="C73" t="str">
            <v>1130731</v>
          </cell>
          <cell r="D73" t="str">
            <v>TASE</v>
          </cell>
          <cell r="E73" t="str">
            <v>1224</v>
          </cell>
        </row>
        <row r="74">
          <cell r="C74" t="str">
            <v>1130731</v>
          </cell>
          <cell r="D74" t="str">
            <v>TASE</v>
          </cell>
          <cell r="E74" t="str">
            <v>1224</v>
          </cell>
        </row>
        <row r="75">
          <cell r="C75" t="str">
            <v>1117308</v>
          </cell>
          <cell r="D75" t="str">
            <v>TASE</v>
          </cell>
          <cell r="E75" t="str">
            <v>1224</v>
          </cell>
        </row>
        <row r="76">
          <cell r="C76" t="str">
            <v>1116912</v>
          </cell>
          <cell r="D76" t="str">
            <v>TASE</v>
          </cell>
          <cell r="E76" t="str">
            <v>1224</v>
          </cell>
        </row>
        <row r="77">
          <cell r="C77" t="str">
            <v>1121441</v>
          </cell>
          <cell r="D77" t="str">
            <v>TASE</v>
          </cell>
          <cell r="E77" t="str">
            <v>1224</v>
          </cell>
        </row>
        <row r="78">
          <cell r="C78" t="str">
            <v>1130194</v>
          </cell>
          <cell r="D78" t="str">
            <v>TASE</v>
          </cell>
          <cell r="E78" t="str">
            <v>1224</v>
          </cell>
        </row>
        <row r="79">
          <cell r="C79" t="str">
            <v>1116904</v>
          </cell>
          <cell r="D79" t="str">
            <v>TASE</v>
          </cell>
          <cell r="E79" t="str">
            <v>1224</v>
          </cell>
        </row>
        <row r="80">
          <cell r="C80" t="str">
            <v>1131051</v>
          </cell>
          <cell r="D80" t="str">
            <v>TASE</v>
          </cell>
          <cell r="E80" t="str">
            <v>1224</v>
          </cell>
        </row>
        <row r="81">
          <cell r="C81" t="str">
            <v>1137595</v>
          </cell>
          <cell r="D81" t="str">
            <v>TASE</v>
          </cell>
          <cell r="E81" t="str">
            <v>1224</v>
          </cell>
        </row>
        <row r="82">
          <cell r="C82" t="str">
            <v>1116987</v>
          </cell>
          <cell r="D82" t="str">
            <v>TASE</v>
          </cell>
          <cell r="E82" t="str">
            <v>1224</v>
          </cell>
        </row>
        <row r="83">
          <cell r="C83" t="str">
            <v>1137959</v>
          </cell>
          <cell r="D83" t="str">
            <v>TASE</v>
          </cell>
          <cell r="E83" t="str">
            <v>1224</v>
          </cell>
        </row>
        <row r="84">
          <cell r="C84" t="str">
            <v>1137959</v>
          </cell>
          <cell r="D84" t="str">
            <v>TASE</v>
          </cell>
          <cell r="E84" t="str">
            <v>1224</v>
          </cell>
        </row>
        <row r="85">
          <cell r="C85" t="str">
            <v>1130780</v>
          </cell>
          <cell r="D85" t="str">
            <v>TASE</v>
          </cell>
          <cell r="E85" t="str">
            <v>1224</v>
          </cell>
        </row>
        <row r="86">
          <cell r="C86" t="str">
            <v>1095710</v>
          </cell>
          <cell r="D86" t="str">
            <v>TASE</v>
          </cell>
          <cell r="E86" t="str">
            <v>1223</v>
          </cell>
        </row>
        <row r="87">
          <cell r="C87" t="str">
            <v>1129873</v>
          </cell>
          <cell r="D87" t="str">
            <v>TASE</v>
          </cell>
          <cell r="E87" t="str">
            <v>1223</v>
          </cell>
        </row>
        <row r="88">
          <cell r="C88" t="str">
            <v>1137579</v>
          </cell>
          <cell r="D88" t="str">
            <v>TASE</v>
          </cell>
          <cell r="E88" t="str">
            <v>1223</v>
          </cell>
        </row>
        <row r="89">
          <cell r="C89" t="str">
            <v>1137579</v>
          </cell>
          <cell r="D89" t="str">
            <v>TASE</v>
          </cell>
          <cell r="E89" t="str">
            <v>1223</v>
          </cell>
        </row>
        <row r="90">
          <cell r="C90" t="str">
            <v>1137744</v>
          </cell>
          <cell r="D90" t="str">
            <v>TASE</v>
          </cell>
          <cell r="E90" t="str">
            <v>1223</v>
          </cell>
        </row>
        <row r="91">
          <cell r="C91" t="str">
            <v>1130624</v>
          </cell>
          <cell r="D91" t="str">
            <v>TASE</v>
          </cell>
          <cell r="E91" t="str">
            <v>1223</v>
          </cell>
        </row>
        <row r="92">
          <cell r="C92" t="str">
            <v>1130624</v>
          </cell>
          <cell r="D92" t="str">
            <v>TASE</v>
          </cell>
          <cell r="E92" t="str">
            <v>1223</v>
          </cell>
        </row>
        <row r="93">
          <cell r="C93" t="str">
            <v>1137553</v>
          </cell>
          <cell r="D93" t="str">
            <v>TASE</v>
          </cell>
          <cell r="E93" t="str">
            <v>1223</v>
          </cell>
        </row>
        <row r="94">
          <cell r="C94" t="str">
            <v>1137553</v>
          </cell>
          <cell r="D94" t="str">
            <v>TASE</v>
          </cell>
          <cell r="E94" t="str">
            <v>1223</v>
          </cell>
        </row>
        <row r="95">
          <cell r="C95" t="str">
            <v>1118728</v>
          </cell>
          <cell r="D95" t="str">
            <v>TASE</v>
          </cell>
          <cell r="E95" t="str">
            <v>1223</v>
          </cell>
        </row>
        <row r="96">
          <cell r="C96" t="str">
            <v>1118074</v>
          </cell>
          <cell r="D96" t="str">
            <v>TASE</v>
          </cell>
          <cell r="E96" t="str">
            <v>1223</v>
          </cell>
        </row>
        <row r="97">
          <cell r="C97" t="str">
            <v>1135631</v>
          </cell>
          <cell r="D97" t="str">
            <v>TASE</v>
          </cell>
          <cell r="E97" t="str">
            <v>1223</v>
          </cell>
        </row>
        <row r="98">
          <cell r="C98" t="str">
            <v>1135631</v>
          </cell>
          <cell r="D98" t="str">
            <v>TASE</v>
          </cell>
          <cell r="E98" t="str">
            <v>1223</v>
          </cell>
        </row>
        <row r="99">
          <cell r="C99" t="str">
            <v>1136944</v>
          </cell>
          <cell r="D99" t="str">
            <v>TASE</v>
          </cell>
          <cell r="E99" t="str">
            <v>1223</v>
          </cell>
        </row>
        <row r="100">
          <cell r="C100" t="str">
            <v>1137678</v>
          </cell>
          <cell r="D100" t="str">
            <v>TASE</v>
          </cell>
          <cell r="E100" t="str">
            <v>1223</v>
          </cell>
        </row>
        <row r="101">
          <cell r="C101" t="str">
            <v>1135649</v>
          </cell>
          <cell r="D101" t="str">
            <v>TASE</v>
          </cell>
          <cell r="E101" t="str">
            <v>1223</v>
          </cell>
        </row>
        <row r="102">
          <cell r="C102" t="str">
            <v>1135649</v>
          </cell>
          <cell r="D102" t="str">
            <v>TASE</v>
          </cell>
          <cell r="E102" t="str">
            <v>1223</v>
          </cell>
        </row>
        <row r="103">
          <cell r="C103" t="str">
            <v>1122647</v>
          </cell>
          <cell r="D103" t="str">
            <v>TASE</v>
          </cell>
          <cell r="E103" t="str">
            <v>1223</v>
          </cell>
        </row>
        <row r="104">
          <cell r="C104" t="str">
            <v>1116524</v>
          </cell>
          <cell r="D104" t="str">
            <v>TASE</v>
          </cell>
          <cell r="E104" t="str">
            <v>1223</v>
          </cell>
        </row>
        <row r="106">
          <cell r="C106" t="str">
            <v>1113257</v>
          </cell>
          <cell r="D106" t="str">
            <v>TASE</v>
          </cell>
          <cell r="E106" t="str">
            <v>1523</v>
          </cell>
        </row>
        <row r="107">
          <cell r="C107" t="str">
            <v>1127752</v>
          </cell>
          <cell r="D107" t="str">
            <v>TASE</v>
          </cell>
          <cell r="E107" t="str">
            <v>1108</v>
          </cell>
        </row>
        <row r="108">
          <cell r="C108" t="str">
            <v>1134550</v>
          </cell>
          <cell r="D108" t="str">
            <v>TASE</v>
          </cell>
          <cell r="E108" t="str">
            <v>1108</v>
          </cell>
        </row>
        <row r="109">
          <cell r="C109" t="str">
            <v>1134550</v>
          </cell>
          <cell r="D109" t="str">
            <v>TASE</v>
          </cell>
          <cell r="E109" t="str">
            <v>1108</v>
          </cell>
        </row>
        <row r="110">
          <cell r="C110" t="str">
            <v>1132588</v>
          </cell>
          <cell r="D110" t="str">
            <v>TASE</v>
          </cell>
          <cell r="E110" t="str">
            <v>1108</v>
          </cell>
        </row>
        <row r="111">
          <cell r="C111" t="str">
            <v>1130327</v>
          </cell>
          <cell r="D111" t="str">
            <v>TASE</v>
          </cell>
          <cell r="E111" t="str">
            <v>1224</v>
          </cell>
        </row>
        <row r="112">
          <cell r="C112" t="str">
            <v>1101633</v>
          </cell>
          <cell r="D112" t="str">
            <v>TASE</v>
          </cell>
          <cell r="E112" t="str">
            <v>1224</v>
          </cell>
        </row>
        <row r="113">
          <cell r="C113" t="str">
            <v>1109248</v>
          </cell>
          <cell r="D113" t="str">
            <v>TASE</v>
          </cell>
          <cell r="E113" t="str">
            <v>1224</v>
          </cell>
        </row>
        <row r="114">
          <cell r="C114" t="str">
            <v>1132554</v>
          </cell>
          <cell r="D114" t="str">
            <v>TASE</v>
          </cell>
          <cell r="E114" t="str">
            <v>1224</v>
          </cell>
        </row>
        <row r="115">
          <cell r="C115" t="str">
            <v>1116334</v>
          </cell>
          <cell r="D115" t="str">
            <v>TASE</v>
          </cell>
          <cell r="E115" t="str">
            <v>1224</v>
          </cell>
        </row>
        <row r="116">
          <cell r="C116" t="str">
            <v>1132513</v>
          </cell>
          <cell r="D116" t="str">
            <v>TASE</v>
          </cell>
          <cell r="E116" t="str">
            <v>1223</v>
          </cell>
        </row>
        <row r="118">
          <cell r="C118" t="str">
            <v>1126705</v>
          </cell>
          <cell r="D118" t="str">
            <v>TASE</v>
          </cell>
          <cell r="E118" t="str">
            <v>1224</v>
          </cell>
        </row>
        <row r="119">
          <cell r="C119" t="str">
            <v>1102912</v>
          </cell>
          <cell r="D119" t="str">
            <v>TASE</v>
          </cell>
          <cell r="E119" t="str">
            <v>1224</v>
          </cell>
        </row>
        <row r="120">
          <cell r="C120" t="str">
            <v>1138320</v>
          </cell>
          <cell r="D120" t="str">
            <v>TASE</v>
          </cell>
          <cell r="E120" t="str">
            <v>1224</v>
          </cell>
        </row>
        <row r="122">
          <cell r="C122" t="str">
            <v>0</v>
          </cell>
        </row>
        <row r="124">
          <cell r="C124" t="str">
            <v>0</v>
          </cell>
        </row>
        <row r="127">
          <cell r="C127" t="str">
            <v>US78464A7972</v>
          </cell>
          <cell r="D127" t="str">
            <v>NYSE</v>
          </cell>
          <cell r="E127" t="str">
            <v>4640</v>
          </cell>
        </row>
        <row r="128">
          <cell r="C128" t="str">
            <v>US78464A7972</v>
          </cell>
          <cell r="D128" t="str">
            <v>NYSE</v>
          </cell>
          <cell r="E128" t="str">
            <v>4640</v>
          </cell>
        </row>
        <row r="129">
          <cell r="C129" t="str">
            <v>US78464A6982</v>
          </cell>
          <cell r="D129" t="str">
            <v>NYSE</v>
          </cell>
          <cell r="E129" t="str">
            <v>4640</v>
          </cell>
        </row>
        <row r="130">
          <cell r="C130" t="str">
            <v>US78463X4007</v>
          </cell>
          <cell r="D130" t="str">
            <v>אחר</v>
          </cell>
          <cell r="E130" t="str">
            <v>4640</v>
          </cell>
        </row>
        <row r="131">
          <cell r="C131" t="str">
            <v>US81369Y6059</v>
          </cell>
          <cell r="D131" t="str">
            <v>NYSE</v>
          </cell>
          <cell r="E131" t="str">
            <v>4640</v>
          </cell>
        </row>
        <row r="132">
          <cell r="C132" t="str">
            <v>US81369Y6059</v>
          </cell>
          <cell r="D132" t="str">
            <v>NYSE</v>
          </cell>
          <cell r="E132" t="str">
            <v>4640</v>
          </cell>
        </row>
        <row r="133">
          <cell r="C133" t="str">
            <v>US81369Y7040</v>
          </cell>
          <cell r="D133" t="str">
            <v>NYSE</v>
          </cell>
          <cell r="E133" t="str">
            <v>4640</v>
          </cell>
        </row>
        <row r="134">
          <cell r="C134" t="str">
            <v>US81369Y4070</v>
          </cell>
          <cell r="D134" t="str">
            <v>NYSE</v>
          </cell>
          <cell r="E134" t="str">
            <v>970</v>
          </cell>
        </row>
        <row r="135">
          <cell r="C135" t="str">
            <v>us81369y5069</v>
          </cell>
          <cell r="D135" t="str">
            <v>NYSE</v>
          </cell>
          <cell r="E135" t="str">
            <v>4640</v>
          </cell>
        </row>
        <row r="136">
          <cell r="C136" t="str">
            <v>US4642875565</v>
          </cell>
          <cell r="D136" t="str">
            <v>NYSE</v>
          </cell>
          <cell r="E136" t="str">
            <v>4601</v>
          </cell>
        </row>
        <row r="137">
          <cell r="C137" t="str">
            <v>US4642875565</v>
          </cell>
          <cell r="D137" t="str">
            <v>NYSE</v>
          </cell>
          <cell r="E137" t="str">
            <v>4601</v>
          </cell>
        </row>
        <row r="138">
          <cell r="C138" t="str">
            <v>us81369y2090</v>
          </cell>
          <cell r="D138" t="str">
            <v>NYSE</v>
          </cell>
          <cell r="E138" t="str">
            <v>4640</v>
          </cell>
        </row>
        <row r="139">
          <cell r="C139" t="str">
            <v>US4642881829</v>
          </cell>
          <cell r="D139" t="str">
            <v>אחר</v>
          </cell>
          <cell r="E139" t="str">
            <v>2235</v>
          </cell>
        </row>
        <row r="140">
          <cell r="C140" t="str">
            <v>DE0005933931</v>
          </cell>
          <cell r="D140" t="str">
            <v>FWB</v>
          </cell>
          <cell r="E140" t="str">
            <v>2235</v>
          </cell>
        </row>
        <row r="141">
          <cell r="C141" t="str">
            <v>DE0005933931</v>
          </cell>
          <cell r="D141" t="str">
            <v>FWB</v>
          </cell>
          <cell r="E141" t="str">
            <v>2235</v>
          </cell>
        </row>
        <row r="142">
          <cell r="C142" t="str">
            <v>US4642872349</v>
          </cell>
          <cell r="D142" t="str">
            <v>NYSE</v>
          </cell>
          <cell r="E142" t="str">
            <v>2235</v>
          </cell>
        </row>
        <row r="143">
          <cell r="C143" t="str">
            <v>US4642861037</v>
          </cell>
          <cell r="D143" t="str">
            <v>NYSE</v>
          </cell>
          <cell r="E143" t="str">
            <v>2235</v>
          </cell>
        </row>
        <row r="144">
          <cell r="C144" t="str">
            <v>US4642867497</v>
          </cell>
          <cell r="D144" t="str">
            <v>NYSE</v>
          </cell>
          <cell r="E144" t="str">
            <v>2235</v>
          </cell>
        </row>
        <row r="145">
          <cell r="C145" t="str">
            <v>US4642865095</v>
          </cell>
          <cell r="D145" t="str">
            <v>NYSE</v>
          </cell>
          <cell r="E145" t="str">
            <v>2235</v>
          </cell>
        </row>
        <row r="146">
          <cell r="C146" t="str">
            <v>US4642868065</v>
          </cell>
          <cell r="D146" t="str">
            <v>NYSE</v>
          </cell>
          <cell r="E146" t="str">
            <v>2235</v>
          </cell>
        </row>
        <row r="147">
          <cell r="C147" t="str">
            <v>US4642867646</v>
          </cell>
          <cell r="D147" t="str">
            <v>NYSE</v>
          </cell>
          <cell r="E147" t="str">
            <v>2235</v>
          </cell>
        </row>
        <row r="148">
          <cell r="C148" t="str">
            <v>US4642867646</v>
          </cell>
          <cell r="D148" t="str">
            <v>NYSE</v>
          </cell>
          <cell r="E148" t="str">
            <v>2235</v>
          </cell>
        </row>
        <row r="149">
          <cell r="C149" t="str">
            <v>US4642867075</v>
          </cell>
          <cell r="D149" t="str">
            <v>NYSE</v>
          </cell>
          <cell r="E149" t="str">
            <v>2235</v>
          </cell>
        </row>
        <row r="150">
          <cell r="C150" t="str">
            <v>US46434V5488</v>
          </cell>
          <cell r="D150" t="str">
            <v>LSE</v>
          </cell>
          <cell r="E150" t="str">
            <v>2235</v>
          </cell>
        </row>
        <row r="151">
          <cell r="C151" t="str">
            <v>US4642868222</v>
          </cell>
          <cell r="D151" t="str">
            <v>NYSE</v>
          </cell>
          <cell r="E151" t="str">
            <v>2235</v>
          </cell>
        </row>
        <row r="152">
          <cell r="C152" t="str">
            <v>US4642867729</v>
          </cell>
          <cell r="D152" t="str">
            <v>NYSE</v>
          </cell>
          <cell r="E152" t="str">
            <v>2235</v>
          </cell>
        </row>
        <row r="153">
          <cell r="C153" t="str">
            <v>US4642871846</v>
          </cell>
          <cell r="D153" t="str">
            <v>אחר</v>
          </cell>
          <cell r="E153" t="str">
            <v>2235</v>
          </cell>
        </row>
        <row r="154">
          <cell r="C154" t="str">
            <v>US4642888444</v>
          </cell>
          <cell r="D154" t="str">
            <v>NYSE</v>
          </cell>
          <cell r="E154" t="str">
            <v>2235</v>
          </cell>
        </row>
        <row r="155">
          <cell r="C155" t="str">
            <v>US4642868487</v>
          </cell>
          <cell r="D155" t="str">
            <v>NYSE</v>
          </cell>
          <cell r="E155" t="str">
            <v>2235</v>
          </cell>
        </row>
        <row r="156">
          <cell r="C156" t="str">
            <v>US46429B5984</v>
          </cell>
          <cell r="D156" t="str">
            <v>אחר</v>
          </cell>
          <cell r="E156" t="str">
            <v>2235</v>
          </cell>
        </row>
        <row r="157">
          <cell r="C157" t="str">
            <v>US4642876555</v>
          </cell>
          <cell r="D157" t="str">
            <v>NYSE</v>
          </cell>
          <cell r="E157" t="str">
            <v>2235</v>
          </cell>
        </row>
        <row r="158">
          <cell r="C158" t="str">
            <v>DE0005933923</v>
          </cell>
          <cell r="D158" t="str">
            <v>NYSE</v>
          </cell>
          <cell r="E158" t="str">
            <v>2235</v>
          </cell>
        </row>
        <row r="159">
          <cell r="C159" t="str">
            <v>DE0005933923</v>
          </cell>
          <cell r="D159" t="str">
            <v>NYSE</v>
          </cell>
          <cell r="E159" t="str">
            <v>2235</v>
          </cell>
        </row>
        <row r="160">
          <cell r="C160" t="str">
            <v>LU0378438732</v>
          </cell>
          <cell r="D160" t="str">
            <v>FWB</v>
          </cell>
          <cell r="E160" t="str">
            <v>4873</v>
          </cell>
        </row>
        <row r="161">
          <cell r="C161" t="str">
            <v>LU0378438732</v>
          </cell>
          <cell r="D161" t="str">
            <v>FWB</v>
          </cell>
          <cell r="E161" t="str">
            <v>4873</v>
          </cell>
        </row>
        <row r="162">
          <cell r="C162" t="str">
            <v>LU0292109187</v>
          </cell>
          <cell r="D162" t="str">
            <v>LSE</v>
          </cell>
          <cell r="E162" t="str">
            <v>4867</v>
          </cell>
        </row>
        <row r="163">
          <cell r="C163" t="str">
            <v>LU0292109187</v>
          </cell>
          <cell r="D163" t="str">
            <v>LSE</v>
          </cell>
          <cell r="E163" t="str">
            <v>4867</v>
          </cell>
        </row>
        <row r="164">
          <cell r="C164" t="str">
            <v>US2684617796</v>
          </cell>
          <cell r="D164" t="str">
            <v>NYSE</v>
          </cell>
          <cell r="E164" t="str">
            <v>4642</v>
          </cell>
        </row>
        <row r="165">
          <cell r="C165" t="str">
            <v>US37950E4089</v>
          </cell>
          <cell r="D165" t="str">
            <v>אחר</v>
          </cell>
          <cell r="E165" t="str">
            <v>4644</v>
          </cell>
        </row>
        <row r="166">
          <cell r="C166" t="str">
            <v>US73935A1043</v>
          </cell>
          <cell r="D166" t="str">
            <v>NASDAQ</v>
          </cell>
          <cell r="E166" t="str">
            <v>4643</v>
          </cell>
        </row>
        <row r="167">
          <cell r="C167" t="str">
            <v>US73935A1043</v>
          </cell>
          <cell r="D167" t="str">
            <v>NASDAQ</v>
          </cell>
          <cell r="E167" t="str">
            <v>4643</v>
          </cell>
        </row>
        <row r="168">
          <cell r="C168" t="str">
            <v>US73935A1043</v>
          </cell>
          <cell r="D168" t="str">
            <v>NASDAQ</v>
          </cell>
          <cell r="E168" t="str">
            <v>4643</v>
          </cell>
        </row>
        <row r="169">
          <cell r="C169" t="str">
            <v>US4642887602</v>
          </cell>
          <cell r="D169" t="str">
            <v>NYSE</v>
          </cell>
          <cell r="E169" t="str">
            <v>4601</v>
          </cell>
        </row>
        <row r="170">
          <cell r="C170" t="str">
            <v>US4642887602</v>
          </cell>
          <cell r="D170" t="str">
            <v>NYSE</v>
          </cell>
          <cell r="E170" t="str">
            <v>4601</v>
          </cell>
        </row>
        <row r="171">
          <cell r="C171" t="str">
            <v>US5007673065</v>
          </cell>
          <cell r="D171" t="str">
            <v>NYSE</v>
          </cell>
          <cell r="E171" t="str">
            <v>4868</v>
          </cell>
        </row>
        <row r="172">
          <cell r="C172" t="str">
            <v>US5007673065</v>
          </cell>
          <cell r="D172" t="str">
            <v>NYSE</v>
          </cell>
          <cell r="E172" t="str">
            <v>4868</v>
          </cell>
        </row>
        <row r="173">
          <cell r="C173" t="str">
            <v>FR0011041334</v>
          </cell>
          <cell r="D173" t="str">
            <v>אחר</v>
          </cell>
          <cell r="E173" t="str">
            <v>4853</v>
          </cell>
        </row>
        <row r="174">
          <cell r="C174" t="str">
            <v>FR0011041334</v>
          </cell>
          <cell r="D174" t="str">
            <v>אחר</v>
          </cell>
          <cell r="E174" t="str">
            <v>4853</v>
          </cell>
        </row>
        <row r="175">
          <cell r="C175" t="str">
            <v>US339393L7955</v>
          </cell>
          <cell r="D175" t="str">
            <v>NYSE</v>
          </cell>
          <cell r="E175" t="str">
            <v>4874</v>
          </cell>
        </row>
        <row r="176">
          <cell r="C176" t="str">
            <v>US339393L7955</v>
          </cell>
          <cell r="D176" t="str">
            <v>NYSE</v>
          </cell>
          <cell r="E176" t="str">
            <v>4874</v>
          </cell>
        </row>
        <row r="177">
          <cell r="C177" t="str">
            <v>IE00B94ZB998</v>
          </cell>
          <cell r="D177" t="str">
            <v>LSE</v>
          </cell>
          <cell r="E177" t="str">
            <v>4585</v>
          </cell>
        </row>
        <row r="178">
          <cell r="C178" t="str">
            <v>IE00B94ZB998</v>
          </cell>
          <cell r="D178" t="str">
            <v>LSE</v>
          </cell>
          <cell r="E178" t="str">
            <v>4585</v>
          </cell>
        </row>
        <row r="179">
          <cell r="C179" t="str">
            <v>IE00B3Q19T94</v>
          </cell>
          <cell r="D179" t="str">
            <v>FWB</v>
          </cell>
          <cell r="E179" t="str">
            <v>4585</v>
          </cell>
        </row>
        <row r="180">
          <cell r="C180" t="str">
            <v>IE00B3Q19T94</v>
          </cell>
          <cell r="D180" t="str">
            <v>FWB</v>
          </cell>
          <cell r="E180" t="str">
            <v>4585</v>
          </cell>
        </row>
        <row r="181">
          <cell r="C181" t="str">
            <v>US78467X1090</v>
          </cell>
          <cell r="D181" t="str">
            <v>NYSE</v>
          </cell>
          <cell r="E181" t="str">
            <v>4640</v>
          </cell>
        </row>
        <row r="182">
          <cell r="C182" t="str">
            <v>US78467X1090</v>
          </cell>
          <cell r="D182" t="str">
            <v>NYSE</v>
          </cell>
          <cell r="E182" t="str">
            <v>4640</v>
          </cell>
        </row>
        <row r="183">
          <cell r="C183" t="str">
            <v>US78462F1030</v>
          </cell>
          <cell r="D183" t="str">
            <v>NYSE</v>
          </cell>
          <cell r="E183" t="str">
            <v>4640</v>
          </cell>
        </row>
        <row r="184">
          <cell r="C184" t="str">
            <v>US78462F1030</v>
          </cell>
          <cell r="D184" t="str">
            <v>NYSE</v>
          </cell>
          <cell r="E184" t="str">
            <v>4640</v>
          </cell>
        </row>
        <row r="185">
          <cell r="C185" t="str">
            <v>US81369Y3080</v>
          </cell>
          <cell r="D185" t="str">
            <v>NYSE</v>
          </cell>
          <cell r="E185" t="str">
            <v>4640</v>
          </cell>
        </row>
        <row r="186">
          <cell r="C186" t="str">
            <v>US81369Y8865</v>
          </cell>
          <cell r="D186" t="str">
            <v>NYSE</v>
          </cell>
          <cell r="E186" t="str">
            <v>4640</v>
          </cell>
        </row>
        <row r="187">
          <cell r="C187" t="str">
            <v>US92189F7675</v>
          </cell>
          <cell r="D187" t="str">
            <v>NYSE</v>
          </cell>
          <cell r="E187" t="str">
            <v>4816</v>
          </cell>
        </row>
        <row r="188">
          <cell r="C188" t="str">
            <v>US92189F7675</v>
          </cell>
          <cell r="D188" t="str">
            <v>NYSE</v>
          </cell>
          <cell r="E188" t="str">
            <v>4816</v>
          </cell>
        </row>
        <row r="189">
          <cell r="C189" t="str">
            <v>US9229087443</v>
          </cell>
          <cell r="D189" t="str">
            <v>NYSE</v>
          </cell>
          <cell r="E189" t="str">
            <v>2990</v>
          </cell>
        </row>
        <row r="190">
          <cell r="C190" t="str">
            <v>US9220428745</v>
          </cell>
          <cell r="D190" t="str">
            <v>NYSE</v>
          </cell>
          <cell r="E190" t="str">
            <v>2990</v>
          </cell>
        </row>
        <row r="191">
          <cell r="C191" t="str">
            <v>US9229083632</v>
          </cell>
          <cell r="D191" t="str">
            <v>NYSE</v>
          </cell>
          <cell r="E191" t="str">
            <v>2990</v>
          </cell>
        </row>
        <row r="192">
          <cell r="C192" t="str">
            <v>US97717W8516</v>
          </cell>
          <cell r="D192" t="str">
            <v>NYSE</v>
          </cell>
          <cell r="E192" t="str">
            <v>3115</v>
          </cell>
        </row>
        <row r="193">
          <cell r="C193" t="str">
            <v>US97717X7012</v>
          </cell>
          <cell r="D193" t="str">
            <v>NYSE</v>
          </cell>
          <cell r="E193" t="str">
            <v>3115</v>
          </cell>
        </row>
        <row r="194">
          <cell r="C194" t="str">
            <v>US97717W422</v>
          </cell>
          <cell r="D194" t="str">
            <v>NYSE</v>
          </cell>
          <cell r="E194" t="str">
            <v>3115</v>
          </cell>
        </row>
        <row r="195">
          <cell r="C195" t="str">
            <v>US97717W422</v>
          </cell>
          <cell r="D195" t="str">
            <v>NYSE</v>
          </cell>
          <cell r="E195" t="str">
            <v>3115</v>
          </cell>
        </row>
        <row r="196">
          <cell r="C196" t="str">
            <v>IE00BVXC4854</v>
          </cell>
          <cell r="D196" t="str">
            <v>LSE</v>
          </cell>
          <cell r="E196" t="str">
            <v>3115</v>
          </cell>
        </row>
        <row r="197">
          <cell r="C197" t="str">
            <v>US37954Y8140</v>
          </cell>
          <cell r="D197" t="str">
            <v>NYSE</v>
          </cell>
          <cell r="E197" t="str">
            <v>4838</v>
          </cell>
        </row>
        <row r="198">
          <cell r="C198" t="str">
            <v>US37954Y8140</v>
          </cell>
          <cell r="D198" t="str">
            <v>NYSE</v>
          </cell>
          <cell r="E198" t="str">
            <v>4838</v>
          </cell>
        </row>
        <row r="199">
          <cell r="C199" t="str">
            <v>US78464A8707</v>
          </cell>
          <cell r="D199" t="str">
            <v>NYSE</v>
          </cell>
          <cell r="E199" t="str">
            <v>970</v>
          </cell>
        </row>
        <row r="200">
          <cell r="C200" t="str">
            <v>US78464A8707</v>
          </cell>
          <cell r="D200" t="str">
            <v>NYSE</v>
          </cell>
          <cell r="E200" t="str">
            <v>970</v>
          </cell>
        </row>
        <row r="201">
          <cell r="C201" t="str">
            <v>US78464A7220</v>
          </cell>
          <cell r="D201" t="str">
            <v>NYSE</v>
          </cell>
          <cell r="E201" t="str">
            <v>4640</v>
          </cell>
        </row>
        <row r="202">
          <cell r="C202" t="str">
            <v>US81369Y8600</v>
          </cell>
          <cell r="D202" t="str">
            <v>NYSE</v>
          </cell>
          <cell r="E202" t="str">
            <v>4746</v>
          </cell>
        </row>
        <row r="203">
          <cell r="C203" t="str">
            <v>US78464A8889</v>
          </cell>
          <cell r="D203" t="str">
            <v>NYSE</v>
          </cell>
          <cell r="E203" t="str">
            <v>4640</v>
          </cell>
        </row>
        <row r="204">
          <cell r="C204" t="str">
            <v>US81369Y8030</v>
          </cell>
          <cell r="D204" t="str">
            <v>NYSE</v>
          </cell>
          <cell r="E204" t="str">
            <v>4640</v>
          </cell>
        </row>
        <row r="205">
          <cell r="C205" t="str">
            <v>DE0005933931</v>
          </cell>
          <cell r="D205" t="str">
            <v>FWB</v>
          </cell>
          <cell r="E205" t="str">
            <v>4601</v>
          </cell>
        </row>
      </sheetData>
      <sheetData sheetId="7">
        <row r="14">
          <cell r="C14" t="str">
            <v>5105911</v>
          </cell>
          <cell r="D14" t="str">
            <v>TASE</v>
          </cell>
          <cell r="E14" t="str">
            <v>1005</v>
          </cell>
        </row>
        <row r="15">
          <cell r="C15" t="str">
            <v>5118591</v>
          </cell>
          <cell r="D15" t="str">
            <v>TASE</v>
          </cell>
          <cell r="E15" t="str">
            <v>1005</v>
          </cell>
        </row>
        <row r="16">
          <cell r="C16" t="str">
            <v>5118609</v>
          </cell>
          <cell r="D16" t="str">
            <v>TASE</v>
          </cell>
          <cell r="E16" t="str">
            <v>1005</v>
          </cell>
        </row>
        <row r="17">
          <cell r="C17" t="str">
            <v>LU1161527624</v>
          </cell>
          <cell r="D17" t="str">
            <v>אחר</v>
          </cell>
          <cell r="E17" t="str">
            <v>4866</v>
          </cell>
        </row>
        <row r="18">
          <cell r="C18" t="str">
            <v>5121546</v>
          </cell>
          <cell r="D18" t="str">
            <v>TASE</v>
          </cell>
          <cell r="E18" t="str">
            <v>1597</v>
          </cell>
        </row>
        <row r="19">
          <cell r="C19" t="str">
            <v>5124714</v>
          </cell>
          <cell r="D19" t="str">
            <v>TASE</v>
          </cell>
          <cell r="E19" t="str">
            <v>1597</v>
          </cell>
        </row>
        <row r="20">
          <cell r="C20" t="str">
            <v>5124714</v>
          </cell>
          <cell r="D20" t="str">
            <v>TASE</v>
          </cell>
          <cell r="E20" t="str">
            <v>1597</v>
          </cell>
        </row>
        <row r="21">
          <cell r="C21" t="str">
            <v>5118997</v>
          </cell>
          <cell r="D21" t="str">
            <v>TASE</v>
          </cell>
          <cell r="E21" t="str">
            <v>1597</v>
          </cell>
        </row>
        <row r="24">
          <cell r="C24" t="str">
            <v>LU0675383409</v>
          </cell>
          <cell r="D24" t="str">
            <v>אחר</v>
          </cell>
          <cell r="E24" t="str">
            <v>4735</v>
          </cell>
        </row>
        <row r="25">
          <cell r="C25" t="str">
            <v>LU0895849734</v>
          </cell>
          <cell r="D25" t="str">
            <v>EURONEXT</v>
          </cell>
          <cell r="E25" t="str">
            <v>4648</v>
          </cell>
        </row>
        <row r="26">
          <cell r="C26" t="str">
            <v>LU0895849734</v>
          </cell>
          <cell r="D26" t="str">
            <v>EURONEXT</v>
          </cell>
          <cell r="E26" t="str">
            <v>4648</v>
          </cell>
        </row>
      </sheetData>
      <sheetData sheetId="8"/>
      <sheetData sheetId="9"/>
      <sheetData sheetId="10"/>
      <sheetData sheetId="11"/>
      <sheetData sheetId="12"/>
      <sheetData sheetId="13"/>
      <sheetData sheetId="14">
        <row r="14">
          <cell r="C14" t="str">
            <v>200035059</v>
          </cell>
          <cell r="D14" t="str">
            <v>אחר</v>
          </cell>
          <cell r="E14">
            <v>520018078</v>
          </cell>
        </row>
        <row r="15">
          <cell r="C15" t="str">
            <v>6620215</v>
          </cell>
          <cell r="D15" t="str">
            <v>אחר</v>
          </cell>
          <cell r="E15">
            <v>512705138</v>
          </cell>
        </row>
        <row r="16">
          <cell r="C16" t="str">
            <v>90150600</v>
          </cell>
          <cell r="D16" t="str">
            <v>אחר</v>
          </cell>
          <cell r="E16">
            <v>520000118</v>
          </cell>
        </row>
        <row r="17">
          <cell r="C17" t="str">
            <v>1139740</v>
          </cell>
          <cell r="D17" t="str">
            <v>אחר</v>
          </cell>
          <cell r="E17">
            <v>512475203</v>
          </cell>
        </row>
        <row r="18">
          <cell r="C18" t="str">
            <v>1092162</v>
          </cell>
          <cell r="D18" t="str">
            <v>אחר</v>
          </cell>
          <cell r="E18">
            <v>513893123</v>
          </cell>
        </row>
        <row r="19">
          <cell r="C19" t="str">
            <v>1092774</v>
          </cell>
          <cell r="D19" t="str">
            <v>בלומברג</v>
          </cell>
          <cell r="E19">
            <v>375</v>
          </cell>
        </row>
        <row r="21">
          <cell r="C21" t="str">
            <v>1138999</v>
          </cell>
          <cell r="D21" t="str">
            <v>אחר</v>
          </cell>
          <cell r="E21">
            <v>510687403</v>
          </cell>
        </row>
        <row r="22">
          <cell r="C22" t="str">
            <v>1142009</v>
          </cell>
          <cell r="D22" t="str">
            <v>אחר</v>
          </cell>
          <cell r="E22">
            <v>515703528</v>
          </cell>
        </row>
        <row r="23">
          <cell r="C23" t="str">
            <v>1139336</v>
          </cell>
          <cell r="D23" t="str">
            <v>אחר</v>
          </cell>
          <cell r="E23">
            <v>513173393</v>
          </cell>
        </row>
        <row r="24">
          <cell r="C24" t="str">
            <v>1138825</v>
          </cell>
          <cell r="D24" t="str">
            <v>אחר</v>
          </cell>
          <cell r="E24">
            <v>520044439</v>
          </cell>
        </row>
        <row r="26">
          <cell r="C26" t="str">
            <v>0</v>
          </cell>
        </row>
        <row r="28">
          <cell r="C28" t="str">
            <v>1132166</v>
          </cell>
          <cell r="D28" t="str">
            <v>בלומברג</v>
          </cell>
          <cell r="E28">
            <v>514798636</v>
          </cell>
        </row>
        <row r="29">
          <cell r="C29" t="str">
            <v>1132166</v>
          </cell>
          <cell r="D29" t="str">
            <v>בלומברג</v>
          </cell>
          <cell r="E29">
            <v>514798636</v>
          </cell>
        </row>
        <row r="32">
          <cell r="C32" t="str">
            <v>1139161</v>
          </cell>
          <cell r="D32" t="str">
            <v>אחר</v>
          </cell>
          <cell r="E32">
            <v>511597239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4">
          <cell r="C14" t="str">
            <v>1142215</v>
          </cell>
          <cell r="D14" t="str">
            <v>TASE</v>
          </cell>
          <cell r="E14" t="str">
            <v>אחר</v>
          </cell>
          <cell r="F14" t="str">
            <v>4888</v>
          </cell>
        </row>
        <row r="15">
          <cell r="C15" t="str">
            <v>6040315</v>
          </cell>
          <cell r="D15" t="str">
            <v>TASE</v>
          </cell>
          <cell r="E15" t="str">
            <v>אחר</v>
          </cell>
          <cell r="F15" t="str">
            <v>604</v>
          </cell>
        </row>
        <row r="16">
          <cell r="C16" t="str">
            <v>2310217</v>
          </cell>
          <cell r="D16" t="str">
            <v>TASE</v>
          </cell>
          <cell r="E16" t="str">
            <v>אחר</v>
          </cell>
          <cell r="F16" t="str">
            <v>231</v>
          </cell>
        </row>
        <row r="17">
          <cell r="C17" t="str">
            <v>2310142</v>
          </cell>
          <cell r="D17" t="str">
            <v>TASE</v>
          </cell>
          <cell r="E17" t="str">
            <v>אחר</v>
          </cell>
          <cell r="F17" t="str">
            <v>231</v>
          </cell>
        </row>
        <row r="18">
          <cell r="C18" t="str">
            <v>2310191</v>
          </cell>
          <cell r="D18" t="str">
            <v>TASE</v>
          </cell>
          <cell r="E18" t="str">
            <v>אחר</v>
          </cell>
          <cell r="F18" t="str">
            <v>231</v>
          </cell>
        </row>
        <row r="19">
          <cell r="C19" t="str">
            <v>2310118</v>
          </cell>
          <cell r="D19" t="str">
            <v>TASE</v>
          </cell>
          <cell r="E19" t="str">
            <v>אחר</v>
          </cell>
          <cell r="F19" t="str">
            <v>231</v>
          </cell>
        </row>
        <row r="20">
          <cell r="C20" t="str">
            <v>2310209</v>
          </cell>
          <cell r="D20" t="str">
            <v>TASE</v>
          </cell>
          <cell r="E20" t="str">
            <v>אחר</v>
          </cell>
          <cell r="F20" t="str">
            <v>231</v>
          </cell>
        </row>
        <row r="21">
          <cell r="C21" t="str">
            <v>1940576</v>
          </cell>
          <cell r="D21" t="str">
            <v>TASE</v>
          </cell>
          <cell r="E21" t="str">
            <v>אחר</v>
          </cell>
          <cell r="F21" t="str">
            <v>662</v>
          </cell>
        </row>
        <row r="22">
          <cell r="C22" t="str">
            <v>1940568</v>
          </cell>
          <cell r="D22" t="str">
            <v>TASE</v>
          </cell>
          <cell r="E22" t="str">
            <v>אחר</v>
          </cell>
          <cell r="F22" t="str">
            <v>662</v>
          </cell>
        </row>
        <row r="23">
          <cell r="C23" t="str">
            <v>1940527</v>
          </cell>
          <cell r="D23" t="str">
            <v>TASE</v>
          </cell>
          <cell r="E23" t="str">
            <v>אחר</v>
          </cell>
          <cell r="F23" t="str">
            <v>662</v>
          </cell>
        </row>
        <row r="24">
          <cell r="C24" t="str">
            <v>1940535</v>
          </cell>
          <cell r="D24" t="str">
            <v>TASE</v>
          </cell>
          <cell r="E24" t="str">
            <v>אחר</v>
          </cell>
          <cell r="F24" t="str">
            <v>662</v>
          </cell>
        </row>
        <row r="25">
          <cell r="C25" t="str">
            <v>1135177</v>
          </cell>
          <cell r="D25" t="str">
            <v>TASE</v>
          </cell>
          <cell r="E25" t="str">
            <v>אחר</v>
          </cell>
          <cell r="F25" t="str">
            <v>593</v>
          </cell>
        </row>
        <row r="26">
          <cell r="C26" t="str">
            <v>1093681</v>
          </cell>
          <cell r="D26" t="str">
            <v>TASE</v>
          </cell>
          <cell r="E26" t="str">
            <v>אחר</v>
          </cell>
          <cell r="F26" t="str">
            <v>1153</v>
          </cell>
        </row>
        <row r="27">
          <cell r="C27" t="str">
            <v>6040299</v>
          </cell>
          <cell r="D27" t="str">
            <v>TASE</v>
          </cell>
          <cell r="E27" t="str">
            <v>אחר</v>
          </cell>
          <cell r="F27" t="str">
            <v>604</v>
          </cell>
        </row>
        <row r="28">
          <cell r="C28" t="str">
            <v>2310076</v>
          </cell>
          <cell r="D28" t="str">
            <v>TASE</v>
          </cell>
          <cell r="E28" t="str">
            <v>אחר</v>
          </cell>
          <cell r="F28" t="str">
            <v>231</v>
          </cell>
        </row>
        <row r="29">
          <cell r="C29" t="str">
            <v>1136324</v>
          </cell>
          <cell r="D29" t="str">
            <v>TASE</v>
          </cell>
          <cell r="E29" t="str">
            <v>אחר</v>
          </cell>
          <cell r="F29" t="str">
            <v>1420</v>
          </cell>
        </row>
        <row r="30">
          <cell r="C30" t="str">
            <v>1138650</v>
          </cell>
          <cell r="D30" t="str">
            <v>TASE</v>
          </cell>
          <cell r="E30" t="str">
            <v>אחר</v>
          </cell>
          <cell r="F30" t="str">
            <v>1420</v>
          </cell>
        </row>
        <row r="31">
          <cell r="C31" t="str">
            <v>1134436</v>
          </cell>
          <cell r="D31" t="str">
            <v>TASE</v>
          </cell>
          <cell r="E31" t="str">
            <v>אחר</v>
          </cell>
          <cell r="F31" t="str">
            <v>1420</v>
          </cell>
        </row>
        <row r="32">
          <cell r="C32" t="str">
            <v>1940402</v>
          </cell>
          <cell r="D32" t="str">
            <v>TASE</v>
          </cell>
          <cell r="E32" t="str">
            <v>אחר</v>
          </cell>
          <cell r="F32" t="str">
            <v>662</v>
          </cell>
        </row>
        <row r="33">
          <cell r="C33" t="str">
            <v>1940543</v>
          </cell>
          <cell r="D33" t="str">
            <v>TASE</v>
          </cell>
          <cell r="E33" t="str">
            <v>אחר</v>
          </cell>
          <cell r="F33" t="str">
            <v>662</v>
          </cell>
        </row>
        <row r="34">
          <cell r="C34" t="str">
            <v>1940501</v>
          </cell>
          <cell r="D34" t="str">
            <v>TASE</v>
          </cell>
          <cell r="E34" t="str">
            <v>אחר</v>
          </cell>
          <cell r="F34" t="str">
            <v>662</v>
          </cell>
        </row>
        <row r="35">
          <cell r="C35" t="str">
            <v>1134998</v>
          </cell>
          <cell r="D35" t="str">
            <v>TASE</v>
          </cell>
          <cell r="E35" t="str">
            <v>אחר</v>
          </cell>
          <cell r="F35" t="str">
            <v>1641</v>
          </cell>
        </row>
        <row r="36">
          <cell r="C36" t="str">
            <v>1117357</v>
          </cell>
          <cell r="D36" t="str">
            <v>TASE</v>
          </cell>
          <cell r="E36" t="str">
            <v>אחר</v>
          </cell>
          <cell r="F36" t="str">
            <v>1328</v>
          </cell>
        </row>
        <row r="37">
          <cell r="C37" t="str">
            <v>1097385</v>
          </cell>
          <cell r="D37" t="str">
            <v>TASE</v>
          </cell>
          <cell r="E37" t="str">
            <v>אחר</v>
          </cell>
          <cell r="F37" t="str">
            <v>1328</v>
          </cell>
        </row>
        <row r="38">
          <cell r="C38" t="str">
            <v>1140110</v>
          </cell>
          <cell r="D38" t="str">
            <v>TASE</v>
          </cell>
          <cell r="E38" t="str">
            <v>אחר</v>
          </cell>
          <cell r="F38" t="str">
            <v>1300</v>
          </cell>
        </row>
        <row r="39">
          <cell r="C39" t="str">
            <v>1122670</v>
          </cell>
          <cell r="D39" t="str">
            <v>TASE</v>
          </cell>
          <cell r="E39" t="str">
            <v>אחר</v>
          </cell>
          <cell r="F39" t="str">
            <v>1300</v>
          </cell>
        </row>
        <row r="40">
          <cell r="C40" t="str">
            <v>2300184</v>
          </cell>
          <cell r="D40" t="str">
            <v>TASE</v>
          </cell>
          <cell r="E40" t="str">
            <v>אחר</v>
          </cell>
          <cell r="F40" t="str">
            <v>230</v>
          </cell>
        </row>
        <row r="41">
          <cell r="C41" t="str">
            <v>2300143</v>
          </cell>
          <cell r="D41" t="str">
            <v>TASE</v>
          </cell>
          <cell r="E41" t="str">
            <v>אחר</v>
          </cell>
          <cell r="F41" t="str">
            <v>230</v>
          </cell>
        </row>
        <row r="42">
          <cell r="C42" t="str">
            <v>1103126</v>
          </cell>
          <cell r="D42" t="str">
            <v>TASE</v>
          </cell>
          <cell r="E42" t="str">
            <v>אחר</v>
          </cell>
          <cell r="F42" t="str">
            <v>1153</v>
          </cell>
        </row>
        <row r="43">
          <cell r="C43" t="str">
            <v>1121953</v>
          </cell>
          <cell r="D43" t="str">
            <v>TASE</v>
          </cell>
          <cell r="E43" t="str">
            <v>אחר</v>
          </cell>
          <cell r="F43" t="str">
            <v>1153</v>
          </cell>
        </row>
        <row r="44">
          <cell r="C44" t="str">
            <v>1126598</v>
          </cell>
          <cell r="D44" t="str">
            <v>TASE</v>
          </cell>
          <cell r="E44" t="str">
            <v>אחר</v>
          </cell>
          <cell r="F44" t="str">
            <v>1153</v>
          </cell>
        </row>
        <row r="45">
          <cell r="C45" t="str">
            <v>6040141</v>
          </cell>
          <cell r="D45" t="str">
            <v>TASE</v>
          </cell>
          <cell r="E45" t="str">
            <v>אחר</v>
          </cell>
          <cell r="F45" t="str">
            <v>604</v>
          </cell>
        </row>
        <row r="46">
          <cell r="C46" t="str">
            <v>1091164</v>
          </cell>
          <cell r="D46" t="str">
            <v>TASE</v>
          </cell>
          <cell r="E46" t="str">
            <v>אחר</v>
          </cell>
          <cell r="F46" t="str">
            <v>1153</v>
          </cell>
        </row>
        <row r="47">
          <cell r="C47" t="str">
            <v>7480049</v>
          </cell>
          <cell r="D47" t="str">
            <v>TASE</v>
          </cell>
          <cell r="E47" t="str">
            <v>אחר</v>
          </cell>
          <cell r="F47" t="str">
            <v>691</v>
          </cell>
        </row>
        <row r="48">
          <cell r="C48" t="str">
            <v>7480015</v>
          </cell>
          <cell r="D48" t="str">
            <v>TASE</v>
          </cell>
          <cell r="E48" t="str">
            <v>אחר</v>
          </cell>
          <cell r="F48" t="str">
            <v>691</v>
          </cell>
        </row>
        <row r="49">
          <cell r="C49" t="str">
            <v>7480023</v>
          </cell>
          <cell r="D49" t="str">
            <v>TASE</v>
          </cell>
          <cell r="E49" t="str">
            <v>אחר</v>
          </cell>
          <cell r="F49" t="str">
            <v>691</v>
          </cell>
        </row>
        <row r="50">
          <cell r="C50" t="str">
            <v>1119825</v>
          </cell>
          <cell r="D50" t="str">
            <v>TASE</v>
          </cell>
          <cell r="E50" t="str">
            <v>אחר</v>
          </cell>
          <cell r="F50" t="str">
            <v>1291</v>
          </cell>
        </row>
        <row r="51">
          <cell r="C51" t="str">
            <v>1095066</v>
          </cell>
          <cell r="D51" t="str">
            <v>TASE</v>
          </cell>
          <cell r="E51" t="str">
            <v>אחר</v>
          </cell>
          <cell r="F51" t="str">
            <v>1291</v>
          </cell>
        </row>
        <row r="52">
          <cell r="C52" t="str">
            <v>1115104</v>
          </cell>
          <cell r="D52" t="str">
            <v>TASE</v>
          </cell>
          <cell r="E52" t="str">
            <v>אחר</v>
          </cell>
          <cell r="F52" t="str">
            <v>1527</v>
          </cell>
        </row>
        <row r="53">
          <cell r="C53" t="str">
            <v>1099738</v>
          </cell>
          <cell r="D53" t="str">
            <v>TASE</v>
          </cell>
          <cell r="E53" t="str">
            <v>אחר</v>
          </cell>
          <cell r="F53" t="str">
            <v>1367</v>
          </cell>
        </row>
        <row r="54">
          <cell r="C54" t="str">
            <v>4160115</v>
          </cell>
          <cell r="D54" t="str">
            <v>TASE</v>
          </cell>
          <cell r="E54" t="str">
            <v>אחר</v>
          </cell>
          <cell r="F54" t="str">
            <v>416</v>
          </cell>
        </row>
        <row r="55">
          <cell r="C55" t="str">
            <v>6000236</v>
          </cell>
          <cell r="D55" t="str">
            <v>TASE</v>
          </cell>
          <cell r="E55" t="str">
            <v>אחר</v>
          </cell>
          <cell r="F55" t="str">
            <v>4706</v>
          </cell>
        </row>
        <row r="56">
          <cell r="C56" t="str">
            <v>6000210</v>
          </cell>
          <cell r="D56" t="str">
            <v>TASE</v>
          </cell>
          <cell r="E56" t="str">
            <v>אחר</v>
          </cell>
          <cell r="F56" t="str">
            <v>600</v>
          </cell>
        </row>
        <row r="57">
          <cell r="C57" t="str">
            <v>1114347</v>
          </cell>
          <cell r="D57" t="str">
            <v>TASE</v>
          </cell>
          <cell r="E57" t="str">
            <v>אחר</v>
          </cell>
          <cell r="F57" t="str">
            <v>224</v>
          </cell>
        </row>
        <row r="58">
          <cell r="C58" t="str">
            <v>1097138</v>
          </cell>
          <cell r="D58" t="str">
            <v>TASE</v>
          </cell>
          <cell r="E58" t="str">
            <v>אחר</v>
          </cell>
          <cell r="F58" t="str">
            <v>224</v>
          </cell>
        </row>
        <row r="59">
          <cell r="C59" t="str">
            <v>6040257</v>
          </cell>
          <cell r="D59" t="str">
            <v>TASE</v>
          </cell>
          <cell r="E59" t="str">
            <v>אחר</v>
          </cell>
          <cell r="F59" t="str">
            <v>604</v>
          </cell>
        </row>
        <row r="60">
          <cell r="C60" t="str">
            <v>1940444</v>
          </cell>
          <cell r="D60" t="str">
            <v>TASE</v>
          </cell>
          <cell r="E60" t="str">
            <v>אחר</v>
          </cell>
          <cell r="F60" t="str">
            <v>662</v>
          </cell>
        </row>
        <row r="61">
          <cell r="C61" t="str">
            <v>1138544</v>
          </cell>
          <cell r="D61" t="str">
            <v>TASE</v>
          </cell>
          <cell r="E61" t="str">
            <v>אחר</v>
          </cell>
          <cell r="F61" t="str">
            <v>1357</v>
          </cell>
        </row>
        <row r="62">
          <cell r="C62" t="str">
            <v>1136753</v>
          </cell>
          <cell r="D62" t="str">
            <v>TASE</v>
          </cell>
          <cell r="E62" t="str">
            <v>אחר</v>
          </cell>
          <cell r="F62" t="str">
            <v>1357</v>
          </cell>
        </row>
        <row r="63">
          <cell r="C63" t="str">
            <v>1129899</v>
          </cell>
          <cell r="D63" t="str">
            <v>TASE</v>
          </cell>
          <cell r="E63" t="str">
            <v>אחר</v>
          </cell>
          <cell r="F63" t="str">
            <v>1357</v>
          </cell>
        </row>
        <row r="64">
          <cell r="C64" t="str">
            <v>1120021</v>
          </cell>
          <cell r="D64" t="str">
            <v>TASE</v>
          </cell>
          <cell r="E64" t="str">
            <v>אחר</v>
          </cell>
          <cell r="F64" t="str">
            <v>1357</v>
          </cell>
        </row>
        <row r="65">
          <cell r="C65" t="str">
            <v>7460140</v>
          </cell>
          <cell r="D65" t="str">
            <v>TASE</v>
          </cell>
          <cell r="E65" t="str">
            <v>אחר</v>
          </cell>
          <cell r="F65" t="str">
            <v>746</v>
          </cell>
        </row>
        <row r="66">
          <cell r="C66" t="str">
            <v>1139492</v>
          </cell>
          <cell r="D66" t="str">
            <v>TASE</v>
          </cell>
          <cell r="E66" t="str">
            <v>אחר</v>
          </cell>
          <cell r="F66" t="str">
            <v>722</v>
          </cell>
        </row>
        <row r="67">
          <cell r="C67" t="str">
            <v>1126762</v>
          </cell>
          <cell r="D67" t="str">
            <v>TASE</v>
          </cell>
          <cell r="E67" t="str">
            <v>אחר</v>
          </cell>
          <cell r="F67" t="str">
            <v>722</v>
          </cell>
        </row>
        <row r="68">
          <cell r="C68" t="str">
            <v>1110915</v>
          </cell>
          <cell r="D68" t="str">
            <v>TASE</v>
          </cell>
          <cell r="E68" t="str">
            <v>אחר</v>
          </cell>
          <cell r="F68" t="str">
            <v>1063</v>
          </cell>
        </row>
        <row r="69">
          <cell r="C69" t="str">
            <v>3900271</v>
          </cell>
          <cell r="D69" t="str">
            <v>TASE</v>
          </cell>
          <cell r="E69" t="str">
            <v>אחר</v>
          </cell>
          <cell r="F69" t="str">
            <v>390</v>
          </cell>
        </row>
        <row r="70">
          <cell r="C70" t="str">
            <v>3900206</v>
          </cell>
          <cell r="D70" t="str">
            <v>TASE</v>
          </cell>
          <cell r="E70" t="str">
            <v>אחר</v>
          </cell>
          <cell r="F70" t="str">
            <v>390</v>
          </cell>
        </row>
        <row r="71">
          <cell r="C71" t="str">
            <v>1133040</v>
          </cell>
          <cell r="D71" t="str">
            <v>TASE</v>
          </cell>
          <cell r="E71" t="str">
            <v>אחר</v>
          </cell>
          <cell r="F71" t="str">
            <v>1560</v>
          </cell>
        </row>
        <row r="72">
          <cell r="C72" t="str">
            <v>1122860</v>
          </cell>
          <cell r="D72" t="str">
            <v>TASE</v>
          </cell>
          <cell r="E72" t="str">
            <v>אחר</v>
          </cell>
          <cell r="F72" t="str">
            <v>1560</v>
          </cell>
        </row>
        <row r="73">
          <cell r="C73" t="str">
            <v>7590110</v>
          </cell>
          <cell r="D73" t="str">
            <v>TASE</v>
          </cell>
          <cell r="E73" t="str">
            <v>אחר</v>
          </cell>
          <cell r="F73" t="str">
            <v>759</v>
          </cell>
        </row>
        <row r="74">
          <cell r="C74" t="str">
            <v>1260488</v>
          </cell>
          <cell r="D74" t="str">
            <v>TASE</v>
          </cell>
          <cell r="E74" t="str">
            <v>אחר</v>
          </cell>
          <cell r="F74" t="str">
            <v>126</v>
          </cell>
        </row>
        <row r="75">
          <cell r="C75" t="str">
            <v>1260546</v>
          </cell>
          <cell r="D75" t="str">
            <v>TASE</v>
          </cell>
          <cell r="E75" t="str">
            <v>אחר</v>
          </cell>
          <cell r="F75" t="str">
            <v>126</v>
          </cell>
        </row>
        <row r="76">
          <cell r="C76" t="str">
            <v>1260306</v>
          </cell>
          <cell r="D76" t="str">
            <v>TASE</v>
          </cell>
          <cell r="E76" t="str">
            <v>אחר</v>
          </cell>
          <cell r="F76" t="str">
            <v>126</v>
          </cell>
        </row>
        <row r="77">
          <cell r="C77" t="str">
            <v>1260397</v>
          </cell>
          <cell r="D77" t="str">
            <v>TASE</v>
          </cell>
          <cell r="E77" t="str">
            <v>אחר</v>
          </cell>
          <cell r="F77" t="str">
            <v>126</v>
          </cell>
        </row>
        <row r="78">
          <cell r="C78" t="str">
            <v>1260462</v>
          </cell>
          <cell r="D78" t="str">
            <v>TASE</v>
          </cell>
          <cell r="E78" t="str">
            <v>אחר</v>
          </cell>
          <cell r="F78" t="str">
            <v>126</v>
          </cell>
        </row>
        <row r="79">
          <cell r="C79" t="str">
            <v>1260603</v>
          </cell>
          <cell r="D79" t="str">
            <v>TASE</v>
          </cell>
          <cell r="E79" t="str">
            <v>אחר</v>
          </cell>
          <cell r="F79" t="str">
            <v>126</v>
          </cell>
        </row>
        <row r="80">
          <cell r="C80" t="str">
            <v>1125194</v>
          </cell>
          <cell r="D80" t="str">
            <v>TASE</v>
          </cell>
          <cell r="E80" t="str">
            <v>אחר</v>
          </cell>
          <cell r="F80" t="str">
            <v>1291</v>
          </cell>
        </row>
        <row r="81">
          <cell r="C81" t="str">
            <v>1129907</v>
          </cell>
          <cell r="D81" t="str">
            <v>TASE</v>
          </cell>
          <cell r="E81" t="str">
            <v>אחר</v>
          </cell>
          <cell r="F81" t="str">
            <v>1291</v>
          </cell>
        </row>
        <row r="82">
          <cell r="C82" t="str">
            <v>7670177</v>
          </cell>
          <cell r="D82" t="str">
            <v>TASE</v>
          </cell>
          <cell r="E82" t="str">
            <v>אחר</v>
          </cell>
          <cell r="F82" t="str">
            <v>767</v>
          </cell>
        </row>
        <row r="83">
          <cell r="C83" t="str">
            <v>1120799</v>
          </cell>
          <cell r="D83" t="str">
            <v>TASE</v>
          </cell>
          <cell r="E83" t="str">
            <v>אחר</v>
          </cell>
          <cell r="F83" t="str">
            <v>1527</v>
          </cell>
        </row>
        <row r="84">
          <cell r="C84" t="str">
            <v>1119213</v>
          </cell>
          <cell r="D84" t="str">
            <v>TASE</v>
          </cell>
          <cell r="E84" t="str">
            <v>אחר</v>
          </cell>
          <cell r="F84" t="str">
            <v>1367</v>
          </cell>
        </row>
        <row r="85">
          <cell r="C85" t="str">
            <v>1128875</v>
          </cell>
          <cell r="D85" t="str">
            <v>TASE</v>
          </cell>
          <cell r="E85" t="str">
            <v>אחר</v>
          </cell>
          <cell r="F85" t="str">
            <v>1367</v>
          </cell>
        </row>
        <row r="86">
          <cell r="C86" t="str">
            <v>1120120</v>
          </cell>
          <cell r="D86" t="str">
            <v>TASE</v>
          </cell>
          <cell r="E86" t="str">
            <v>אחר</v>
          </cell>
          <cell r="F86" t="str">
            <v>224</v>
          </cell>
        </row>
        <row r="87">
          <cell r="C87" t="str">
            <v>1132950</v>
          </cell>
          <cell r="D87" t="str">
            <v>TASE</v>
          </cell>
          <cell r="E87" t="str">
            <v>אחר</v>
          </cell>
          <cell r="F87" t="str">
            <v>224</v>
          </cell>
        </row>
        <row r="88">
          <cell r="C88" t="str">
            <v>3230125</v>
          </cell>
          <cell r="D88" t="str">
            <v>TASE</v>
          </cell>
          <cell r="E88" t="str">
            <v>אחר</v>
          </cell>
          <cell r="F88" t="str">
            <v>323</v>
          </cell>
        </row>
        <row r="89">
          <cell r="C89" t="str">
            <v>3230174</v>
          </cell>
          <cell r="D89" t="str">
            <v>TASE</v>
          </cell>
          <cell r="E89" t="str">
            <v>אחר</v>
          </cell>
          <cell r="F89" t="str">
            <v>323</v>
          </cell>
        </row>
        <row r="90">
          <cell r="C90" t="str">
            <v>3230232</v>
          </cell>
          <cell r="D90" t="str">
            <v>TASE</v>
          </cell>
          <cell r="E90" t="str">
            <v>אחר</v>
          </cell>
          <cell r="F90" t="str">
            <v>323</v>
          </cell>
        </row>
        <row r="91">
          <cell r="C91" t="str">
            <v>3230141</v>
          </cell>
          <cell r="D91" t="str">
            <v>TASE</v>
          </cell>
          <cell r="E91" t="str">
            <v>אחר</v>
          </cell>
          <cell r="F91" t="str">
            <v>323</v>
          </cell>
        </row>
        <row r="92">
          <cell r="C92" t="str">
            <v>3230216</v>
          </cell>
          <cell r="D92" t="str">
            <v>TASE</v>
          </cell>
          <cell r="E92" t="str">
            <v>אחר</v>
          </cell>
          <cell r="F92" t="str">
            <v>323</v>
          </cell>
        </row>
        <row r="93">
          <cell r="C93" t="str">
            <v>3230091</v>
          </cell>
          <cell r="D93" t="str">
            <v>TASE</v>
          </cell>
          <cell r="E93" t="str">
            <v>אחר</v>
          </cell>
          <cell r="F93" t="str">
            <v>323</v>
          </cell>
        </row>
        <row r="94">
          <cell r="C94" t="str">
            <v>3230224</v>
          </cell>
          <cell r="D94" t="str">
            <v>TASE</v>
          </cell>
          <cell r="E94" t="str">
            <v>אחר</v>
          </cell>
          <cell r="F94" t="str">
            <v>323</v>
          </cell>
        </row>
        <row r="95">
          <cell r="C95" t="str">
            <v>3230190</v>
          </cell>
          <cell r="D95" t="str">
            <v>TASE</v>
          </cell>
          <cell r="E95" t="str">
            <v>אחר</v>
          </cell>
          <cell r="F95" t="str">
            <v>323</v>
          </cell>
        </row>
        <row r="96">
          <cell r="C96" t="str">
            <v>3230166</v>
          </cell>
          <cell r="D96" t="str">
            <v>TASE</v>
          </cell>
          <cell r="E96" t="str">
            <v>אחר</v>
          </cell>
          <cell r="F96" t="str">
            <v>323</v>
          </cell>
        </row>
        <row r="97">
          <cell r="C97" t="str">
            <v>5660048</v>
          </cell>
          <cell r="D97" t="str">
            <v>TASE</v>
          </cell>
          <cell r="E97" t="str">
            <v>אחר</v>
          </cell>
          <cell r="F97" t="str">
            <v>566</v>
          </cell>
        </row>
        <row r="98">
          <cell r="C98" t="str">
            <v>1103670</v>
          </cell>
          <cell r="D98" t="str">
            <v>TASE</v>
          </cell>
          <cell r="E98" t="str">
            <v>אחר</v>
          </cell>
          <cell r="F98" t="str">
            <v>566</v>
          </cell>
        </row>
        <row r="99">
          <cell r="C99" t="str">
            <v>1142595</v>
          </cell>
          <cell r="D99" t="str">
            <v>TASE</v>
          </cell>
          <cell r="E99" t="str">
            <v>אחר</v>
          </cell>
          <cell r="F99" t="str">
            <v>1363</v>
          </cell>
        </row>
        <row r="100">
          <cell r="C100" t="str">
            <v>1139542</v>
          </cell>
          <cell r="D100" t="str">
            <v>TASE</v>
          </cell>
          <cell r="E100" t="str">
            <v>אחר</v>
          </cell>
          <cell r="F100" t="str">
            <v>1363</v>
          </cell>
        </row>
        <row r="101">
          <cell r="C101" t="str">
            <v>1124080</v>
          </cell>
          <cell r="D101" t="str">
            <v>TASE</v>
          </cell>
          <cell r="E101" t="str">
            <v>אחר</v>
          </cell>
          <cell r="F101" t="str">
            <v>722</v>
          </cell>
        </row>
        <row r="102">
          <cell r="C102" t="str">
            <v>1118033</v>
          </cell>
          <cell r="D102" t="str">
            <v>TASE</v>
          </cell>
          <cell r="E102" t="str">
            <v>אחר</v>
          </cell>
          <cell r="F102" t="str">
            <v>1327</v>
          </cell>
        </row>
        <row r="103">
          <cell r="C103" t="str">
            <v>1106947</v>
          </cell>
          <cell r="D103" t="str">
            <v>TASE</v>
          </cell>
          <cell r="E103" t="str">
            <v>אחר</v>
          </cell>
          <cell r="F103" t="str">
            <v>1327</v>
          </cell>
        </row>
        <row r="104">
          <cell r="C104" t="str">
            <v>1136084</v>
          </cell>
          <cell r="D104" t="str">
            <v>TASE</v>
          </cell>
          <cell r="E104" t="str">
            <v>אחר</v>
          </cell>
          <cell r="F104" t="str">
            <v>1327</v>
          </cell>
        </row>
        <row r="105">
          <cell r="C105" t="str">
            <v>7480098</v>
          </cell>
          <cell r="D105" t="str">
            <v>TASE</v>
          </cell>
          <cell r="E105" t="str">
            <v>אחר</v>
          </cell>
          <cell r="F105" t="str">
            <v>691</v>
          </cell>
        </row>
        <row r="106">
          <cell r="C106" t="str">
            <v>1123256</v>
          </cell>
          <cell r="D106" t="str">
            <v>TASE</v>
          </cell>
          <cell r="E106" t="str">
            <v>אחר</v>
          </cell>
          <cell r="F106" t="str">
            <v>510</v>
          </cell>
        </row>
        <row r="107">
          <cell r="C107" t="str">
            <v>1142512</v>
          </cell>
          <cell r="D107" t="str">
            <v>TASE</v>
          </cell>
          <cell r="E107" t="str">
            <v>אחר</v>
          </cell>
          <cell r="F107" t="str">
            <v>1248</v>
          </cell>
        </row>
        <row r="108">
          <cell r="C108" t="str">
            <v>1127422</v>
          </cell>
          <cell r="D108" t="str">
            <v>TASE</v>
          </cell>
          <cell r="E108" t="str">
            <v>אחר</v>
          </cell>
          <cell r="F108" t="str">
            <v>1248</v>
          </cell>
        </row>
        <row r="109">
          <cell r="C109" t="str">
            <v>6130181</v>
          </cell>
          <cell r="D109" t="str">
            <v>TASE</v>
          </cell>
          <cell r="E109" t="str">
            <v>אחר</v>
          </cell>
          <cell r="F109" t="str">
            <v>613</v>
          </cell>
        </row>
        <row r="110">
          <cell r="C110" t="str">
            <v>6130207</v>
          </cell>
          <cell r="D110" t="str">
            <v>TASE</v>
          </cell>
          <cell r="E110" t="str">
            <v>אחר</v>
          </cell>
          <cell r="F110" t="str">
            <v>613</v>
          </cell>
        </row>
        <row r="111">
          <cell r="C111" t="str">
            <v>6950083</v>
          </cell>
          <cell r="D111" t="str">
            <v>TASE</v>
          </cell>
          <cell r="E111" t="str">
            <v>אחר</v>
          </cell>
          <cell r="F111" t="str">
            <v>231</v>
          </cell>
        </row>
        <row r="112">
          <cell r="C112" t="str">
            <v>6320071</v>
          </cell>
          <cell r="D112" t="str">
            <v>TASE</v>
          </cell>
          <cell r="E112" t="str">
            <v>אחר</v>
          </cell>
          <cell r="F112" t="str">
            <v>632</v>
          </cell>
        </row>
        <row r="113">
          <cell r="C113" t="str">
            <v>1132828</v>
          </cell>
          <cell r="D113" t="str">
            <v>TASE</v>
          </cell>
          <cell r="E113" t="str">
            <v>אחר</v>
          </cell>
          <cell r="F113" t="str">
            <v>2066</v>
          </cell>
        </row>
        <row r="114">
          <cell r="C114" t="str">
            <v>1125996</v>
          </cell>
          <cell r="D114" t="str">
            <v>TASE</v>
          </cell>
          <cell r="E114" t="str">
            <v>אחר</v>
          </cell>
          <cell r="F114" t="str">
            <v>2066</v>
          </cell>
        </row>
        <row r="115">
          <cell r="C115" t="str">
            <v>7670102</v>
          </cell>
          <cell r="D115" t="str">
            <v>TASE</v>
          </cell>
          <cell r="E115" t="str">
            <v>אחר</v>
          </cell>
          <cell r="F115" t="str">
            <v>767</v>
          </cell>
        </row>
        <row r="116">
          <cell r="C116" t="str">
            <v>1118827</v>
          </cell>
          <cell r="D116" t="str">
            <v>TASE</v>
          </cell>
          <cell r="E116" t="str">
            <v>אחר</v>
          </cell>
          <cell r="F116" t="str">
            <v>2095</v>
          </cell>
        </row>
        <row r="117">
          <cell r="C117" t="str">
            <v>1115724</v>
          </cell>
          <cell r="D117" t="str">
            <v>TASE</v>
          </cell>
          <cell r="E117" t="str">
            <v>אחר</v>
          </cell>
          <cell r="F117" t="str">
            <v>1349</v>
          </cell>
        </row>
        <row r="118">
          <cell r="C118" t="str">
            <v>1130467</v>
          </cell>
          <cell r="D118" t="str">
            <v>TASE</v>
          </cell>
          <cell r="E118" t="str">
            <v>אחר</v>
          </cell>
          <cell r="F118" t="str">
            <v>1349</v>
          </cell>
        </row>
        <row r="119">
          <cell r="C119" t="str">
            <v>1119999</v>
          </cell>
          <cell r="D119" t="str">
            <v>TASE</v>
          </cell>
          <cell r="E119" t="str">
            <v>אחר</v>
          </cell>
          <cell r="F119" t="str">
            <v>1349</v>
          </cell>
        </row>
        <row r="120">
          <cell r="C120" t="str">
            <v>7770142</v>
          </cell>
          <cell r="D120" t="str">
            <v>TASE</v>
          </cell>
          <cell r="E120" t="str">
            <v>אחר</v>
          </cell>
          <cell r="F120" t="str">
            <v>777</v>
          </cell>
        </row>
        <row r="121">
          <cell r="C121" t="str">
            <v>1410281</v>
          </cell>
          <cell r="D121" t="str">
            <v>TASE</v>
          </cell>
          <cell r="E121" t="str">
            <v>אחר</v>
          </cell>
          <cell r="F121" t="str">
            <v>141</v>
          </cell>
        </row>
        <row r="122">
          <cell r="C122" t="str">
            <v>1115278</v>
          </cell>
          <cell r="D122" t="str">
            <v>TASE</v>
          </cell>
          <cell r="E122" t="str">
            <v>אחר</v>
          </cell>
          <cell r="F122" t="str">
            <v>722</v>
          </cell>
        </row>
        <row r="123">
          <cell r="C123" t="str">
            <v>7150337</v>
          </cell>
          <cell r="D123" t="str">
            <v>TASE</v>
          </cell>
          <cell r="E123" t="str">
            <v>אחר</v>
          </cell>
          <cell r="F123" t="str">
            <v>715</v>
          </cell>
        </row>
        <row r="124">
          <cell r="C124" t="str">
            <v>1121581</v>
          </cell>
          <cell r="D124" t="str">
            <v>TASE</v>
          </cell>
          <cell r="E124" t="str">
            <v>אחר</v>
          </cell>
          <cell r="F124" t="str">
            <v>1566</v>
          </cell>
        </row>
        <row r="125">
          <cell r="C125" t="str">
            <v>1127349</v>
          </cell>
          <cell r="D125" t="str">
            <v>TASE</v>
          </cell>
          <cell r="E125" t="str">
            <v>אחר</v>
          </cell>
          <cell r="F125" t="str">
            <v>1566</v>
          </cell>
        </row>
        <row r="126">
          <cell r="C126" t="str">
            <v>3870094</v>
          </cell>
          <cell r="D126" t="str">
            <v>TASE</v>
          </cell>
          <cell r="E126" t="str">
            <v>אחר</v>
          </cell>
          <cell r="F126" t="str">
            <v>387</v>
          </cell>
        </row>
        <row r="127">
          <cell r="C127" t="str">
            <v>3870102</v>
          </cell>
          <cell r="D127" t="str">
            <v>TASE</v>
          </cell>
          <cell r="E127" t="str">
            <v>אחר</v>
          </cell>
          <cell r="F127" t="str">
            <v>387</v>
          </cell>
        </row>
        <row r="128">
          <cell r="C128" t="str">
            <v>1126093</v>
          </cell>
          <cell r="D128" t="str">
            <v>TASE</v>
          </cell>
          <cell r="E128" t="str">
            <v>אחר</v>
          </cell>
          <cell r="F128" t="str">
            <v>1338</v>
          </cell>
        </row>
        <row r="129">
          <cell r="C129" t="str">
            <v>2510204</v>
          </cell>
          <cell r="D129" t="str">
            <v>TASE</v>
          </cell>
          <cell r="E129" t="str">
            <v>אחר</v>
          </cell>
          <cell r="F129" t="str">
            <v>251</v>
          </cell>
        </row>
        <row r="130">
          <cell r="C130" t="str">
            <v>2510139</v>
          </cell>
          <cell r="D130" t="str">
            <v>TASE</v>
          </cell>
          <cell r="E130" t="str">
            <v>אחר</v>
          </cell>
          <cell r="F130" t="str">
            <v>251</v>
          </cell>
        </row>
        <row r="131">
          <cell r="C131" t="str">
            <v>2510162</v>
          </cell>
          <cell r="D131" t="str">
            <v>TASE</v>
          </cell>
          <cell r="E131" t="str">
            <v>אחר</v>
          </cell>
          <cell r="F131" t="str">
            <v>251</v>
          </cell>
        </row>
        <row r="132">
          <cell r="C132" t="str">
            <v>1139849</v>
          </cell>
          <cell r="D132" t="str">
            <v>TASE</v>
          </cell>
          <cell r="E132" t="str">
            <v>אחר</v>
          </cell>
          <cell r="F132" t="str">
            <v>1130</v>
          </cell>
        </row>
        <row r="133">
          <cell r="C133" t="str">
            <v>1130681</v>
          </cell>
          <cell r="D133" t="str">
            <v>TASE</v>
          </cell>
          <cell r="E133" t="str">
            <v>אחר</v>
          </cell>
          <cell r="F133" t="str">
            <v>1130</v>
          </cell>
        </row>
        <row r="134">
          <cell r="C134" t="str">
            <v>6910095</v>
          </cell>
          <cell r="D134" t="str">
            <v>TASE</v>
          </cell>
          <cell r="E134" t="str">
            <v>אחר</v>
          </cell>
          <cell r="F134" t="str">
            <v>691</v>
          </cell>
        </row>
        <row r="135">
          <cell r="C135" t="str">
            <v>1121326</v>
          </cell>
          <cell r="D135" t="str">
            <v>TASE</v>
          </cell>
          <cell r="E135" t="str">
            <v>אחר</v>
          </cell>
          <cell r="F135" t="str">
            <v>1095</v>
          </cell>
        </row>
        <row r="136">
          <cell r="C136" t="str">
            <v>1115823</v>
          </cell>
          <cell r="D136" t="str">
            <v>TASE</v>
          </cell>
          <cell r="E136" t="str">
            <v>אחר</v>
          </cell>
          <cell r="F136" t="str">
            <v>1095</v>
          </cell>
        </row>
        <row r="137">
          <cell r="C137" t="str">
            <v>5760160</v>
          </cell>
          <cell r="D137" t="str">
            <v>TASE</v>
          </cell>
          <cell r="E137" t="str">
            <v>אחר</v>
          </cell>
          <cell r="F137" t="str">
            <v>576</v>
          </cell>
        </row>
        <row r="138">
          <cell r="C138" t="str">
            <v>1141639</v>
          </cell>
          <cell r="D138" t="str">
            <v>TASE</v>
          </cell>
          <cell r="E138" t="str">
            <v>אחר</v>
          </cell>
          <cell r="F138" t="str">
            <v>4880</v>
          </cell>
        </row>
        <row r="139">
          <cell r="C139" t="str">
            <v>1139716</v>
          </cell>
          <cell r="D139" t="str">
            <v>TASE</v>
          </cell>
          <cell r="E139" t="str">
            <v>אחר</v>
          </cell>
          <cell r="F139" t="str">
            <v>1536</v>
          </cell>
        </row>
        <row r="140">
          <cell r="C140" t="str">
            <v>1127323</v>
          </cell>
          <cell r="D140" t="str">
            <v>TASE</v>
          </cell>
          <cell r="E140" t="str">
            <v>אחר</v>
          </cell>
          <cell r="F140" t="str">
            <v>1450</v>
          </cell>
        </row>
        <row r="141">
          <cell r="C141" t="str">
            <v>1106046</v>
          </cell>
          <cell r="D141" t="str">
            <v>TASE</v>
          </cell>
          <cell r="E141" t="str">
            <v>אחר</v>
          </cell>
          <cell r="F141" t="str">
            <v>1095</v>
          </cell>
        </row>
        <row r="142">
          <cell r="C142" t="str">
            <v>1105543</v>
          </cell>
          <cell r="D142" t="str">
            <v>TASE</v>
          </cell>
          <cell r="E142" t="str">
            <v>אחר</v>
          </cell>
          <cell r="F142" t="str">
            <v>1095</v>
          </cell>
        </row>
        <row r="143">
          <cell r="C143" t="str">
            <v>1129733</v>
          </cell>
          <cell r="D143" t="str">
            <v>TASE</v>
          </cell>
          <cell r="E143" t="str">
            <v>אחר</v>
          </cell>
          <cell r="F143" t="str">
            <v>1068</v>
          </cell>
        </row>
        <row r="144">
          <cell r="C144" t="str">
            <v>1135888</v>
          </cell>
          <cell r="D144" t="str">
            <v>TASE</v>
          </cell>
          <cell r="E144" t="str">
            <v>אחר</v>
          </cell>
          <cell r="F144" t="str">
            <v>1068</v>
          </cell>
        </row>
        <row r="145">
          <cell r="C145" t="str">
            <v>1117910</v>
          </cell>
          <cell r="D145" t="str">
            <v>TASE</v>
          </cell>
          <cell r="E145" t="str">
            <v>אחר</v>
          </cell>
          <cell r="F145" t="str">
            <v>1068</v>
          </cell>
        </row>
        <row r="146">
          <cell r="C146" t="str">
            <v>1125210</v>
          </cell>
          <cell r="D146" t="str">
            <v>TASE</v>
          </cell>
          <cell r="E146" t="str">
            <v>אחר</v>
          </cell>
          <cell r="F146" t="str">
            <v>1068</v>
          </cell>
        </row>
        <row r="147">
          <cell r="C147" t="str">
            <v>1410265</v>
          </cell>
          <cell r="D147" t="str">
            <v>TASE</v>
          </cell>
          <cell r="E147" t="str">
            <v>אחר</v>
          </cell>
          <cell r="F147" t="str">
            <v>141</v>
          </cell>
        </row>
        <row r="148">
          <cell r="C148" t="str">
            <v>1820158</v>
          </cell>
          <cell r="D148" t="str">
            <v>TASE</v>
          </cell>
          <cell r="E148" t="str">
            <v>אחר</v>
          </cell>
          <cell r="F148" t="str">
            <v>182</v>
          </cell>
        </row>
        <row r="149">
          <cell r="C149" t="str">
            <v>1820174</v>
          </cell>
          <cell r="D149" t="str">
            <v>TASE</v>
          </cell>
          <cell r="E149" t="str">
            <v>אחר</v>
          </cell>
          <cell r="F149" t="str">
            <v>182</v>
          </cell>
        </row>
        <row r="150">
          <cell r="C150" t="str">
            <v>1820190</v>
          </cell>
          <cell r="D150" t="str">
            <v>TASE</v>
          </cell>
          <cell r="E150" t="str">
            <v>אחר</v>
          </cell>
          <cell r="F150" t="str">
            <v>182</v>
          </cell>
        </row>
        <row r="151">
          <cell r="C151" t="str">
            <v>1131614</v>
          </cell>
          <cell r="D151" t="str">
            <v>TASE</v>
          </cell>
          <cell r="E151" t="str">
            <v>אחר</v>
          </cell>
          <cell r="F151" t="str">
            <v>2156</v>
          </cell>
        </row>
        <row r="152">
          <cell r="C152" t="str">
            <v>3130291</v>
          </cell>
          <cell r="D152" t="str">
            <v>TASE</v>
          </cell>
          <cell r="E152" t="str">
            <v>אחר</v>
          </cell>
          <cell r="F152" t="str">
            <v>313</v>
          </cell>
        </row>
        <row r="153">
          <cell r="C153" t="str">
            <v>1132232</v>
          </cell>
          <cell r="D153" t="str">
            <v>TASE</v>
          </cell>
          <cell r="E153" t="str">
            <v>אחר</v>
          </cell>
          <cell r="F153" t="str">
            <v>1172</v>
          </cell>
        </row>
        <row r="154">
          <cell r="C154" t="str">
            <v>1142231</v>
          </cell>
          <cell r="D154" t="str">
            <v>TASE</v>
          </cell>
          <cell r="E154" t="str">
            <v>אחר</v>
          </cell>
          <cell r="F154" t="str">
            <v>1172</v>
          </cell>
        </row>
        <row r="155">
          <cell r="C155" t="str">
            <v>1122233</v>
          </cell>
          <cell r="D155" t="str">
            <v>TASE</v>
          </cell>
          <cell r="E155" t="str">
            <v>אחר</v>
          </cell>
          <cell r="F155" t="str">
            <v>1172</v>
          </cell>
        </row>
        <row r="156">
          <cell r="C156" t="str">
            <v>1123884</v>
          </cell>
          <cell r="D156" t="str">
            <v>TASE</v>
          </cell>
          <cell r="E156" t="str">
            <v>אחר</v>
          </cell>
          <cell r="F156" t="str">
            <v>1448</v>
          </cell>
        </row>
        <row r="157">
          <cell r="C157" t="str">
            <v>1104330</v>
          </cell>
          <cell r="D157" t="str">
            <v>TASE</v>
          </cell>
          <cell r="E157" t="str">
            <v>אחר</v>
          </cell>
          <cell r="F157" t="str">
            <v>1448</v>
          </cell>
        </row>
        <row r="158">
          <cell r="C158" t="str">
            <v>2590438</v>
          </cell>
          <cell r="D158" t="str">
            <v>TASE</v>
          </cell>
          <cell r="E158" t="str">
            <v>אחר</v>
          </cell>
          <cell r="F158" t="str">
            <v>259</v>
          </cell>
        </row>
        <row r="159">
          <cell r="C159" t="str">
            <v>2590255</v>
          </cell>
          <cell r="D159" t="str">
            <v>TASE</v>
          </cell>
          <cell r="E159" t="str">
            <v>אחר</v>
          </cell>
          <cell r="F159" t="str">
            <v>259</v>
          </cell>
        </row>
        <row r="160">
          <cell r="C160" t="str">
            <v>1132059</v>
          </cell>
          <cell r="D160" t="str">
            <v>TASE</v>
          </cell>
          <cell r="E160" t="str">
            <v>אחר</v>
          </cell>
          <cell r="F160" t="str">
            <v>1513</v>
          </cell>
        </row>
        <row r="161">
          <cell r="C161" t="str">
            <v>6120182</v>
          </cell>
          <cell r="D161" t="str">
            <v>TASE</v>
          </cell>
          <cell r="E161" t="str">
            <v>אחר</v>
          </cell>
          <cell r="F161" t="str">
            <v>612</v>
          </cell>
        </row>
        <row r="162">
          <cell r="C162" t="str">
            <v>1980390</v>
          </cell>
          <cell r="D162" t="str">
            <v>TASE</v>
          </cell>
          <cell r="E162" t="str">
            <v>אחר</v>
          </cell>
          <cell r="F162" t="str">
            <v>198</v>
          </cell>
        </row>
        <row r="163">
          <cell r="C163" t="str">
            <v>2260479</v>
          </cell>
          <cell r="D163" t="str">
            <v>TASE</v>
          </cell>
          <cell r="E163" t="str">
            <v>אחר</v>
          </cell>
          <cell r="F163" t="str">
            <v>226</v>
          </cell>
        </row>
        <row r="164">
          <cell r="C164" t="str">
            <v>2260487</v>
          </cell>
          <cell r="D164" t="str">
            <v>TASE</v>
          </cell>
          <cell r="E164" t="str">
            <v>אחר</v>
          </cell>
          <cell r="F164" t="str">
            <v>226</v>
          </cell>
        </row>
        <row r="165">
          <cell r="C165" t="str">
            <v>1132927</v>
          </cell>
          <cell r="D165" t="str">
            <v>TASE</v>
          </cell>
          <cell r="E165" t="str">
            <v>אחר</v>
          </cell>
          <cell r="F165" t="str">
            <v>1514</v>
          </cell>
        </row>
        <row r="166">
          <cell r="C166" t="str">
            <v>1128586</v>
          </cell>
          <cell r="D166" t="str">
            <v>TASE</v>
          </cell>
          <cell r="E166" t="str">
            <v>אחר</v>
          </cell>
          <cell r="F166" t="str">
            <v>1514</v>
          </cell>
        </row>
        <row r="167">
          <cell r="C167" t="str">
            <v>1138973</v>
          </cell>
          <cell r="D167" t="str">
            <v>TASE</v>
          </cell>
          <cell r="E167" t="str">
            <v>אחר</v>
          </cell>
          <cell r="F167" t="str">
            <v>1514</v>
          </cell>
        </row>
        <row r="168">
          <cell r="C168" t="str">
            <v>1130947</v>
          </cell>
          <cell r="D168" t="str">
            <v>TASE</v>
          </cell>
          <cell r="E168" t="str">
            <v>אחר</v>
          </cell>
          <cell r="F168" t="str">
            <v>2101</v>
          </cell>
        </row>
        <row r="169">
          <cell r="C169" t="str">
            <v>1127513</v>
          </cell>
          <cell r="D169" t="str">
            <v>TASE</v>
          </cell>
          <cell r="E169" t="str">
            <v>אחר</v>
          </cell>
          <cell r="F169" t="str">
            <v>1467</v>
          </cell>
        </row>
        <row r="170">
          <cell r="C170" t="str">
            <v>5260070</v>
          </cell>
          <cell r="D170" t="str">
            <v>TASE</v>
          </cell>
          <cell r="E170" t="str">
            <v>אחר</v>
          </cell>
          <cell r="F170" t="str">
            <v>526</v>
          </cell>
        </row>
        <row r="171">
          <cell r="C171" t="str">
            <v>1121227</v>
          </cell>
          <cell r="D171" t="str">
            <v>TASE</v>
          </cell>
          <cell r="E171" t="str">
            <v>אחר</v>
          </cell>
          <cell r="F171" t="str">
            <v>1264</v>
          </cell>
        </row>
        <row r="172">
          <cell r="C172" t="str">
            <v>6390223</v>
          </cell>
          <cell r="D172" t="str">
            <v>TASE</v>
          </cell>
          <cell r="E172" t="str">
            <v>אחר</v>
          </cell>
          <cell r="F172" t="str">
            <v>639</v>
          </cell>
        </row>
        <row r="173">
          <cell r="C173" t="str">
            <v>2260131</v>
          </cell>
          <cell r="D173" t="str">
            <v>TASE</v>
          </cell>
          <cell r="E173" t="str">
            <v>אחר</v>
          </cell>
          <cell r="F173" t="str">
            <v>226</v>
          </cell>
        </row>
        <row r="175">
          <cell r="C175" t="str">
            <v>2310167</v>
          </cell>
          <cell r="D175" t="str">
            <v>TASE</v>
          </cell>
          <cell r="E175" t="str">
            <v>אחר</v>
          </cell>
          <cell r="F175" t="str">
            <v>231</v>
          </cell>
        </row>
        <row r="176">
          <cell r="C176" t="str">
            <v>2310134</v>
          </cell>
          <cell r="D176" t="str">
            <v>TASE</v>
          </cell>
          <cell r="E176" t="str">
            <v>אחר</v>
          </cell>
          <cell r="F176" t="str">
            <v>231</v>
          </cell>
        </row>
        <row r="177">
          <cell r="C177" t="str">
            <v>2310175</v>
          </cell>
          <cell r="D177" t="str">
            <v>TASE</v>
          </cell>
          <cell r="E177" t="str">
            <v>אחר</v>
          </cell>
          <cell r="F177" t="str">
            <v>231</v>
          </cell>
        </row>
        <row r="178">
          <cell r="C178" t="str">
            <v>1940485</v>
          </cell>
          <cell r="D178" t="str">
            <v>TASE</v>
          </cell>
          <cell r="E178" t="str">
            <v>אחר</v>
          </cell>
          <cell r="F178" t="str">
            <v>662</v>
          </cell>
        </row>
        <row r="179">
          <cell r="C179" t="str">
            <v>1940493</v>
          </cell>
          <cell r="D179" t="str">
            <v>TASE</v>
          </cell>
          <cell r="E179" t="str">
            <v>אחר</v>
          </cell>
          <cell r="F179" t="str">
            <v>662</v>
          </cell>
        </row>
        <row r="180">
          <cell r="C180" t="str">
            <v>1119635</v>
          </cell>
          <cell r="D180" t="str">
            <v>TASE</v>
          </cell>
          <cell r="E180" t="str">
            <v>אחר</v>
          </cell>
          <cell r="F180" t="str">
            <v>1040</v>
          </cell>
        </row>
        <row r="181">
          <cell r="C181" t="str">
            <v>1134212</v>
          </cell>
          <cell r="D181" t="str">
            <v>TASE</v>
          </cell>
          <cell r="E181" t="str">
            <v>אחר</v>
          </cell>
          <cell r="F181" t="str">
            <v>593</v>
          </cell>
        </row>
        <row r="182">
          <cell r="C182" t="str">
            <v>1138205</v>
          </cell>
          <cell r="D182" t="str">
            <v>TASE</v>
          </cell>
          <cell r="E182" t="str">
            <v>אחר</v>
          </cell>
          <cell r="F182" t="str">
            <v>17</v>
          </cell>
        </row>
        <row r="183">
          <cell r="C183" t="str">
            <v>1940410</v>
          </cell>
          <cell r="D183" t="str">
            <v>TASE</v>
          </cell>
          <cell r="E183" t="str">
            <v>אחר</v>
          </cell>
          <cell r="F183" t="str">
            <v>662</v>
          </cell>
        </row>
        <row r="184">
          <cell r="C184" t="str">
            <v>1134980</v>
          </cell>
          <cell r="D184" t="str">
            <v>TASE</v>
          </cell>
          <cell r="E184" t="str">
            <v>אחר</v>
          </cell>
          <cell r="F184" t="str">
            <v>1641</v>
          </cell>
        </row>
        <row r="185">
          <cell r="C185" t="str">
            <v>7460389</v>
          </cell>
          <cell r="D185" t="str">
            <v>TASE</v>
          </cell>
          <cell r="E185" t="str">
            <v>אחר</v>
          </cell>
          <cell r="F185" t="str">
            <v>746</v>
          </cell>
        </row>
        <row r="186">
          <cell r="C186" t="str">
            <v>2300176</v>
          </cell>
          <cell r="D186" t="str">
            <v>TASE</v>
          </cell>
          <cell r="E186" t="str">
            <v>אחר</v>
          </cell>
          <cell r="F186" t="str">
            <v>230</v>
          </cell>
        </row>
        <row r="187">
          <cell r="C187" t="str">
            <v>2300150</v>
          </cell>
          <cell r="D187" t="str">
            <v>TASE</v>
          </cell>
          <cell r="E187" t="str">
            <v>אחר</v>
          </cell>
          <cell r="F187" t="str">
            <v>230</v>
          </cell>
        </row>
        <row r="188">
          <cell r="C188" t="str">
            <v>7480031</v>
          </cell>
          <cell r="D188" t="str">
            <v>TASE</v>
          </cell>
          <cell r="E188" t="str">
            <v>אחר</v>
          </cell>
          <cell r="F188" t="str">
            <v>691</v>
          </cell>
        </row>
        <row r="189">
          <cell r="C189" t="str">
            <v>1134154</v>
          </cell>
          <cell r="D189" t="str">
            <v>TASE</v>
          </cell>
          <cell r="E189" t="str">
            <v>אחר</v>
          </cell>
          <cell r="F189" t="str">
            <v>1291</v>
          </cell>
        </row>
        <row r="190">
          <cell r="C190" t="str">
            <v>6000202</v>
          </cell>
          <cell r="D190" t="str">
            <v>TASE</v>
          </cell>
          <cell r="E190" t="str">
            <v>אחר</v>
          </cell>
          <cell r="F190" t="str">
            <v>600</v>
          </cell>
        </row>
        <row r="191">
          <cell r="C191" t="str">
            <v>6000228</v>
          </cell>
          <cell r="D191" t="str">
            <v>TASE</v>
          </cell>
          <cell r="E191" t="str">
            <v>אחר</v>
          </cell>
          <cell r="F191" t="str">
            <v>600</v>
          </cell>
        </row>
        <row r="192">
          <cell r="C192" t="str">
            <v>2810299</v>
          </cell>
          <cell r="D192" t="str">
            <v>TASE</v>
          </cell>
          <cell r="E192" t="str">
            <v>אחר</v>
          </cell>
          <cell r="F192" t="str">
            <v>281</v>
          </cell>
        </row>
        <row r="193">
          <cell r="C193" t="str">
            <v>6040265</v>
          </cell>
          <cell r="D193" t="str">
            <v>TASE</v>
          </cell>
          <cell r="E193" t="str">
            <v>אחר</v>
          </cell>
          <cell r="F193" t="str">
            <v>604</v>
          </cell>
        </row>
        <row r="194">
          <cell r="C194" t="str">
            <v>1137033</v>
          </cell>
          <cell r="D194" t="str">
            <v>TASE</v>
          </cell>
          <cell r="E194" t="str">
            <v>אחר</v>
          </cell>
          <cell r="F194" t="str">
            <v>1597</v>
          </cell>
        </row>
        <row r="195">
          <cell r="C195" t="str">
            <v>7460363</v>
          </cell>
          <cell r="D195" t="str">
            <v>TASE</v>
          </cell>
          <cell r="E195" t="str">
            <v>אחר</v>
          </cell>
          <cell r="F195" t="str">
            <v>746</v>
          </cell>
        </row>
        <row r="196">
          <cell r="C196" t="str">
            <v>1127547</v>
          </cell>
          <cell r="D196" t="str">
            <v>TASE</v>
          </cell>
          <cell r="E196" t="str">
            <v>אחר</v>
          </cell>
          <cell r="F196" t="str">
            <v>1457</v>
          </cell>
        </row>
        <row r="197">
          <cell r="C197" t="str">
            <v>1133131</v>
          </cell>
          <cell r="D197" t="str">
            <v>TASE</v>
          </cell>
          <cell r="E197" t="str">
            <v>אחר</v>
          </cell>
          <cell r="F197" t="str">
            <v>1457</v>
          </cell>
        </row>
        <row r="198">
          <cell r="C198" t="str">
            <v>1133503</v>
          </cell>
          <cell r="D198" t="str">
            <v>TASE</v>
          </cell>
          <cell r="E198" t="str">
            <v>אחר</v>
          </cell>
          <cell r="F198" t="str">
            <v>722</v>
          </cell>
        </row>
        <row r="199">
          <cell r="C199" t="str">
            <v>1132968</v>
          </cell>
          <cell r="D199" t="str">
            <v>TASE</v>
          </cell>
          <cell r="E199" t="str">
            <v>אחר</v>
          </cell>
          <cell r="F199" t="str">
            <v>224</v>
          </cell>
        </row>
        <row r="200">
          <cell r="C200" t="str">
            <v>1136068</v>
          </cell>
          <cell r="D200" t="str">
            <v>TASE</v>
          </cell>
          <cell r="E200" t="str">
            <v>אחר</v>
          </cell>
          <cell r="F200" t="str">
            <v>224</v>
          </cell>
        </row>
        <row r="201">
          <cell r="C201" t="str">
            <v>1139286</v>
          </cell>
          <cell r="D201" t="str">
            <v>TASE</v>
          </cell>
          <cell r="E201" t="str">
            <v>אחר</v>
          </cell>
          <cell r="F201" t="str">
            <v>1597</v>
          </cell>
        </row>
        <row r="202">
          <cell r="C202" t="str">
            <v>1135862</v>
          </cell>
          <cell r="D202" t="str">
            <v>TASE</v>
          </cell>
          <cell r="E202" t="str">
            <v>אחר</v>
          </cell>
          <cell r="F202" t="str">
            <v>1597</v>
          </cell>
        </row>
        <row r="203">
          <cell r="C203" t="str">
            <v>1130939</v>
          </cell>
          <cell r="D203" t="str">
            <v>TASE</v>
          </cell>
          <cell r="E203" t="str">
            <v>אחר</v>
          </cell>
          <cell r="F203" t="str">
            <v>1060</v>
          </cell>
        </row>
        <row r="204">
          <cell r="C204" t="str">
            <v>1114073</v>
          </cell>
          <cell r="D204" t="str">
            <v>TASE</v>
          </cell>
          <cell r="E204" t="str">
            <v>אחר</v>
          </cell>
          <cell r="F204" t="str">
            <v>1363</v>
          </cell>
        </row>
        <row r="205">
          <cell r="C205" t="str">
            <v>1132505</v>
          </cell>
          <cell r="D205" t="str">
            <v>TASE</v>
          </cell>
          <cell r="E205" t="str">
            <v>אחר</v>
          </cell>
          <cell r="F205" t="str">
            <v>1363</v>
          </cell>
        </row>
        <row r="206">
          <cell r="C206" t="str">
            <v>1136696</v>
          </cell>
          <cell r="D206" t="str">
            <v>TASE</v>
          </cell>
          <cell r="E206" t="str">
            <v>אחר</v>
          </cell>
          <cell r="F206" t="str">
            <v>1527</v>
          </cell>
        </row>
        <row r="207">
          <cell r="C207" t="str">
            <v>1121854</v>
          </cell>
          <cell r="D207" t="str">
            <v>TASE</v>
          </cell>
          <cell r="E207" t="str">
            <v>אחר</v>
          </cell>
          <cell r="F207" t="str">
            <v>722</v>
          </cell>
        </row>
        <row r="208">
          <cell r="C208" t="str">
            <v>1139203</v>
          </cell>
          <cell r="D208" t="str">
            <v>TASE</v>
          </cell>
          <cell r="E208" t="str">
            <v>אחר</v>
          </cell>
          <cell r="F208" t="str">
            <v>1422</v>
          </cell>
        </row>
        <row r="209">
          <cell r="C209" t="str">
            <v>1132521</v>
          </cell>
          <cell r="D209" t="str">
            <v>TASE</v>
          </cell>
          <cell r="E209" t="str">
            <v>אחר</v>
          </cell>
          <cell r="F209" t="str">
            <v>1327</v>
          </cell>
        </row>
        <row r="210">
          <cell r="C210" t="str">
            <v>6270136</v>
          </cell>
          <cell r="D210" t="str">
            <v>TASE</v>
          </cell>
          <cell r="E210" t="str">
            <v>אחר</v>
          </cell>
          <cell r="F210" t="str">
            <v>627</v>
          </cell>
        </row>
        <row r="211">
          <cell r="C211" t="str">
            <v>1123264</v>
          </cell>
          <cell r="D211" t="str">
            <v>TASE</v>
          </cell>
          <cell r="E211" t="str">
            <v>אחר</v>
          </cell>
          <cell r="F211" t="str">
            <v>510</v>
          </cell>
        </row>
        <row r="212">
          <cell r="C212" t="str">
            <v>1138494</v>
          </cell>
          <cell r="D212" t="str">
            <v>TASE</v>
          </cell>
          <cell r="E212" t="str">
            <v>אחר</v>
          </cell>
          <cell r="F212" t="str">
            <v>2028</v>
          </cell>
        </row>
        <row r="213">
          <cell r="C213" t="str">
            <v>1118306</v>
          </cell>
          <cell r="D213" t="str">
            <v>TASE</v>
          </cell>
          <cell r="E213" t="str">
            <v>אחר</v>
          </cell>
          <cell r="F213" t="str">
            <v>1535</v>
          </cell>
        </row>
        <row r="214">
          <cell r="C214" t="str">
            <v>1133511</v>
          </cell>
          <cell r="D214" t="str">
            <v>TASE</v>
          </cell>
          <cell r="E214" t="str">
            <v>אחר</v>
          </cell>
          <cell r="F214" t="str">
            <v>1535</v>
          </cell>
        </row>
        <row r="215">
          <cell r="C215" t="str">
            <v>1121201</v>
          </cell>
          <cell r="D215" t="str">
            <v>TASE</v>
          </cell>
          <cell r="E215" t="str">
            <v>אחר</v>
          </cell>
          <cell r="F215" t="str">
            <v>1248</v>
          </cell>
        </row>
        <row r="216">
          <cell r="C216" t="str">
            <v>6130199</v>
          </cell>
          <cell r="D216" t="str">
            <v>TASE</v>
          </cell>
          <cell r="E216" t="str">
            <v>אחר</v>
          </cell>
          <cell r="F216" t="str">
            <v>613</v>
          </cell>
        </row>
        <row r="217">
          <cell r="C217" t="str">
            <v>6130165</v>
          </cell>
          <cell r="D217" t="str">
            <v>TASE</v>
          </cell>
          <cell r="E217" t="str">
            <v>אחר</v>
          </cell>
          <cell r="F217" t="str">
            <v>613</v>
          </cell>
        </row>
        <row r="218">
          <cell r="C218" t="str">
            <v>2380053</v>
          </cell>
          <cell r="D218" t="str">
            <v>TASE</v>
          </cell>
          <cell r="E218" t="str">
            <v>אחר</v>
          </cell>
          <cell r="F218" t="str">
            <v>238</v>
          </cell>
        </row>
        <row r="219">
          <cell r="C219" t="str">
            <v>2380046</v>
          </cell>
          <cell r="D219" t="str">
            <v>TASE</v>
          </cell>
          <cell r="E219" t="str">
            <v>אחר</v>
          </cell>
          <cell r="F219" t="str">
            <v>238</v>
          </cell>
        </row>
        <row r="220">
          <cell r="C220" t="str">
            <v>6990212</v>
          </cell>
          <cell r="D220" t="str">
            <v>TASE</v>
          </cell>
          <cell r="E220" t="str">
            <v>אחר</v>
          </cell>
          <cell r="F220" t="str">
            <v>699</v>
          </cell>
        </row>
        <row r="221">
          <cell r="C221" t="str">
            <v>1126002</v>
          </cell>
          <cell r="D221" t="str">
            <v>TASE</v>
          </cell>
          <cell r="E221" t="str">
            <v>אחר</v>
          </cell>
          <cell r="F221" t="str">
            <v>2066</v>
          </cell>
        </row>
        <row r="222">
          <cell r="C222" t="str">
            <v>2560142</v>
          </cell>
          <cell r="D222" t="str">
            <v>TASE</v>
          </cell>
          <cell r="E222" t="str">
            <v>אחר</v>
          </cell>
          <cell r="F222" t="str">
            <v>256</v>
          </cell>
        </row>
        <row r="223">
          <cell r="C223" t="str">
            <v>1141415</v>
          </cell>
          <cell r="D223" t="str">
            <v>TASE</v>
          </cell>
          <cell r="E223" t="str">
            <v>אחר</v>
          </cell>
          <cell r="F223" t="str">
            <v>2095</v>
          </cell>
        </row>
        <row r="224">
          <cell r="C224" t="str">
            <v>1118835</v>
          </cell>
          <cell r="D224" t="str">
            <v>TASE</v>
          </cell>
          <cell r="E224" t="str">
            <v>אחר</v>
          </cell>
          <cell r="F224" t="str">
            <v>2095</v>
          </cell>
        </row>
        <row r="225">
          <cell r="C225" t="str">
            <v>1141829</v>
          </cell>
          <cell r="D225" t="str">
            <v>TASE</v>
          </cell>
          <cell r="E225" t="str">
            <v>אחר</v>
          </cell>
          <cell r="F225" t="str">
            <v>1585</v>
          </cell>
        </row>
        <row r="226">
          <cell r="C226" t="str">
            <v>1139591</v>
          </cell>
          <cell r="D226" t="str">
            <v>TASE</v>
          </cell>
          <cell r="E226" t="str">
            <v>אחר</v>
          </cell>
          <cell r="F226" t="str">
            <v>1585</v>
          </cell>
        </row>
        <row r="227">
          <cell r="C227" t="str">
            <v>7770209</v>
          </cell>
          <cell r="D227" t="str">
            <v>TASE</v>
          </cell>
          <cell r="E227" t="str">
            <v>אחר</v>
          </cell>
          <cell r="F227" t="str">
            <v>777</v>
          </cell>
        </row>
        <row r="228">
          <cell r="C228" t="str">
            <v>1410299</v>
          </cell>
          <cell r="D228" t="str">
            <v>TASE</v>
          </cell>
          <cell r="E228" t="str">
            <v>אחר</v>
          </cell>
          <cell r="F228" t="str">
            <v>141</v>
          </cell>
        </row>
        <row r="229">
          <cell r="C229" t="str">
            <v>1136134</v>
          </cell>
          <cell r="D229" t="str">
            <v>TASE</v>
          </cell>
          <cell r="E229" t="str">
            <v>אחר</v>
          </cell>
          <cell r="F229" t="str">
            <v>1633</v>
          </cell>
        </row>
        <row r="230">
          <cell r="C230" t="str">
            <v>1126317</v>
          </cell>
          <cell r="D230" t="str">
            <v>TASE</v>
          </cell>
          <cell r="E230" t="str">
            <v>אחר</v>
          </cell>
          <cell r="F230" t="str">
            <v>1390</v>
          </cell>
        </row>
        <row r="231">
          <cell r="C231" t="str">
            <v>1115286</v>
          </cell>
          <cell r="D231" t="str">
            <v>TASE</v>
          </cell>
          <cell r="E231" t="str">
            <v>אחר</v>
          </cell>
          <cell r="F231" t="str">
            <v>722</v>
          </cell>
        </row>
        <row r="232">
          <cell r="C232" t="str">
            <v>1139781</v>
          </cell>
          <cell r="D232" t="str">
            <v>TASE</v>
          </cell>
          <cell r="E232" t="str">
            <v>אחר</v>
          </cell>
          <cell r="F232" t="str">
            <v>1631</v>
          </cell>
        </row>
        <row r="233">
          <cell r="C233" t="str">
            <v>7150345</v>
          </cell>
          <cell r="D233" t="str">
            <v>TASE</v>
          </cell>
          <cell r="E233" t="str">
            <v>אחר</v>
          </cell>
          <cell r="F233" t="str">
            <v>715</v>
          </cell>
        </row>
        <row r="234">
          <cell r="C234" t="str">
            <v>1133099</v>
          </cell>
          <cell r="D234" t="str">
            <v>TASE</v>
          </cell>
          <cell r="E234" t="str">
            <v>אחר</v>
          </cell>
          <cell r="F234" t="str">
            <v>1566</v>
          </cell>
        </row>
        <row r="235">
          <cell r="C235" t="str">
            <v>1135698</v>
          </cell>
          <cell r="D235" t="str">
            <v>TASE</v>
          </cell>
          <cell r="E235" t="str">
            <v>אחר</v>
          </cell>
          <cell r="F235" t="str">
            <v>1338</v>
          </cell>
        </row>
        <row r="236">
          <cell r="C236" t="str">
            <v>1490051</v>
          </cell>
          <cell r="D236" t="str">
            <v>TASE</v>
          </cell>
          <cell r="E236" t="str">
            <v>אחר</v>
          </cell>
          <cell r="F236" t="str">
            <v>149</v>
          </cell>
        </row>
        <row r="237">
          <cell r="C237" t="str">
            <v>1133784</v>
          </cell>
          <cell r="D237" t="str">
            <v>TASE</v>
          </cell>
          <cell r="E237" t="str">
            <v>אחר</v>
          </cell>
          <cell r="F237" t="str">
            <v>1130</v>
          </cell>
        </row>
        <row r="238">
          <cell r="C238" t="str">
            <v>1115062</v>
          </cell>
          <cell r="D238" t="str">
            <v>TASE</v>
          </cell>
          <cell r="E238" t="str">
            <v>אחר</v>
          </cell>
          <cell r="F238" t="str">
            <v>1095</v>
          </cell>
        </row>
        <row r="239">
          <cell r="C239" t="str">
            <v>1138874</v>
          </cell>
          <cell r="D239" t="str">
            <v>TASE</v>
          </cell>
          <cell r="E239" t="str">
            <v>אחר</v>
          </cell>
          <cell r="F239" t="str">
            <v>1095</v>
          </cell>
        </row>
        <row r="240">
          <cell r="C240" t="str">
            <v>1138882</v>
          </cell>
          <cell r="D240" t="str">
            <v>TASE</v>
          </cell>
          <cell r="E240" t="str">
            <v>אחר</v>
          </cell>
          <cell r="F240" t="str">
            <v>1095</v>
          </cell>
        </row>
        <row r="241">
          <cell r="C241" t="str">
            <v>1134790</v>
          </cell>
          <cell r="D241" t="str">
            <v>TASE</v>
          </cell>
          <cell r="E241" t="str">
            <v>אחר</v>
          </cell>
          <cell r="F241" t="str">
            <v>1095</v>
          </cell>
        </row>
        <row r="242">
          <cell r="C242" t="str">
            <v>1134261</v>
          </cell>
          <cell r="D242" t="str">
            <v>TASE</v>
          </cell>
          <cell r="E242" t="str">
            <v>אחר</v>
          </cell>
          <cell r="F242" t="str">
            <v>1193</v>
          </cell>
        </row>
        <row r="243">
          <cell r="C243" t="str">
            <v>1129667</v>
          </cell>
          <cell r="D243" t="str">
            <v>TASE</v>
          </cell>
          <cell r="E243" t="str">
            <v>אחר</v>
          </cell>
          <cell r="F243" t="str">
            <v>1193</v>
          </cell>
        </row>
        <row r="244">
          <cell r="C244" t="str">
            <v>1142603</v>
          </cell>
          <cell r="D244" t="str">
            <v>TASE</v>
          </cell>
          <cell r="E244" t="str">
            <v>אחר</v>
          </cell>
          <cell r="F244" t="str">
            <v>4913</v>
          </cell>
        </row>
        <row r="245">
          <cell r="C245" t="str">
            <v>1141647</v>
          </cell>
          <cell r="D245" t="str">
            <v>TASE</v>
          </cell>
          <cell r="E245" t="str">
            <v>אחר</v>
          </cell>
          <cell r="F245" t="str">
            <v>4880</v>
          </cell>
        </row>
        <row r="246">
          <cell r="C246" t="str">
            <v>5730080</v>
          </cell>
          <cell r="D246" t="str">
            <v>TASE</v>
          </cell>
          <cell r="E246" t="str">
            <v>אחר</v>
          </cell>
          <cell r="F246" t="str">
            <v>573</v>
          </cell>
        </row>
        <row r="247">
          <cell r="C247" t="str">
            <v>1132687</v>
          </cell>
          <cell r="D247" t="str">
            <v>TASE</v>
          </cell>
          <cell r="E247" t="str">
            <v>אחר</v>
          </cell>
          <cell r="F247" t="str">
            <v>1450</v>
          </cell>
        </row>
        <row r="248">
          <cell r="C248" t="str">
            <v>1550037</v>
          </cell>
          <cell r="D248" t="str">
            <v>TASE</v>
          </cell>
          <cell r="E248" t="str">
            <v>אחר</v>
          </cell>
          <cell r="F248" t="str">
            <v>155</v>
          </cell>
        </row>
        <row r="249">
          <cell r="C249" t="str">
            <v>1133800</v>
          </cell>
          <cell r="D249" t="str">
            <v>TASE</v>
          </cell>
          <cell r="E249" t="str">
            <v>אחר</v>
          </cell>
          <cell r="F249" t="str">
            <v>1628</v>
          </cell>
        </row>
        <row r="250">
          <cell r="C250" t="str">
            <v>1410273</v>
          </cell>
          <cell r="D250" t="str">
            <v>TASE</v>
          </cell>
          <cell r="E250" t="str">
            <v>אחר</v>
          </cell>
          <cell r="F250" t="str">
            <v>141</v>
          </cell>
        </row>
        <row r="251">
          <cell r="C251" t="str">
            <v>1140086</v>
          </cell>
          <cell r="D251" t="str">
            <v>TASE</v>
          </cell>
          <cell r="E251" t="str">
            <v>אחר</v>
          </cell>
          <cell r="F251" t="str">
            <v>1427</v>
          </cell>
        </row>
        <row r="252">
          <cell r="C252" t="str">
            <v>2580066</v>
          </cell>
          <cell r="D252" t="str">
            <v>TASE</v>
          </cell>
          <cell r="E252" t="str">
            <v>אחר</v>
          </cell>
          <cell r="F252" t="str">
            <v>258</v>
          </cell>
        </row>
        <row r="253">
          <cell r="C253" t="str">
            <v>1141589</v>
          </cell>
          <cell r="D253" t="str">
            <v>TASE</v>
          </cell>
          <cell r="E253" t="str">
            <v>אחר</v>
          </cell>
          <cell r="F253" t="str">
            <v>4826</v>
          </cell>
        </row>
        <row r="254">
          <cell r="C254" t="str">
            <v>1135714</v>
          </cell>
          <cell r="D254" t="str">
            <v>TASE</v>
          </cell>
          <cell r="E254" t="str">
            <v>אחר</v>
          </cell>
          <cell r="F254" t="str">
            <v>1644</v>
          </cell>
        </row>
        <row r="255">
          <cell r="C255" t="str">
            <v>1140557</v>
          </cell>
          <cell r="D255" t="str">
            <v>TASE</v>
          </cell>
          <cell r="E255" t="str">
            <v>אחר</v>
          </cell>
          <cell r="F255" t="str">
            <v>1632</v>
          </cell>
        </row>
        <row r="256">
          <cell r="C256" t="str">
            <v>5780093</v>
          </cell>
          <cell r="D256" t="str">
            <v>TASE</v>
          </cell>
          <cell r="E256" t="str">
            <v>אחר</v>
          </cell>
          <cell r="F256" t="str">
            <v>578</v>
          </cell>
        </row>
        <row r="257">
          <cell r="C257" t="str">
            <v>1132299</v>
          </cell>
          <cell r="D257" t="str">
            <v>TASE</v>
          </cell>
          <cell r="E257" t="str">
            <v>אחר</v>
          </cell>
          <cell r="F257" t="str">
            <v>1622</v>
          </cell>
        </row>
        <row r="258">
          <cell r="C258" t="str">
            <v>1135607</v>
          </cell>
          <cell r="D258" t="str">
            <v>TASE</v>
          </cell>
          <cell r="E258" t="str">
            <v>אחר</v>
          </cell>
          <cell r="F258" t="str">
            <v>1448</v>
          </cell>
        </row>
        <row r="259">
          <cell r="C259" t="str">
            <v>2590362</v>
          </cell>
          <cell r="D259" t="str">
            <v>TASE</v>
          </cell>
          <cell r="E259" t="str">
            <v>אחר</v>
          </cell>
          <cell r="F259" t="str">
            <v>259</v>
          </cell>
        </row>
        <row r="260">
          <cell r="C260" t="str">
            <v>2590388</v>
          </cell>
          <cell r="D260" t="str">
            <v>TASE</v>
          </cell>
          <cell r="E260" t="str">
            <v>אחר</v>
          </cell>
          <cell r="F260" t="str">
            <v>259</v>
          </cell>
        </row>
        <row r="261">
          <cell r="C261" t="str">
            <v>1134915</v>
          </cell>
          <cell r="D261" t="str">
            <v>TASE</v>
          </cell>
          <cell r="E261" t="str">
            <v>אחר</v>
          </cell>
          <cell r="F261" t="str">
            <v>1639</v>
          </cell>
        </row>
        <row r="262">
          <cell r="C262" t="str">
            <v>1121482</v>
          </cell>
          <cell r="D262" t="str">
            <v>TASE</v>
          </cell>
          <cell r="E262" t="str">
            <v>אחר</v>
          </cell>
          <cell r="F262" t="str">
            <v>1559</v>
          </cell>
        </row>
        <row r="263">
          <cell r="C263" t="str">
            <v>1135664</v>
          </cell>
          <cell r="D263" t="str">
            <v>TASE</v>
          </cell>
          <cell r="E263" t="str">
            <v>אחר</v>
          </cell>
          <cell r="F263" t="str">
            <v>1513</v>
          </cell>
        </row>
        <row r="264">
          <cell r="C264" t="str">
            <v>1141605</v>
          </cell>
          <cell r="D264" t="str">
            <v>TASE</v>
          </cell>
          <cell r="E264" t="str">
            <v>אחר</v>
          </cell>
          <cell r="F264" t="str">
            <v>4862</v>
          </cell>
        </row>
        <row r="265">
          <cell r="C265" t="str">
            <v>1137314</v>
          </cell>
          <cell r="D265" t="str">
            <v>TASE</v>
          </cell>
          <cell r="E265" t="str">
            <v>אחר</v>
          </cell>
          <cell r="F265" t="str">
            <v>1659</v>
          </cell>
        </row>
        <row r="266">
          <cell r="C266" t="str">
            <v>1136126</v>
          </cell>
          <cell r="D266" t="str">
            <v>TASE</v>
          </cell>
          <cell r="E266" t="str">
            <v>אחר</v>
          </cell>
          <cell r="F266" t="str">
            <v>1583</v>
          </cell>
        </row>
        <row r="267">
          <cell r="C267" t="str">
            <v>1123587</v>
          </cell>
          <cell r="D267" t="str">
            <v>TASE</v>
          </cell>
          <cell r="E267" t="str">
            <v>אחר</v>
          </cell>
          <cell r="F267" t="str">
            <v>1248</v>
          </cell>
        </row>
        <row r="268">
          <cell r="C268" t="str">
            <v>2260420</v>
          </cell>
          <cell r="D268" t="str">
            <v>TASE</v>
          </cell>
          <cell r="E268" t="str">
            <v>אחר</v>
          </cell>
          <cell r="F268" t="str">
            <v>226</v>
          </cell>
        </row>
        <row r="269">
          <cell r="C269" t="str">
            <v>1133537</v>
          </cell>
          <cell r="D269" t="str">
            <v>TASE</v>
          </cell>
          <cell r="E269" t="str">
            <v>אחר</v>
          </cell>
          <cell r="F269" t="str">
            <v>2240</v>
          </cell>
        </row>
        <row r="270">
          <cell r="C270" t="str">
            <v>3730397</v>
          </cell>
          <cell r="D270" t="str">
            <v>TASE</v>
          </cell>
          <cell r="E270" t="str">
            <v>אחר</v>
          </cell>
          <cell r="F270" t="str">
            <v>373</v>
          </cell>
        </row>
        <row r="271">
          <cell r="C271" t="str">
            <v>3730413</v>
          </cell>
          <cell r="D271" t="str">
            <v>TASE</v>
          </cell>
          <cell r="E271" t="str">
            <v>אחר</v>
          </cell>
          <cell r="F271" t="str">
            <v>373</v>
          </cell>
        </row>
        <row r="272">
          <cell r="C272" t="str">
            <v>3730355</v>
          </cell>
          <cell r="D272" t="str">
            <v>TASE</v>
          </cell>
          <cell r="E272" t="str">
            <v>אחר</v>
          </cell>
          <cell r="F272" t="str">
            <v>373</v>
          </cell>
        </row>
        <row r="273">
          <cell r="C273" t="str">
            <v>1134840</v>
          </cell>
          <cell r="D273" t="str">
            <v>TASE</v>
          </cell>
          <cell r="E273" t="str">
            <v>אחר</v>
          </cell>
          <cell r="F273" t="str">
            <v>1636</v>
          </cell>
        </row>
        <row r="274">
          <cell r="C274" t="str">
            <v>1140326</v>
          </cell>
          <cell r="D274" t="str">
            <v>TASE</v>
          </cell>
          <cell r="E274" t="str">
            <v>אחר</v>
          </cell>
          <cell r="F274" t="str">
            <v>2101</v>
          </cell>
        </row>
        <row r="275">
          <cell r="C275" t="str">
            <v>1141118</v>
          </cell>
          <cell r="D275" t="str">
            <v>TASE</v>
          </cell>
          <cell r="E275" t="str">
            <v>אחר</v>
          </cell>
          <cell r="F275" t="str">
            <v>4846</v>
          </cell>
        </row>
        <row r="276">
          <cell r="C276" t="str">
            <v>2350072</v>
          </cell>
          <cell r="D276" t="str">
            <v>TASE</v>
          </cell>
          <cell r="E276" t="str">
            <v>אחר</v>
          </cell>
          <cell r="F276" t="str">
            <v>235</v>
          </cell>
        </row>
        <row r="277">
          <cell r="C277" t="str">
            <v>2350080</v>
          </cell>
          <cell r="D277" t="str">
            <v>TASE</v>
          </cell>
          <cell r="E277" t="str">
            <v>אחר</v>
          </cell>
          <cell r="F277" t="str">
            <v>235</v>
          </cell>
        </row>
        <row r="278">
          <cell r="C278" t="str">
            <v>1136993</v>
          </cell>
          <cell r="D278" t="str">
            <v>TASE</v>
          </cell>
          <cell r="E278" t="str">
            <v>אחר</v>
          </cell>
          <cell r="F278" t="str">
            <v>1617</v>
          </cell>
        </row>
        <row r="279">
          <cell r="C279" t="str">
            <v>1135730</v>
          </cell>
          <cell r="D279" t="str">
            <v>TASE</v>
          </cell>
          <cell r="E279" t="str">
            <v>אחר</v>
          </cell>
          <cell r="F279" t="str">
            <v>1274</v>
          </cell>
        </row>
        <row r="280">
          <cell r="C280" t="str">
            <v>4000055</v>
          </cell>
          <cell r="D280" t="str">
            <v>TASE</v>
          </cell>
          <cell r="E280" t="str">
            <v>אחר</v>
          </cell>
          <cell r="F280" t="str">
            <v>400</v>
          </cell>
        </row>
        <row r="281">
          <cell r="C281" t="str">
            <v>8230179</v>
          </cell>
          <cell r="D281" t="str">
            <v>TASE</v>
          </cell>
          <cell r="E281" t="str">
            <v>אחר</v>
          </cell>
          <cell r="F281" t="str">
            <v>823</v>
          </cell>
        </row>
        <row r="282">
          <cell r="C282" t="str">
            <v>8230161</v>
          </cell>
          <cell r="D282" t="str">
            <v>TASE</v>
          </cell>
          <cell r="E282" t="str">
            <v>אחר</v>
          </cell>
          <cell r="F282" t="str">
            <v>823</v>
          </cell>
        </row>
        <row r="283">
          <cell r="C283" t="str">
            <v>1131457</v>
          </cell>
          <cell r="D283" t="str">
            <v>TASE</v>
          </cell>
          <cell r="E283" t="str">
            <v>אחר</v>
          </cell>
          <cell r="F283" t="str">
            <v>1499</v>
          </cell>
        </row>
        <row r="284">
          <cell r="C284" t="str">
            <v>1142439</v>
          </cell>
          <cell r="D284" t="str">
            <v>TASE</v>
          </cell>
          <cell r="E284" t="str">
            <v>אחר</v>
          </cell>
          <cell r="F284" t="str">
            <v>4902</v>
          </cell>
        </row>
        <row r="285">
          <cell r="C285" t="str">
            <v>1134873</v>
          </cell>
          <cell r="D285" t="str">
            <v>TASE</v>
          </cell>
          <cell r="E285" t="str">
            <v>אחר</v>
          </cell>
          <cell r="F285" t="str">
            <v>305</v>
          </cell>
        </row>
        <row r="286">
          <cell r="C286" t="str">
            <v>1127653</v>
          </cell>
          <cell r="D286" t="str">
            <v>TASE</v>
          </cell>
          <cell r="E286" t="str">
            <v>אחר</v>
          </cell>
          <cell r="F286" t="str">
            <v>305</v>
          </cell>
        </row>
        <row r="287">
          <cell r="C287" t="str">
            <v>4250189</v>
          </cell>
          <cell r="D287" t="str">
            <v>TASE</v>
          </cell>
          <cell r="E287" t="str">
            <v>אחר</v>
          </cell>
          <cell r="F287" t="str">
            <v>425</v>
          </cell>
        </row>
        <row r="288">
          <cell r="C288" t="str">
            <v>4250171</v>
          </cell>
          <cell r="D288" t="str">
            <v>TASE</v>
          </cell>
          <cell r="E288" t="str">
            <v>אחר</v>
          </cell>
          <cell r="F288" t="str">
            <v>425</v>
          </cell>
        </row>
        <row r="289">
          <cell r="C289" t="str">
            <v>4250163</v>
          </cell>
          <cell r="D289" t="str">
            <v>TASE</v>
          </cell>
          <cell r="E289" t="str">
            <v>אחר</v>
          </cell>
          <cell r="F289" t="str">
            <v>425</v>
          </cell>
        </row>
        <row r="290">
          <cell r="C290" t="str">
            <v>5260096</v>
          </cell>
          <cell r="D290" t="str">
            <v>TASE</v>
          </cell>
          <cell r="E290" t="str">
            <v>אחר</v>
          </cell>
          <cell r="F290" t="str">
            <v>526</v>
          </cell>
        </row>
        <row r="291">
          <cell r="C291" t="str">
            <v>5510029</v>
          </cell>
          <cell r="D291" t="str">
            <v>TASE</v>
          </cell>
          <cell r="E291" t="str">
            <v>אחר</v>
          </cell>
          <cell r="F291" t="str">
            <v>551</v>
          </cell>
        </row>
        <row r="292">
          <cell r="C292" t="str">
            <v>1141837</v>
          </cell>
          <cell r="D292" t="str">
            <v>TASE</v>
          </cell>
          <cell r="E292" t="str">
            <v>אחר</v>
          </cell>
          <cell r="F292" t="str">
            <v>4877</v>
          </cell>
        </row>
        <row r="293">
          <cell r="C293" t="str">
            <v>11418371</v>
          </cell>
          <cell r="D293" t="str">
            <v>TASE</v>
          </cell>
          <cell r="E293" t="str">
            <v>אחר</v>
          </cell>
          <cell r="F293" t="str">
            <v>4877</v>
          </cell>
        </row>
        <row r="294">
          <cell r="C294" t="str">
            <v>1137041</v>
          </cell>
          <cell r="D294" t="str">
            <v>TASE</v>
          </cell>
          <cell r="E294" t="str">
            <v>אחר</v>
          </cell>
          <cell r="F294" t="str">
            <v>1656</v>
          </cell>
        </row>
        <row r="296">
          <cell r="C296" t="str">
            <v>1141662</v>
          </cell>
          <cell r="D296" t="str">
            <v>TASE</v>
          </cell>
          <cell r="E296" t="str">
            <v>אחר</v>
          </cell>
          <cell r="F296" t="str">
            <v>4869</v>
          </cell>
        </row>
        <row r="297">
          <cell r="C297" t="str">
            <v>2320174</v>
          </cell>
          <cell r="D297" t="str">
            <v>TASE</v>
          </cell>
          <cell r="E297" t="str">
            <v>אחר</v>
          </cell>
          <cell r="F297" t="str">
            <v>232</v>
          </cell>
        </row>
        <row r="298">
          <cell r="C298" t="str">
            <v>1142371</v>
          </cell>
          <cell r="D298" t="str">
            <v>TASE</v>
          </cell>
          <cell r="E298" t="str">
            <v>אחר</v>
          </cell>
          <cell r="F298" t="str">
            <v>4900</v>
          </cell>
        </row>
        <row r="299">
          <cell r="C299" t="str">
            <v>4750089</v>
          </cell>
          <cell r="D299" t="str">
            <v>TASE</v>
          </cell>
          <cell r="E299" t="str">
            <v>אחר</v>
          </cell>
          <cell r="F299" t="str">
            <v>475</v>
          </cell>
        </row>
        <row r="300">
          <cell r="C300" t="str">
            <v>1141936</v>
          </cell>
          <cell r="D300" t="str">
            <v>TASE</v>
          </cell>
          <cell r="E300" t="str">
            <v>אחר</v>
          </cell>
          <cell r="F300" t="str">
            <v>4882</v>
          </cell>
        </row>
        <row r="301">
          <cell r="C301" t="str">
            <v>2560159</v>
          </cell>
          <cell r="D301" t="str">
            <v>TASE</v>
          </cell>
          <cell r="E301" t="str">
            <v>אחר</v>
          </cell>
          <cell r="F301" t="str">
            <v>256</v>
          </cell>
        </row>
        <row r="302">
          <cell r="C302" t="str">
            <v>1141332</v>
          </cell>
          <cell r="D302" t="str">
            <v>TASE</v>
          </cell>
          <cell r="E302" t="str">
            <v>אחר</v>
          </cell>
          <cell r="F302" t="str">
            <v>4854</v>
          </cell>
        </row>
        <row r="303">
          <cell r="C303" t="str">
            <v>5760244</v>
          </cell>
          <cell r="D303" t="str">
            <v>TASE</v>
          </cell>
          <cell r="E303" t="str">
            <v>אחר</v>
          </cell>
          <cell r="F303" t="str">
            <v>576</v>
          </cell>
        </row>
        <row r="304">
          <cell r="C304" t="str">
            <v>2590461</v>
          </cell>
          <cell r="D304" t="str">
            <v>TASE</v>
          </cell>
          <cell r="E304" t="str">
            <v>אחר</v>
          </cell>
          <cell r="F304" t="str">
            <v>259</v>
          </cell>
        </row>
        <row r="305">
          <cell r="C305" t="str">
            <v>2590396</v>
          </cell>
          <cell r="D305" t="str">
            <v>TASE</v>
          </cell>
          <cell r="E305" t="str">
            <v>אחר</v>
          </cell>
          <cell r="F305" t="str">
            <v>259</v>
          </cell>
        </row>
        <row r="307">
          <cell r="C307" t="str">
            <v>0</v>
          </cell>
        </row>
        <row r="310">
          <cell r="C310" t="str">
            <v>0</v>
          </cell>
        </row>
        <row r="312">
          <cell r="C312" t="str">
            <v>XS1532877757</v>
          </cell>
          <cell r="D312" t="str">
            <v>FWB</v>
          </cell>
          <cell r="E312" t="str">
            <v>בלומברג</v>
          </cell>
          <cell r="F312" t="str">
            <v>4759</v>
          </cell>
        </row>
        <row r="313">
          <cell r="C313" t="str">
            <v>XS1439749364</v>
          </cell>
          <cell r="D313" t="str">
            <v>NYSE</v>
          </cell>
          <cell r="E313" t="str">
            <v>בלומברג</v>
          </cell>
          <cell r="F313" t="str">
            <v>629</v>
          </cell>
        </row>
        <row r="314">
          <cell r="C314" t="str">
            <v>XS0335444724</v>
          </cell>
          <cell r="D314" t="str">
            <v>NYSE</v>
          </cell>
          <cell r="E314" t="str">
            <v>בלומברג</v>
          </cell>
          <cell r="F314" t="str">
            <v>4752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4">
          <cell r="C14" t="str">
            <v>6040315</v>
          </cell>
          <cell r="D14" t="str">
            <v>TASE</v>
          </cell>
          <cell r="E14" t="str">
            <v>אחר</v>
          </cell>
          <cell r="F14" t="str">
            <v>604</v>
          </cell>
        </row>
        <row r="15">
          <cell r="C15" t="str">
            <v>2310217</v>
          </cell>
          <cell r="D15" t="str">
            <v>TASE</v>
          </cell>
          <cell r="E15" t="str">
            <v>אחר</v>
          </cell>
          <cell r="F15" t="str">
            <v>231</v>
          </cell>
        </row>
        <row r="16">
          <cell r="C16" t="str">
            <v>2310142</v>
          </cell>
          <cell r="D16" t="str">
            <v>TASE</v>
          </cell>
          <cell r="E16" t="str">
            <v>אחר</v>
          </cell>
          <cell r="F16" t="str">
            <v>231</v>
          </cell>
        </row>
        <row r="17">
          <cell r="C17" t="str">
            <v>2310191</v>
          </cell>
          <cell r="D17" t="str">
            <v>TASE</v>
          </cell>
          <cell r="E17" t="str">
            <v>אחר</v>
          </cell>
          <cell r="F17" t="str">
            <v>231</v>
          </cell>
        </row>
        <row r="18">
          <cell r="C18" t="str">
            <v>2310159</v>
          </cell>
          <cell r="D18" t="str">
            <v>TASE</v>
          </cell>
          <cell r="E18" t="str">
            <v>אחר</v>
          </cell>
          <cell r="F18" t="str">
            <v>231</v>
          </cell>
        </row>
        <row r="19">
          <cell r="C19" t="str">
            <v>2310118</v>
          </cell>
          <cell r="D19" t="str">
            <v>TASE</v>
          </cell>
          <cell r="E19" t="str">
            <v>אחר</v>
          </cell>
          <cell r="F19" t="str">
            <v>231</v>
          </cell>
        </row>
        <row r="20">
          <cell r="C20" t="str">
            <v>2310209</v>
          </cell>
          <cell r="D20" t="str">
            <v>TASE</v>
          </cell>
          <cell r="E20" t="str">
            <v>אחר</v>
          </cell>
          <cell r="F20" t="str">
            <v>231</v>
          </cell>
        </row>
        <row r="21">
          <cell r="C21" t="str">
            <v>1940576</v>
          </cell>
          <cell r="D21" t="str">
            <v>TASE</v>
          </cell>
          <cell r="E21" t="str">
            <v>אחר</v>
          </cell>
          <cell r="F21" t="str">
            <v>662</v>
          </cell>
        </row>
        <row r="22">
          <cell r="C22" t="str">
            <v>1940568</v>
          </cell>
          <cell r="D22" t="str">
            <v>TASE</v>
          </cell>
          <cell r="E22" t="str">
            <v>אחר</v>
          </cell>
          <cell r="F22" t="str">
            <v>662</v>
          </cell>
        </row>
        <row r="23">
          <cell r="C23" t="str">
            <v>1940535</v>
          </cell>
          <cell r="D23" t="str">
            <v>TASE</v>
          </cell>
          <cell r="E23" t="str">
            <v>אחר</v>
          </cell>
          <cell r="F23" t="str">
            <v>662</v>
          </cell>
        </row>
        <row r="24">
          <cell r="C24" t="str">
            <v>6040299</v>
          </cell>
          <cell r="D24" t="str">
            <v>TASE</v>
          </cell>
          <cell r="E24" t="str">
            <v>אחר</v>
          </cell>
          <cell r="F24" t="str">
            <v>604</v>
          </cell>
        </row>
        <row r="25">
          <cell r="C25" t="str">
            <v>1136324</v>
          </cell>
          <cell r="D25" t="str">
            <v>TASE</v>
          </cell>
          <cell r="E25" t="str">
            <v>אחר</v>
          </cell>
          <cell r="F25" t="str">
            <v>1420</v>
          </cell>
        </row>
        <row r="26">
          <cell r="C26" t="str">
            <v>1138650</v>
          </cell>
          <cell r="D26" t="str">
            <v>TASE</v>
          </cell>
          <cell r="E26" t="str">
            <v>אחר</v>
          </cell>
          <cell r="F26" t="str">
            <v>1420</v>
          </cell>
        </row>
        <row r="27">
          <cell r="C27" t="str">
            <v>1134436</v>
          </cell>
          <cell r="D27" t="str">
            <v>TASE</v>
          </cell>
          <cell r="E27" t="str">
            <v>אחר</v>
          </cell>
          <cell r="F27" t="str">
            <v>1420</v>
          </cell>
        </row>
        <row r="28">
          <cell r="C28" t="str">
            <v>1940402</v>
          </cell>
          <cell r="D28" t="str">
            <v>TASE</v>
          </cell>
          <cell r="E28" t="str">
            <v>אחר</v>
          </cell>
          <cell r="F28" t="str">
            <v>662</v>
          </cell>
        </row>
        <row r="29">
          <cell r="C29" t="str">
            <v>1940501</v>
          </cell>
          <cell r="D29" t="str">
            <v>TASE</v>
          </cell>
          <cell r="E29" t="str">
            <v>אחר</v>
          </cell>
          <cell r="F29" t="str">
            <v>662</v>
          </cell>
        </row>
        <row r="30">
          <cell r="C30" t="str">
            <v>1126630</v>
          </cell>
          <cell r="D30" t="str">
            <v>TASE</v>
          </cell>
          <cell r="E30" t="str">
            <v>אחר</v>
          </cell>
          <cell r="F30" t="str">
            <v>1328</v>
          </cell>
        </row>
        <row r="31">
          <cell r="C31" t="str">
            <v>1133149</v>
          </cell>
          <cell r="D31" t="str">
            <v>TASE</v>
          </cell>
          <cell r="E31" t="str">
            <v>אחר</v>
          </cell>
          <cell r="F31" t="str">
            <v>1328</v>
          </cell>
        </row>
        <row r="32">
          <cell r="C32" t="str">
            <v>1133487</v>
          </cell>
          <cell r="D32" t="str">
            <v>TASE</v>
          </cell>
          <cell r="E32" t="str">
            <v>אחר</v>
          </cell>
          <cell r="F32" t="str">
            <v>1300</v>
          </cell>
        </row>
        <row r="33">
          <cell r="C33" t="str">
            <v>2300184</v>
          </cell>
          <cell r="D33" t="str">
            <v>TASE</v>
          </cell>
          <cell r="E33" t="str">
            <v>אחר</v>
          </cell>
          <cell r="F33" t="str">
            <v>230</v>
          </cell>
        </row>
        <row r="34">
          <cell r="C34" t="str">
            <v>2300143</v>
          </cell>
          <cell r="D34" t="str">
            <v>TASE</v>
          </cell>
          <cell r="E34" t="str">
            <v>אחר</v>
          </cell>
          <cell r="F34" t="str">
            <v>230</v>
          </cell>
        </row>
        <row r="35">
          <cell r="C35" t="str">
            <v>1126598</v>
          </cell>
          <cell r="D35" t="str">
            <v>TASE</v>
          </cell>
          <cell r="E35" t="str">
            <v>אחר</v>
          </cell>
          <cell r="F35" t="str">
            <v>1153</v>
          </cell>
        </row>
        <row r="36">
          <cell r="C36" t="str">
            <v>6040141</v>
          </cell>
          <cell r="D36" t="str">
            <v>TASE</v>
          </cell>
          <cell r="E36" t="str">
            <v>אחר</v>
          </cell>
          <cell r="F36" t="str">
            <v>604</v>
          </cell>
        </row>
        <row r="37">
          <cell r="C37" t="str">
            <v>6000236</v>
          </cell>
          <cell r="D37" t="str">
            <v>TASE</v>
          </cell>
          <cell r="E37" t="str">
            <v>אחר</v>
          </cell>
          <cell r="F37" t="str">
            <v>4706</v>
          </cell>
        </row>
        <row r="38">
          <cell r="C38" t="str">
            <v>6000210</v>
          </cell>
          <cell r="D38" t="str">
            <v>TASE</v>
          </cell>
          <cell r="E38" t="str">
            <v>אחר</v>
          </cell>
          <cell r="F38" t="str">
            <v>600</v>
          </cell>
        </row>
        <row r="39">
          <cell r="C39" t="str">
            <v>6040257</v>
          </cell>
          <cell r="D39" t="str">
            <v>TASE</v>
          </cell>
          <cell r="E39" t="str">
            <v>אחר</v>
          </cell>
          <cell r="F39" t="str">
            <v>604</v>
          </cell>
        </row>
        <row r="40">
          <cell r="C40" t="str">
            <v>1940444</v>
          </cell>
          <cell r="D40" t="str">
            <v>TASE</v>
          </cell>
          <cell r="E40" t="str">
            <v>אחר</v>
          </cell>
          <cell r="F40" t="str">
            <v>662</v>
          </cell>
        </row>
        <row r="41">
          <cell r="C41" t="str">
            <v>1129899</v>
          </cell>
          <cell r="D41" t="str">
            <v>TASE</v>
          </cell>
          <cell r="E41" t="str">
            <v>אחר</v>
          </cell>
          <cell r="F41" t="str">
            <v>1357</v>
          </cell>
        </row>
        <row r="42">
          <cell r="C42" t="str">
            <v>1139492</v>
          </cell>
          <cell r="D42" t="str">
            <v>TASE</v>
          </cell>
          <cell r="E42" t="str">
            <v>אחר</v>
          </cell>
          <cell r="F42" t="str">
            <v>722</v>
          </cell>
        </row>
        <row r="43">
          <cell r="C43" t="str">
            <v>1110915</v>
          </cell>
          <cell r="D43" t="str">
            <v>TASE</v>
          </cell>
          <cell r="E43" t="str">
            <v>אחר</v>
          </cell>
          <cell r="F43" t="str">
            <v>1063</v>
          </cell>
        </row>
        <row r="44">
          <cell r="C44" t="str">
            <v>7590128</v>
          </cell>
          <cell r="D44" t="str">
            <v>TASE</v>
          </cell>
          <cell r="E44" t="str">
            <v>אחר</v>
          </cell>
          <cell r="F44" t="str">
            <v>759</v>
          </cell>
        </row>
        <row r="45">
          <cell r="C45" t="str">
            <v>1260488</v>
          </cell>
          <cell r="D45" t="str">
            <v>TASE</v>
          </cell>
          <cell r="E45" t="str">
            <v>אחר</v>
          </cell>
          <cell r="F45" t="str">
            <v>126</v>
          </cell>
        </row>
        <row r="46">
          <cell r="C46" t="str">
            <v>1260546</v>
          </cell>
          <cell r="D46" t="str">
            <v>TASE</v>
          </cell>
          <cell r="E46" t="str">
            <v>אחר</v>
          </cell>
          <cell r="F46" t="str">
            <v>126</v>
          </cell>
        </row>
        <row r="47">
          <cell r="C47" t="str">
            <v>1260397</v>
          </cell>
          <cell r="D47" t="str">
            <v>TASE</v>
          </cell>
          <cell r="E47" t="str">
            <v>אחר</v>
          </cell>
          <cell r="F47" t="str">
            <v>126</v>
          </cell>
        </row>
        <row r="48">
          <cell r="C48" t="str">
            <v>1260603</v>
          </cell>
          <cell r="D48" t="str">
            <v>TASE</v>
          </cell>
          <cell r="E48" t="str">
            <v>אחר</v>
          </cell>
          <cell r="F48" t="str">
            <v>126</v>
          </cell>
        </row>
        <row r="49">
          <cell r="C49" t="str">
            <v>1120120</v>
          </cell>
          <cell r="D49" t="str">
            <v>TASE</v>
          </cell>
          <cell r="E49" t="str">
            <v>אחר</v>
          </cell>
          <cell r="F49" t="str">
            <v>224</v>
          </cell>
        </row>
        <row r="50">
          <cell r="C50" t="str">
            <v>3230125</v>
          </cell>
          <cell r="D50" t="str">
            <v>TASE</v>
          </cell>
          <cell r="E50" t="str">
            <v>אחר</v>
          </cell>
          <cell r="F50" t="str">
            <v>323</v>
          </cell>
        </row>
        <row r="51">
          <cell r="C51" t="str">
            <v>3230091</v>
          </cell>
          <cell r="D51" t="str">
            <v>TASE</v>
          </cell>
          <cell r="E51" t="str">
            <v>אחר</v>
          </cell>
          <cell r="F51" t="str">
            <v>323</v>
          </cell>
        </row>
        <row r="52">
          <cell r="C52" t="str">
            <v>3230224</v>
          </cell>
          <cell r="D52" t="str">
            <v>TASE</v>
          </cell>
          <cell r="E52" t="str">
            <v>אחר</v>
          </cell>
          <cell r="F52" t="str">
            <v>323</v>
          </cell>
        </row>
        <row r="53">
          <cell r="C53" t="str">
            <v>3230190</v>
          </cell>
          <cell r="D53" t="str">
            <v>TASE</v>
          </cell>
          <cell r="E53" t="str">
            <v>אחר</v>
          </cell>
          <cell r="F53" t="str">
            <v>323</v>
          </cell>
        </row>
        <row r="54">
          <cell r="C54" t="str">
            <v>3230208</v>
          </cell>
          <cell r="D54" t="str">
            <v>TASE</v>
          </cell>
          <cell r="E54" t="str">
            <v>אחר</v>
          </cell>
          <cell r="F54" t="str">
            <v>323</v>
          </cell>
        </row>
        <row r="55">
          <cell r="C55" t="str">
            <v>3230166</v>
          </cell>
          <cell r="D55" t="str">
            <v>TASE</v>
          </cell>
          <cell r="E55" t="str">
            <v>אחר</v>
          </cell>
          <cell r="F55" t="str">
            <v>323</v>
          </cell>
        </row>
        <row r="56">
          <cell r="C56" t="str">
            <v>1139542</v>
          </cell>
          <cell r="D56" t="str">
            <v>TASE</v>
          </cell>
          <cell r="E56" t="str">
            <v>אחר</v>
          </cell>
          <cell r="F56" t="str">
            <v>1363</v>
          </cell>
        </row>
        <row r="57">
          <cell r="C57" t="str">
            <v>7480098</v>
          </cell>
          <cell r="D57" t="str">
            <v>TASE</v>
          </cell>
          <cell r="E57" t="str">
            <v>אחר</v>
          </cell>
          <cell r="F57" t="str">
            <v>691</v>
          </cell>
        </row>
        <row r="58">
          <cell r="C58" t="str">
            <v>7230345</v>
          </cell>
          <cell r="D58" t="str">
            <v>אחר</v>
          </cell>
          <cell r="F58" t="str">
            <v>723</v>
          </cell>
        </row>
        <row r="59">
          <cell r="C59" t="str">
            <v>6990188</v>
          </cell>
          <cell r="D59" t="str">
            <v>TASE</v>
          </cell>
          <cell r="E59" t="str">
            <v>אחר</v>
          </cell>
          <cell r="F59" t="str">
            <v>699</v>
          </cell>
        </row>
        <row r="60">
          <cell r="C60" t="str">
            <v>1132828</v>
          </cell>
          <cell r="D60" t="str">
            <v>TASE</v>
          </cell>
          <cell r="E60" t="str">
            <v>אחר</v>
          </cell>
          <cell r="F60" t="str">
            <v>2066</v>
          </cell>
        </row>
        <row r="61">
          <cell r="C61" t="str">
            <v>7770217</v>
          </cell>
          <cell r="D61" t="str">
            <v>TASE</v>
          </cell>
          <cell r="E61" t="str">
            <v>אחר</v>
          </cell>
          <cell r="F61" t="str">
            <v>777</v>
          </cell>
        </row>
        <row r="62">
          <cell r="C62" t="str">
            <v>1121326</v>
          </cell>
          <cell r="D62" t="str">
            <v>TASE</v>
          </cell>
          <cell r="E62" t="str">
            <v>אחר</v>
          </cell>
          <cell r="F62" t="str">
            <v>1095</v>
          </cell>
        </row>
        <row r="63">
          <cell r="C63" t="str">
            <v>1115823</v>
          </cell>
          <cell r="D63" t="str">
            <v>TASE</v>
          </cell>
          <cell r="E63" t="str">
            <v>אחר</v>
          </cell>
          <cell r="F63" t="str">
            <v>1095</v>
          </cell>
        </row>
        <row r="64">
          <cell r="C64" t="str">
            <v>5760160</v>
          </cell>
          <cell r="D64" t="str">
            <v>TASE</v>
          </cell>
          <cell r="E64" t="str">
            <v>אחר</v>
          </cell>
          <cell r="F64" t="str">
            <v>576</v>
          </cell>
        </row>
        <row r="65">
          <cell r="C65" t="str">
            <v>1141639</v>
          </cell>
          <cell r="D65" t="str">
            <v>TASE</v>
          </cell>
          <cell r="E65" t="str">
            <v>אחר</v>
          </cell>
          <cell r="F65" t="str">
            <v>4880</v>
          </cell>
        </row>
        <row r="66">
          <cell r="C66" t="str">
            <v>2260446</v>
          </cell>
          <cell r="D66" t="str">
            <v>TASE</v>
          </cell>
          <cell r="E66" t="str">
            <v>אחר</v>
          </cell>
          <cell r="F66" t="str">
            <v>226</v>
          </cell>
        </row>
        <row r="67">
          <cell r="C67" t="str">
            <v>6990154</v>
          </cell>
          <cell r="D67" t="str">
            <v>TASE</v>
          </cell>
          <cell r="E67" t="str">
            <v>אחר</v>
          </cell>
          <cell r="F67" t="str">
            <v>699</v>
          </cell>
        </row>
        <row r="68">
          <cell r="C68" t="str">
            <v>1105543</v>
          </cell>
          <cell r="D68" t="str">
            <v>TASE</v>
          </cell>
          <cell r="E68" t="str">
            <v>אחר</v>
          </cell>
          <cell r="F68" t="str">
            <v>1095</v>
          </cell>
        </row>
        <row r="69">
          <cell r="C69" t="str">
            <v>1129733</v>
          </cell>
          <cell r="D69" t="str">
            <v>TASE</v>
          </cell>
          <cell r="E69" t="str">
            <v>אחר</v>
          </cell>
          <cell r="F69" t="str">
            <v>1068</v>
          </cell>
        </row>
        <row r="70">
          <cell r="C70" t="str">
            <v>1135888</v>
          </cell>
          <cell r="D70" t="str">
            <v>TASE</v>
          </cell>
          <cell r="E70" t="str">
            <v>אחר</v>
          </cell>
          <cell r="F70" t="str">
            <v>1068</v>
          </cell>
        </row>
        <row r="71">
          <cell r="C71" t="str">
            <v>1820190</v>
          </cell>
          <cell r="D71" t="str">
            <v>TASE</v>
          </cell>
          <cell r="E71" t="str">
            <v>אחר</v>
          </cell>
          <cell r="F71" t="str">
            <v>182</v>
          </cell>
        </row>
        <row r="72">
          <cell r="C72" t="str">
            <v>1131614</v>
          </cell>
          <cell r="D72" t="str">
            <v>TASE</v>
          </cell>
          <cell r="E72" t="str">
            <v>אחר</v>
          </cell>
          <cell r="F72" t="str">
            <v>2156</v>
          </cell>
        </row>
        <row r="73">
          <cell r="C73" t="str">
            <v>1132232</v>
          </cell>
          <cell r="D73" t="str">
            <v>TASE</v>
          </cell>
          <cell r="E73" t="str">
            <v>אחר</v>
          </cell>
          <cell r="F73" t="str">
            <v>1172</v>
          </cell>
        </row>
        <row r="74">
          <cell r="C74" t="str">
            <v>1980390</v>
          </cell>
          <cell r="D74" t="str">
            <v>TASE</v>
          </cell>
          <cell r="E74" t="str">
            <v>אחר</v>
          </cell>
          <cell r="F74" t="str">
            <v>198</v>
          </cell>
        </row>
        <row r="75">
          <cell r="C75" t="str">
            <v>2260479</v>
          </cell>
          <cell r="D75" t="str">
            <v>TASE</v>
          </cell>
          <cell r="E75" t="str">
            <v>אחר</v>
          </cell>
          <cell r="F75" t="str">
            <v>226</v>
          </cell>
        </row>
        <row r="76">
          <cell r="C76" t="str">
            <v>1132729</v>
          </cell>
          <cell r="D76" t="str">
            <v>TASE</v>
          </cell>
          <cell r="E76" t="str">
            <v>אחר</v>
          </cell>
          <cell r="F76" t="str">
            <v>1467</v>
          </cell>
        </row>
        <row r="77">
          <cell r="C77" t="str">
            <v>1121227</v>
          </cell>
          <cell r="D77" t="str">
            <v>TASE</v>
          </cell>
          <cell r="E77" t="str">
            <v>אחר</v>
          </cell>
          <cell r="F77" t="str">
            <v>1264</v>
          </cell>
        </row>
        <row r="78">
          <cell r="C78" t="str">
            <v>7980121</v>
          </cell>
          <cell r="D78" t="str">
            <v>TASE</v>
          </cell>
          <cell r="E78" t="str">
            <v>אחר</v>
          </cell>
          <cell r="F78" t="str">
            <v>798</v>
          </cell>
        </row>
        <row r="79">
          <cell r="C79" t="str">
            <v>6390207</v>
          </cell>
          <cell r="D79" t="str">
            <v>TASE</v>
          </cell>
          <cell r="E79" t="str">
            <v>אחר</v>
          </cell>
          <cell r="F79" t="str">
            <v>639</v>
          </cell>
        </row>
        <row r="80">
          <cell r="C80" t="str">
            <v>7980154</v>
          </cell>
          <cell r="D80" t="str">
            <v>TASE</v>
          </cell>
          <cell r="E80" t="str">
            <v>אחר</v>
          </cell>
          <cell r="F80" t="str">
            <v>265</v>
          </cell>
        </row>
        <row r="82">
          <cell r="C82" t="str">
            <v>6040323</v>
          </cell>
          <cell r="D82" t="str">
            <v>TASE</v>
          </cell>
          <cell r="E82" t="str">
            <v>אחר</v>
          </cell>
          <cell r="F82" t="str">
            <v>604</v>
          </cell>
        </row>
        <row r="83">
          <cell r="C83" t="str">
            <v>2310167</v>
          </cell>
          <cell r="D83" t="str">
            <v>TASE</v>
          </cell>
          <cell r="E83" t="str">
            <v>אחר</v>
          </cell>
          <cell r="F83" t="str">
            <v>231</v>
          </cell>
        </row>
        <row r="84">
          <cell r="C84" t="str">
            <v>2310134</v>
          </cell>
          <cell r="D84" t="str">
            <v>TASE</v>
          </cell>
          <cell r="E84" t="str">
            <v>אחר</v>
          </cell>
          <cell r="F84" t="str">
            <v>231</v>
          </cell>
        </row>
        <row r="85">
          <cell r="C85" t="str">
            <v>2310175</v>
          </cell>
          <cell r="D85" t="str">
            <v>TASE</v>
          </cell>
          <cell r="E85" t="str">
            <v>אחר</v>
          </cell>
          <cell r="F85" t="str">
            <v>231</v>
          </cell>
        </row>
        <row r="86">
          <cell r="C86" t="str">
            <v>1940485</v>
          </cell>
          <cell r="D86" t="str">
            <v>TASE</v>
          </cell>
          <cell r="E86" t="str">
            <v>אחר</v>
          </cell>
          <cell r="F86" t="str">
            <v>662</v>
          </cell>
        </row>
        <row r="87">
          <cell r="C87" t="str">
            <v>1940493</v>
          </cell>
          <cell r="D87" t="str">
            <v>TASE</v>
          </cell>
          <cell r="E87" t="str">
            <v>אחר</v>
          </cell>
          <cell r="F87" t="str">
            <v>662</v>
          </cell>
        </row>
        <row r="88">
          <cell r="C88" t="str">
            <v>1119635</v>
          </cell>
          <cell r="D88" t="str">
            <v>TASE</v>
          </cell>
          <cell r="E88" t="str">
            <v>אחר</v>
          </cell>
          <cell r="F88" t="str">
            <v>1040</v>
          </cell>
        </row>
        <row r="89">
          <cell r="C89" t="str">
            <v>1134212</v>
          </cell>
          <cell r="D89" t="str">
            <v>TASE</v>
          </cell>
          <cell r="E89" t="str">
            <v>אחר</v>
          </cell>
          <cell r="F89" t="str">
            <v>593</v>
          </cell>
        </row>
        <row r="90">
          <cell r="C90" t="str">
            <v>1138205</v>
          </cell>
          <cell r="D90" t="str">
            <v>TASE</v>
          </cell>
          <cell r="E90" t="str">
            <v>אחר</v>
          </cell>
          <cell r="F90" t="str">
            <v>17</v>
          </cell>
        </row>
        <row r="91">
          <cell r="C91" t="str">
            <v>1940550</v>
          </cell>
          <cell r="D91" t="str">
            <v>TASE</v>
          </cell>
          <cell r="E91" t="str">
            <v>אחר</v>
          </cell>
          <cell r="F91" t="str">
            <v>662</v>
          </cell>
        </row>
        <row r="92">
          <cell r="C92" t="str">
            <v>1940410</v>
          </cell>
          <cell r="D92" t="str">
            <v>TASE</v>
          </cell>
          <cell r="E92" t="str">
            <v>אחר</v>
          </cell>
          <cell r="F92" t="str">
            <v>662</v>
          </cell>
        </row>
        <row r="93">
          <cell r="C93" t="str">
            <v>1134980</v>
          </cell>
          <cell r="D93" t="str">
            <v>TASE</v>
          </cell>
          <cell r="E93" t="str">
            <v>אחר</v>
          </cell>
          <cell r="F93" t="str">
            <v>1641</v>
          </cell>
        </row>
        <row r="94">
          <cell r="C94" t="str">
            <v>7460389</v>
          </cell>
          <cell r="D94" t="str">
            <v>TASE</v>
          </cell>
          <cell r="E94" t="str">
            <v>אחר</v>
          </cell>
          <cell r="F94" t="str">
            <v>746</v>
          </cell>
        </row>
        <row r="95">
          <cell r="C95" t="str">
            <v>1138114</v>
          </cell>
          <cell r="D95" t="str">
            <v>TASE</v>
          </cell>
          <cell r="E95" t="str">
            <v>אחר</v>
          </cell>
          <cell r="F95" t="str">
            <v>1328</v>
          </cell>
        </row>
        <row r="96">
          <cell r="C96" t="str">
            <v>2300176</v>
          </cell>
          <cell r="D96" t="str">
            <v>TASE</v>
          </cell>
          <cell r="E96" t="str">
            <v>אחר</v>
          </cell>
          <cell r="F96" t="str">
            <v>230</v>
          </cell>
        </row>
        <row r="97">
          <cell r="C97" t="str">
            <v>2300150</v>
          </cell>
          <cell r="D97" t="str">
            <v>TASE</v>
          </cell>
          <cell r="E97" t="str">
            <v>אחר</v>
          </cell>
          <cell r="F97" t="str">
            <v>230</v>
          </cell>
        </row>
        <row r="98">
          <cell r="C98" t="str">
            <v>7590151</v>
          </cell>
          <cell r="D98" t="str">
            <v>TASE</v>
          </cell>
          <cell r="E98" t="str">
            <v>אחר</v>
          </cell>
          <cell r="F98" t="str">
            <v>759</v>
          </cell>
        </row>
        <row r="99">
          <cell r="C99" t="str">
            <v>6910137</v>
          </cell>
          <cell r="D99" t="str">
            <v>TASE</v>
          </cell>
          <cell r="E99" t="str">
            <v>אחר</v>
          </cell>
          <cell r="F99" t="str">
            <v>691</v>
          </cell>
        </row>
        <row r="100">
          <cell r="C100" t="str">
            <v>1134154</v>
          </cell>
          <cell r="D100" t="str">
            <v>TASE</v>
          </cell>
          <cell r="E100" t="str">
            <v>אחר</v>
          </cell>
          <cell r="F100" t="str">
            <v>1291</v>
          </cell>
        </row>
        <row r="101">
          <cell r="C101" t="str">
            <v>4160149</v>
          </cell>
          <cell r="D101" t="str">
            <v>TASE</v>
          </cell>
          <cell r="E101" t="str">
            <v>אחר</v>
          </cell>
          <cell r="F101" t="str">
            <v>416</v>
          </cell>
        </row>
        <row r="102">
          <cell r="C102" t="str">
            <v>6000202</v>
          </cell>
          <cell r="D102" t="str">
            <v>TASE</v>
          </cell>
          <cell r="E102" t="str">
            <v>אחר</v>
          </cell>
          <cell r="F102" t="str">
            <v>600</v>
          </cell>
        </row>
        <row r="103">
          <cell r="C103" t="str">
            <v>6000228</v>
          </cell>
          <cell r="D103" t="str">
            <v>TASE</v>
          </cell>
          <cell r="E103" t="str">
            <v>אחר</v>
          </cell>
          <cell r="F103" t="str">
            <v>600</v>
          </cell>
        </row>
        <row r="104">
          <cell r="C104" t="str">
            <v>2810299</v>
          </cell>
          <cell r="D104" t="str">
            <v>TASE</v>
          </cell>
          <cell r="E104" t="str">
            <v>אחר</v>
          </cell>
          <cell r="F104" t="str">
            <v>281</v>
          </cell>
        </row>
        <row r="105">
          <cell r="C105" t="str">
            <v>6040158</v>
          </cell>
          <cell r="D105" t="str">
            <v>TASE</v>
          </cell>
          <cell r="E105" t="str">
            <v>אחר</v>
          </cell>
          <cell r="F105" t="str">
            <v>604</v>
          </cell>
        </row>
        <row r="106">
          <cell r="C106" t="str">
            <v>6040265</v>
          </cell>
          <cell r="D106" t="str">
            <v>TASE</v>
          </cell>
          <cell r="E106" t="str">
            <v>אחר</v>
          </cell>
          <cell r="F106" t="str">
            <v>604</v>
          </cell>
        </row>
        <row r="107">
          <cell r="C107" t="str">
            <v>1137033</v>
          </cell>
          <cell r="D107" t="str">
            <v>TASE</v>
          </cell>
          <cell r="E107" t="str">
            <v>אחר</v>
          </cell>
          <cell r="F107" t="str">
            <v>1597</v>
          </cell>
        </row>
        <row r="108">
          <cell r="C108" t="str">
            <v>1133529</v>
          </cell>
          <cell r="D108" t="str">
            <v>TASE</v>
          </cell>
          <cell r="E108" t="str">
            <v>אחר</v>
          </cell>
          <cell r="F108" t="str">
            <v>1527</v>
          </cell>
        </row>
        <row r="109">
          <cell r="C109" t="str">
            <v>7460363</v>
          </cell>
          <cell r="D109" t="str">
            <v>TASE</v>
          </cell>
          <cell r="E109" t="str">
            <v>אחר</v>
          </cell>
          <cell r="F109" t="str">
            <v>746</v>
          </cell>
        </row>
        <row r="110">
          <cell r="C110" t="str">
            <v>1127547</v>
          </cell>
          <cell r="D110" t="str">
            <v>TASE</v>
          </cell>
          <cell r="E110" t="str">
            <v>אחר</v>
          </cell>
          <cell r="F110" t="str">
            <v>1457</v>
          </cell>
        </row>
        <row r="111">
          <cell r="C111" t="str">
            <v>1133131</v>
          </cell>
          <cell r="D111" t="str">
            <v>TASE</v>
          </cell>
          <cell r="E111" t="str">
            <v>אחר</v>
          </cell>
          <cell r="F111" t="str">
            <v>1457</v>
          </cell>
        </row>
        <row r="112">
          <cell r="C112" t="str">
            <v>1133503</v>
          </cell>
          <cell r="D112" t="str">
            <v>TASE</v>
          </cell>
          <cell r="E112" t="str">
            <v>אחר</v>
          </cell>
          <cell r="F112" t="str">
            <v>722</v>
          </cell>
        </row>
        <row r="113">
          <cell r="C113" t="str">
            <v>1131762</v>
          </cell>
          <cell r="D113" t="str">
            <v>TASE</v>
          </cell>
          <cell r="E113" t="str">
            <v>אחר</v>
          </cell>
          <cell r="F113" t="str">
            <v>722</v>
          </cell>
        </row>
        <row r="114">
          <cell r="C114" t="str">
            <v>3900362</v>
          </cell>
          <cell r="D114" t="str">
            <v>TASE</v>
          </cell>
          <cell r="E114" t="str">
            <v>אחר</v>
          </cell>
          <cell r="F114" t="str">
            <v>390</v>
          </cell>
        </row>
        <row r="115">
          <cell r="C115" t="str">
            <v>3900354</v>
          </cell>
          <cell r="D115" t="str">
            <v>TASE</v>
          </cell>
          <cell r="E115" t="str">
            <v>אחר</v>
          </cell>
          <cell r="F115" t="str">
            <v>390</v>
          </cell>
        </row>
        <row r="116">
          <cell r="C116" t="str">
            <v>1137975</v>
          </cell>
          <cell r="D116" t="str">
            <v>TASE</v>
          </cell>
          <cell r="E116" t="str">
            <v>אחר</v>
          </cell>
          <cell r="F116" t="str">
            <v>1604</v>
          </cell>
        </row>
        <row r="117">
          <cell r="C117" t="str">
            <v>1136316</v>
          </cell>
          <cell r="D117" t="str">
            <v>TASE</v>
          </cell>
          <cell r="E117" t="str">
            <v>אחר</v>
          </cell>
          <cell r="F117" t="str">
            <v>1367</v>
          </cell>
        </row>
        <row r="118">
          <cell r="C118" t="str">
            <v>1138163</v>
          </cell>
          <cell r="D118" t="str">
            <v>TASE</v>
          </cell>
          <cell r="E118" t="str">
            <v>אחר</v>
          </cell>
          <cell r="F118" t="str">
            <v>1367</v>
          </cell>
        </row>
        <row r="119">
          <cell r="C119" t="str">
            <v>1138171</v>
          </cell>
          <cell r="D119" t="str">
            <v>TASE</v>
          </cell>
          <cell r="E119" t="str">
            <v>אחר</v>
          </cell>
          <cell r="F119" t="str">
            <v>1367</v>
          </cell>
        </row>
        <row r="120">
          <cell r="C120" t="str">
            <v>1140169</v>
          </cell>
          <cell r="D120" t="str">
            <v>TASE</v>
          </cell>
          <cell r="E120" t="str">
            <v>אחר</v>
          </cell>
          <cell r="F120" t="str">
            <v>1645</v>
          </cell>
        </row>
        <row r="121">
          <cell r="C121" t="str">
            <v>1132968</v>
          </cell>
          <cell r="D121" t="str">
            <v>TASE</v>
          </cell>
          <cell r="E121" t="str">
            <v>אחר</v>
          </cell>
          <cell r="F121" t="str">
            <v>224</v>
          </cell>
        </row>
        <row r="122">
          <cell r="C122" t="str">
            <v>1136068</v>
          </cell>
          <cell r="D122" t="str">
            <v>TASE</v>
          </cell>
          <cell r="E122" t="str">
            <v>אחר</v>
          </cell>
          <cell r="F122" t="str">
            <v>224</v>
          </cell>
        </row>
        <row r="123">
          <cell r="C123" t="str">
            <v>1139286</v>
          </cell>
          <cell r="D123" t="str">
            <v>TASE</v>
          </cell>
          <cell r="E123" t="str">
            <v>אחר</v>
          </cell>
          <cell r="F123" t="str">
            <v>1597</v>
          </cell>
        </row>
        <row r="124">
          <cell r="C124" t="str">
            <v>1135862</v>
          </cell>
          <cell r="D124" t="str">
            <v>TASE</v>
          </cell>
          <cell r="E124" t="str">
            <v>אחר</v>
          </cell>
          <cell r="F124" t="str">
            <v>1597</v>
          </cell>
        </row>
        <row r="125">
          <cell r="C125" t="str">
            <v>3230240</v>
          </cell>
          <cell r="D125" t="str">
            <v>TASE</v>
          </cell>
          <cell r="E125" t="str">
            <v>אחר</v>
          </cell>
          <cell r="F125" t="str">
            <v>323</v>
          </cell>
        </row>
        <row r="126">
          <cell r="C126" t="str">
            <v>1135920</v>
          </cell>
          <cell r="D126" t="str">
            <v>TASE</v>
          </cell>
          <cell r="E126" t="str">
            <v>אחר</v>
          </cell>
          <cell r="F126" t="str">
            <v>566</v>
          </cell>
        </row>
        <row r="127">
          <cell r="C127" t="str">
            <v>5660063</v>
          </cell>
          <cell r="D127" t="str">
            <v>TASE</v>
          </cell>
          <cell r="E127" t="str">
            <v>אחר</v>
          </cell>
          <cell r="F127" t="str">
            <v>566</v>
          </cell>
        </row>
        <row r="128">
          <cell r="C128" t="str">
            <v>1141555</v>
          </cell>
          <cell r="D128" t="str">
            <v>TASE</v>
          </cell>
          <cell r="E128" t="str">
            <v>אחר</v>
          </cell>
          <cell r="F128" t="str">
            <v>1060</v>
          </cell>
        </row>
        <row r="129">
          <cell r="C129" t="str">
            <v>1114073</v>
          </cell>
          <cell r="D129" t="str">
            <v>TASE</v>
          </cell>
          <cell r="E129" t="str">
            <v>אחר</v>
          </cell>
          <cell r="F129" t="str">
            <v>1363</v>
          </cell>
        </row>
        <row r="130">
          <cell r="C130" t="str">
            <v>1132505</v>
          </cell>
          <cell r="D130" t="str">
            <v>TASE</v>
          </cell>
          <cell r="E130" t="str">
            <v>אחר</v>
          </cell>
          <cell r="F130" t="str">
            <v>1363</v>
          </cell>
        </row>
        <row r="131">
          <cell r="C131" t="str">
            <v>1139534</v>
          </cell>
          <cell r="D131" t="str">
            <v>TASE</v>
          </cell>
          <cell r="E131" t="str">
            <v>אחר</v>
          </cell>
          <cell r="F131" t="str">
            <v>1363</v>
          </cell>
        </row>
        <row r="132">
          <cell r="C132" t="str">
            <v>1139815</v>
          </cell>
          <cell r="D132" t="str">
            <v>TASE</v>
          </cell>
          <cell r="E132" t="str">
            <v>אחר</v>
          </cell>
          <cell r="F132" t="str">
            <v>1527</v>
          </cell>
        </row>
        <row r="133">
          <cell r="C133" t="str">
            <v>1136696</v>
          </cell>
          <cell r="D133" t="str">
            <v>TASE</v>
          </cell>
          <cell r="E133" t="str">
            <v>אחר</v>
          </cell>
          <cell r="F133" t="str">
            <v>1527</v>
          </cell>
        </row>
        <row r="134">
          <cell r="C134" t="str">
            <v>1137918</v>
          </cell>
          <cell r="D134" t="str">
            <v>TASE</v>
          </cell>
          <cell r="E134" t="str">
            <v>אחר</v>
          </cell>
          <cell r="F134" t="str">
            <v>4709</v>
          </cell>
        </row>
        <row r="135">
          <cell r="C135" t="str">
            <v>1136464</v>
          </cell>
          <cell r="D135" t="str">
            <v>TASE</v>
          </cell>
          <cell r="E135" t="str">
            <v>אחר</v>
          </cell>
          <cell r="F135" t="str">
            <v>1585</v>
          </cell>
        </row>
        <row r="136">
          <cell r="C136" t="str">
            <v>1121854</v>
          </cell>
          <cell r="D136" t="str">
            <v>TASE</v>
          </cell>
          <cell r="E136" t="str">
            <v>אחר</v>
          </cell>
          <cell r="F136" t="str">
            <v>722</v>
          </cell>
        </row>
        <row r="137">
          <cell r="C137" t="str">
            <v>6940167</v>
          </cell>
          <cell r="D137" t="str">
            <v>TASE</v>
          </cell>
          <cell r="E137" t="str">
            <v>אחר</v>
          </cell>
          <cell r="F137" t="str">
            <v>4823</v>
          </cell>
        </row>
        <row r="138">
          <cell r="C138" t="str">
            <v>7390149</v>
          </cell>
          <cell r="D138" t="str">
            <v>TASE</v>
          </cell>
          <cell r="E138" t="str">
            <v>אחר</v>
          </cell>
          <cell r="F138" t="str">
            <v>739</v>
          </cell>
        </row>
        <row r="139">
          <cell r="C139" t="str">
            <v>1139203</v>
          </cell>
          <cell r="D139" t="str">
            <v>TASE</v>
          </cell>
          <cell r="E139" t="str">
            <v>אחר</v>
          </cell>
          <cell r="F139" t="str">
            <v>1422</v>
          </cell>
        </row>
        <row r="140">
          <cell r="C140" t="str">
            <v>1120872</v>
          </cell>
          <cell r="D140" t="str">
            <v>TASE</v>
          </cell>
          <cell r="E140" t="str">
            <v>אחר</v>
          </cell>
          <cell r="F140" t="str">
            <v>1422</v>
          </cell>
        </row>
        <row r="141">
          <cell r="C141" t="str">
            <v>6270151</v>
          </cell>
          <cell r="D141" t="str">
            <v>TASE</v>
          </cell>
          <cell r="E141" t="str">
            <v>אחר</v>
          </cell>
          <cell r="F141" t="str">
            <v>627</v>
          </cell>
        </row>
        <row r="142">
          <cell r="C142" t="str">
            <v>6270144</v>
          </cell>
          <cell r="D142" t="str">
            <v>TASE</v>
          </cell>
          <cell r="E142" t="str">
            <v>אחר</v>
          </cell>
          <cell r="F142" t="str">
            <v>627</v>
          </cell>
        </row>
        <row r="143">
          <cell r="C143" t="str">
            <v>1123264</v>
          </cell>
          <cell r="D143" t="str">
            <v>TASE</v>
          </cell>
          <cell r="E143" t="str">
            <v>אחר</v>
          </cell>
          <cell r="F143" t="str">
            <v>510</v>
          </cell>
        </row>
        <row r="144">
          <cell r="C144" t="str">
            <v>1138494</v>
          </cell>
          <cell r="D144" t="str">
            <v>TASE</v>
          </cell>
          <cell r="E144" t="str">
            <v>אחר</v>
          </cell>
          <cell r="F144" t="str">
            <v>2028</v>
          </cell>
        </row>
        <row r="145">
          <cell r="C145" t="str">
            <v>6130199</v>
          </cell>
          <cell r="D145" t="str">
            <v>TASE</v>
          </cell>
          <cell r="E145" t="str">
            <v>אחר</v>
          </cell>
          <cell r="F145" t="str">
            <v>613</v>
          </cell>
        </row>
        <row r="146">
          <cell r="C146" t="str">
            <v>1133891</v>
          </cell>
          <cell r="D146" t="str">
            <v>TASE</v>
          </cell>
          <cell r="E146" t="str">
            <v>אחר</v>
          </cell>
          <cell r="F146" t="str">
            <v>1630</v>
          </cell>
        </row>
        <row r="147">
          <cell r="C147" t="str">
            <v>1135656</v>
          </cell>
          <cell r="D147" t="str">
            <v>TASE</v>
          </cell>
          <cell r="E147" t="str">
            <v>אחר</v>
          </cell>
          <cell r="F147" t="str">
            <v>1643</v>
          </cell>
        </row>
        <row r="148">
          <cell r="C148" t="str">
            <v>2380046</v>
          </cell>
          <cell r="D148" t="str">
            <v>TASE</v>
          </cell>
          <cell r="E148" t="str">
            <v>אחר</v>
          </cell>
          <cell r="F148" t="str">
            <v>238</v>
          </cell>
        </row>
        <row r="149">
          <cell r="C149" t="str">
            <v>7230295</v>
          </cell>
          <cell r="D149" t="str">
            <v>TASE</v>
          </cell>
          <cell r="E149" t="str">
            <v>אחר</v>
          </cell>
          <cell r="F149" t="str">
            <v>723</v>
          </cell>
        </row>
        <row r="150">
          <cell r="C150" t="str">
            <v>6320105</v>
          </cell>
          <cell r="D150" t="str">
            <v>TASE</v>
          </cell>
          <cell r="E150" t="str">
            <v>אחר</v>
          </cell>
          <cell r="F150" t="str">
            <v>632</v>
          </cell>
        </row>
        <row r="151">
          <cell r="C151" t="str">
            <v>6990196</v>
          </cell>
          <cell r="D151" t="str">
            <v>TASE</v>
          </cell>
          <cell r="E151" t="str">
            <v>אחר</v>
          </cell>
          <cell r="F151" t="str">
            <v>699</v>
          </cell>
        </row>
        <row r="152">
          <cell r="C152" t="str">
            <v>6990212</v>
          </cell>
          <cell r="D152" t="str">
            <v>TASE</v>
          </cell>
          <cell r="E152" t="str">
            <v>אחר</v>
          </cell>
          <cell r="F152" t="str">
            <v>699</v>
          </cell>
        </row>
        <row r="153">
          <cell r="C153" t="str">
            <v>1139575</v>
          </cell>
          <cell r="D153" t="str">
            <v>TASE</v>
          </cell>
          <cell r="E153" t="str">
            <v>אחר</v>
          </cell>
          <cell r="F153" t="str">
            <v>1665</v>
          </cell>
        </row>
        <row r="154">
          <cell r="C154" t="str">
            <v>1139252</v>
          </cell>
          <cell r="D154" t="str">
            <v>TASE</v>
          </cell>
          <cell r="E154" t="str">
            <v>אחר</v>
          </cell>
          <cell r="F154" t="str">
            <v>2066</v>
          </cell>
        </row>
        <row r="155">
          <cell r="C155" t="str">
            <v>1132836</v>
          </cell>
          <cell r="D155" t="str">
            <v>TASE</v>
          </cell>
          <cell r="E155" t="str">
            <v>אחר</v>
          </cell>
          <cell r="F155" t="str">
            <v>2066</v>
          </cell>
        </row>
        <row r="156">
          <cell r="C156" t="str">
            <v>1141415</v>
          </cell>
          <cell r="D156" t="str">
            <v>TASE</v>
          </cell>
          <cell r="E156" t="str">
            <v>אחר</v>
          </cell>
          <cell r="F156" t="str">
            <v>2095</v>
          </cell>
        </row>
        <row r="157">
          <cell r="C157" t="str">
            <v>1118835</v>
          </cell>
          <cell r="D157" t="str">
            <v>TASE</v>
          </cell>
          <cell r="E157" t="str">
            <v>אחר</v>
          </cell>
          <cell r="F157" t="str">
            <v>2095</v>
          </cell>
        </row>
        <row r="158">
          <cell r="C158" t="str">
            <v>1137512</v>
          </cell>
          <cell r="D158" t="str">
            <v>TASE</v>
          </cell>
          <cell r="E158" t="str">
            <v>אחר</v>
          </cell>
          <cell r="F158" t="str">
            <v>1621</v>
          </cell>
        </row>
        <row r="159">
          <cell r="C159" t="str">
            <v>1139732</v>
          </cell>
          <cell r="D159" t="str">
            <v>TASE</v>
          </cell>
          <cell r="E159" t="str">
            <v>אחר</v>
          </cell>
          <cell r="F159" t="str">
            <v>1673</v>
          </cell>
        </row>
        <row r="160">
          <cell r="C160" t="str">
            <v>1139591</v>
          </cell>
          <cell r="D160" t="str">
            <v>TASE</v>
          </cell>
          <cell r="E160" t="str">
            <v>אחר</v>
          </cell>
          <cell r="F160" t="str">
            <v>1585</v>
          </cell>
        </row>
        <row r="161">
          <cell r="C161" t="str">
            <v>1134923</v>
          </cell>
          <cell r="D161" t="str">
            <v>TASE</v>
          </cell>
          <cell r="E161" t="str">
            <v>אחר</v>
          </cell>
          <cell r="F161" t="str">
            <v>1638</v>
          </cell>
        </row>
        <row r="162">
          <cell r="C162" t="str">
            <v>7770209</v>
          </cell>
          <cell r="D162" t="str">
            <v>TASE</v>
          </cell>
          <cell r="E162" t="str">
            <v>אחר</v>
          </cell>
          <cell r="F162" t="str">
            <v>777</v>
          </cell>
        </row>
        <row r="163">
          <cell r="C163" t="str">
            <v>1410299</v>
          </cell>
          <cell r="D163" t="str">
            <v>TASE</v>
          </cell>
          <cell r="E163" t="str">
            <v>אחר</v>
          </cell>
          <cell r="F163" t="str">
            <v>141</v>
          </cell>
        </row>
        <row r="164">
          <cell r="C164" t="str">
            <v>1141951</v>
          </cell>
          <cell r="D164" t="str">
            <v>TASE</v>
          </cell>
          <cell r="E164" t="str">
            <v>אחר</v>
          </cell>
          <cell r="F164" t="str">
            <v>1633</v>
          </cell>
        </row>
        <row r="165">
          <cell r="C165" t="str">
            <v>1136134</v>
          </cell>
          <cell r="D165" t="str">
            <v>TASE</v>
          </cell>
          <cell r="E165" t="str">
            <v>אחר</v>
          </cell>
          <cell r="F165" t="str">
            <v>1633</v>
          </cell>
        </row>
        <row r="166">
          <cell r="C166" t="str">
            <v>1133289</v>
          </cell>
          <cell r="D166" t="str">
            <v>TASE</v>
          </cell>
          <cell r="E166" t="str">
            <v>אחר</v>
          </cell>
          <cell r="F166" t="str">
            <v>1390</v>
          </cell>
        </row>
        <row r="167">
          <cell r="C167" t="str">
            <v>1139781</v>
          </cell>
          <cell r="D167" t="str">
            <v>TASE</v>
          </cell>
          <cell r="E167" t="str">
            <v>אחר</v>
          </cell>
          <cell r="F167" t="str">
            <v>1631</v>
          </cell>
        </row>
        <row r="168">
          <cell r="C168" t="str">
            <v>1140136</v>
          </cell>
          <cell r="D168" t="str">
            <v>אחר</v>
          </cell>
          <cell r="F168" t="str">
            <v>1631</v>
          </cell>
        </row>
        <row r="169">
          <cell r="C169" t="str">
            <v>1141274</v>
          </cell>
          <cell r="D169" t="str">
            <v>TASE</v>
          </cell>
          <cell r="E169" t="str">
            <v>אחר</v>
          </cell>
          <cell r="F169" t="str">
            <v>1631</v>
          </cell>
        </row>
        <row r="170">
          <cell r="C170" t="str">
            <v>7150360</v>
          </cell>
          <cell r="D170" t="str">
            <v>TASE</v>
          </cell>
          <cell r="E170" t="str">
            <v>אחר</v>
          </cell>
          <cell r="F170" t="str">
            <v>715</v>
          </cell>
        </row>
        <row r="171">
          <cell r="C171" t="str">
            <v>1135698</v>
          </cell>
          <cell r="D171" t="str">
            <v>TASE</v>
          </cell>
          <cell r="E171" t="str">
            <v>אחר</v>
          </cell>
          <cell r="F171" t="str">
            <v>1338</v>
          </cell>
        </row>
        <row r="172">
          <cell r="C172" t="str">
            <v>2510170</v>
          </cell>
          <cell r="D172" t="str">
            <v>TASE</v>
          </cell>
          <cell r="E172" t="str">
            <v>אחר</v>
          </cell>
          <cell r="F172" t="str">
            <v>251</v>
          </cell>
        </row>
        <row r="173">
          <cell r="C173" t="str">
            <v>1132331</v>
          </cell>
          <cell r="D173" t="str">
            <v>TASE</v>
          </cell>
          <cell r="E173" t="str">
            <v>אחר</v>
          </cell>
          <cell r="F173" t="str">
            <v>1618</v>
          </cell>
        </row>
        <row r="174">
          <cell r="C174" t="str">
            <v>1140102</v>
          </cell>
          <cell r="D174" t="str">
            <v>TASE</v>
          </cell>
          <cell r="E174" t="str">
            <v>אחר</v>
          </cell>
          <cell r="F174" t="str">
            <v>1618</v>
          </cell>
        </row>
        <row r="175">
          <cell r="C175" t="str">
            <v>1115062</v>
          </cell>
          <cell r="D175" t="str">
            <v>TASE</v>
          </cell>
          <cell r="E175" t="str">
            <v>אחר</v>
          </cell>
          <cell r="F175" t="str">
            <v>1095</v>
          </cell>
        </row>
        <row r="176">
          <cell r="C176" t="str">
            <v>1134790</v>
          </cell>
          <cell r="D176" t="str">
            <v>TASE</v>
          </cell>
          <cell r="E176" t="str">
            <v>אחר</v>
          </cell>
          <cell r="F176" t="str">
            <v>1095</v>
          </cell>
        </row>
        <row r="177">
          <cell r="C177" t="str">
            <v>1141191</v>
          </cell>
          <cell r="D177" t="str">
            <v>TASE</v>
          </cell>
          <cell r="E177" t="str">
            <v>אחר</v>
          </cell>
          <cell r="F177" t="str">
            <v>1193</v>
          </cell>
        </row>
        <row r="178">
          <cell r="C178" t="str">
            <v>1136936</v>
          </cell>
          <cell r="D178" t="str">
            <v>TASE</v>
          </cell>
          <cell r="E178" t="str">
            <v>אחר</v>
          </cell>
          <cell r="F178" t="str">
            <v>1193</v>
          </cell>
        </row>
        <row r="179">
          <cell r="C179" t="str">
            <v>1140987</v>
          </cell>
          <cell r="D179" t="str">
            <v>TASE</v>
          </cell>
          <cell r="E179" t="str">
            <v>אחר</v>
          </cell>
          <cell r="F179" t="str">
            <v>4896</v>
          </cell>
        </row>
        <row r="180">
          <cell r="C180" t="str">
            <v>1139476</v>
          </cell>
          <cell r="D180" t="str">
            <v>TASE</v>
          </cell>
          <cell r="E180" t="str">
            <v>אחר</v>
          </cell>
          <cell r="F180" t="str">
            <v>1515</v>
          </cell>
        </row>
        <row r="181">
          <cell r="C181" t="str">
            <v>5760236</v>
          </cell>
          <cell r="D181" t="str">
            <v>TASE</v>
          </cell>
          <cell r="E181" t="str">
            <v>אחר</v>
          </cell>
          <cell r="F181" t="str">
            <v>576</v>
          </cell>
        </row>
        <row r="182">
          <cell r="C182" t="str">
            <v>1141647</v>
          </cell>
          <cell r="D182" t="str">
            <v>TASE</v>
          </cell>
          <cell r="E182" t="str">
            <v>אחר</v>
          </cell>
          <cell r="F182" t="str">
            <v>4880</v>
          </cell>
        </row>
        <row r="183">
          <cell r="C183" t="str">
            <v>5730080</v>
          </cell>
          <cell r="D183" t="str">
            <v>TASE</v>
          </cell>
          <cell r="E183" t="str">
            <v>אחר</v>
          </cell>
          <cell r="F183" t="str">
            <v>573</v>
          </cell>
        </row>
        <row r="184">
          <cell r="C184" t="str">
            <v>1136803</v>
          </cell>
          <cell r="D184" t="str">
            <v>TASE</v>
          </cell>
          <cell r="E184" t="str">
            <v>אחר</v>
          </cell>
          <cell r="F184" t="str">
            <v>1614</v>
          </cell>
        </row>
        <row r="185">
          <cell r="C185" t="str">
            <v>1132687</v>
          </cell>
          <cell r="D185" t="str">
            <v>TASE</v>
          </cell>
          <cell r="E185" t="str">
            <v>אחר</v>
          </cell>
          <cell r="F185" t="str">
            <v>1450</v>
          </cell>
        </row>
        <row r="186">
          <cell r="C186" t="str">
            <v>1550037</v>
          </cell>
          <cell r="D186" t="str">
            <v>TASE</v>
          </cell>
          <cell r="E186" t="str">
            <v>אחר</v>
          </cell>
          <cell r="F186" t="str">
            <v>155</v>
          </cell>
        </row>
        <row r="187">
          <cell r="C187" t="str">
            <v>2080190</v>
          </cell>
          <cell r="D187" t="str">
            <v>TASE</v>
          </cell>
          <cell r="E187" t="str">
            <v>אחר</v>
          </cell>
          <cell r="F187" t="str">
            <v>208</v>
          </cell>
        </row>
        <row r="188">
          <cell r="C188" t="str">
            <v>1136951</v>
          </cell>
          <cell r="D188" t="str">
            <v>TASE</v>
          </cell>
          <cell r="E188" t="str">
            <v>אחר</v>
          </cell>
          <cell r="F188" t="str">
            <v>1654</v>
          </cell>
        </row>
        <row r="189">
          <cell r="C189" t="str">
            <v>1139898</v>
          </cell>
          <cell r="D189" t="str">
            <v>TASE</v>
          </cell>
          <cell r="E189" t="str">
            <v>אחר</v>
          </cell>
          <cell r="F189" t="str">
            <v>1628</v>
          </cell>
        </row>
        <row r="190">
          <cell r="C190" t="str">
            <v>1133800</v>
          </cell>
          <cell r="D190" t="str">
            <v>TASE</v>
          </cell>
          <cell r="E190" t="str">
            <v>אחר</v>
          </cell>
          <cell r="F190" t="str">
            <v>1628</v>
          </cell>
        </row>
        <row r="191">
          <cell r="C191" t="str">
            <v>1136589</v>
          </cell>
          <cell r="D191" t="str">
            <v>אחר</v>
          </cell>
          <cell r="F191" t="str">
            <v>1648</v>
          </cell>
        </row>
        <row r="192">
          <cell r="C192" t="str">
            <v>1140177</v>
          </cell>
          <cell r="D192" t="str">
            <v>TASE</v>
          </cell>
          <cell r="E192" t="str">
            <v>אחר</v>
          </cell>
          <cell r="F192" t="str">
            <v>1648</v>
          </cell>
        </row>
        <row r="193">
          <cell r="C193" t="str">
            <v>1129741</v>
          </cell>
          <cell r="D193" t="str">
            <v>TASE</v>
          </cell>
          <cell r="E193" t="str">
            <v>אחר</v>
          </cell>
          <cell r="F193" t="str">
            <v>1068</v>
          </cell>
        </row>
        <row r="194">
          <cell r="C194" t="str">
            <v>1410273</v>
          </cell>
          <cell r="D194" t="str">
            <v>TASE</v>
          </cell>
          <cell r="E194" t="str">
            <v>אחר</v>
          </cell>
          <cell r="F194" t="str">
            <v>141</v>
          </cell>
        </row>
        <row r="195">
          <cell r="C195" t="str">
            <v>1138536</v>
          </cell>
          <cell r="D195" t="str">
            <v>TASE</v>
          </cell>
          <cell r="E195" t="str">
            <v>אחר</v>
          </cell>
          <cell r="F195" t="str">
            <v>3170</v>
          </cell>
        </row>
        <row r="196">
          <cell r="C196" t="str">
            <v>1132562</v>
          </cell>
          <cell r="D196" t="str">
            <v>TASE</v>
          </cell>
          <cell r="E196" t="str">
            <v>אחר</v>
          </cell>
          <cell r="F196" t="str">
            <v>3170</v>
          </cell>
        </row>
        <row r="197">
          <cell r="C197" t="str">
            <v>1141589</v>
          </cell>
          <cell r="D197" t="str">
            <v>TASE</v>
          </cell>
          <cell r="E197" t="str">
            <v>אחר</v>
          </cell>
          <cell r="F197" t="str">
            <v>4826</v>
          </cell>
        </row>
        <row r="198">
          <cell r="C198" t="str">
            <v>1140557</v>
          </cell>
          <cell r="D198" t="str">
            <v>TASE</v>
          </cell>
          <cell r="E198" t="str">
            <v>אחר</v>
          </cell>
          <cell r="F198" t="str">
            <v>1632</v>
          </cell>
        </row>
        <row r="199">
          <cell r="C199" t="str">
            <v>1132299</v>
          </cell>
          <cell r="D199" t="str">
            <v>TASE</v>
          </cell>
          <cell r="E199" t="str">
            <v>אחר</v>
          </cell>
          <cell r="F199" t="str">
            <v>1622</v>
          </cell>
        </row>
        <row r="200">
          <cell r="C200" t="str">
            <v>1135367</v>
          </cell>
          <cell r="D200" t="str">
            <v>אחר</v>
          </cell>
          <cell r="F200" t="str">
            <v>1622</v>
          </cell>
        </row>
        <row r="201">
          <cell r="C201" t="str">
            <v>1135607</v>
          </cell>
          <cell r="D201" t="str">
            <v>TASE</v>
          </cell>
          <cell r="E201" t="str">
            <v>אחר</v>
          </cell>
          <cell r="F201" t="str">
            <v>1448</v>
          </cell>
        </row>
        <row r="202">
          <cell r="C202" t="str">
            <v>2590362</v>
          </cell>
          <cell r="D202" t="str">
            <v>TASE</v>
          </cell>
          <cell r="E202" t="str">
            <v>אחר</v>
          </cell>
          <cell r="F202" t="str">
            <v>259</v>
          </cell>
        </row>
        <row r="203">
          <cell r="C203" t="str">
            <v>2590388</v>
          </cell>
          <cell r="D203" t="str">
            <v>TASE</v>
          </cell>
          <cell r="E203" t="str">
            <v>אחר</v>
          </cell>
          <cell r="F203" t="str">
            <v>259</v>
          </cell>
        </row>
        <row r="204">
          <cell r="C204" t="str">
            <v>1134915</v>
          </cell>
          <cell r="D204" t="str">
            <v>TASE</v>
          </cell>
          <cell r="E204" t="str">
            <v>אחר</v>
          </cell>
          <cell r="F204" t="str">
            <v>1639</v>
          </cell>
        </row>
        <row r="205">
          <cell r="C205" t="str">
            <v>1140540</v>
          </cell>
          <cell r="D205" t="str">
            <v>TASE</v>
          </cell>
          <cell r="E205" t="str">
            <v>אחר</v>
          </cell>
          <cell r="F205" t="str">
            <v>1639</v>
          </cell>
        </row>
        <row r="206">
          <cell r="C206" t="str">
            <v>1135664</v>
          </cell>
          <cell r="D206" t="str">
            <v>TASE</v>
          </cell>
          <cell r="E206" t="str">
            <v>אחר</v>
          </cell>
          <cell r="F206" t="str">
            <v>1513</v>
          </cell>
        </row>
        <row r="207">
          <cell r="C207" t="str">
            <v>1136761</v>
          </cell>
          <cell r="D207" t="str">
            <v>TASE</v>
          </cell>
          <cell r="E207" t="str">
            <v>אחר</v>
          </cell>
          <cell r="F207" t="str">
            <v>1072</v>
          </cell>
        </row>
        <row r="208">
          <cell r="C208" t="str">
            <v>1140656</v>
          </cell>
          <cell r="D208" t="str">
            <v>TASE</v>
          </cell>
          <cell r="E208" t="str">
            <v>אחר</v>
          </cell>
          <cell r="F208" t="str">
            <v>1072</v>
          </cell>
        </row>
        <row r="209">
          <cell r="C209" t="str">
            <v>1137314</v>
          </cell>
          <cell r="D209" t="str">
            <v>TASE</v>
          </cell>
          <cell r="E209" t="str">
            <v>אחר</v>
          </cell>
          <cell r="F209" t="str">
            <v>1659</v>
          </cell>
        </row>
        <row r="210">
          <cell r="C210" t="str">
            <v>6120190</v>
          </cell>
          <cell r="D210" t="str">
            <v>TASE</v>
          </cell>
          <cell r="E210" t="str">
            <v>אחר</v>
          </cell>
          <cell r="F210" t="str">
            <v>612</v>
          </cell>
        </row>
        <row r="211">
          <cell r="C211" t="str">
            <v>2260420</v>
          </cell>
          <cell r="D211" t="str">
            <v>TASE</v>
          </cell>
          <cell r="E211" t="str">
            <v>אחר</v>
          </cell>
          <cell r="F211" t="str">
            <v>226</v>
          </cell>
        </row>
        <row r="212">
          <cell r="C212" t="str">
            <v>1137439</v>
          </cell>
          <cell r="D212" t="str">
            <v>TASE</v>
          </cell>
          <cell r="E212" t="str">
            <v>אחר</v>
          </cell>
          <cell r="F212" t="str">
            <v>1496</v>
          </cell>
        </row>
        <row r="213">
          <cell r="C213" t="str">
            <v>1134840</v>
          </cell>
          <cell r="D213" t="str">
            <v>TASE</v>
          </cell>
          <cell r="E213" t="str">
            <v>אחר</v>
          </cell>
          <cell r="F213" t="str">
            <v>1636</v>
          </cell>
        </row>
        <row r="214">
          <cell r="C214" t="str">
            <v>1138254</v>
          </cell>
          <cell r="D214" t="str">
            <v>TASE</v>
          </cell>
          <cell r="E214" t="str">
            <v>אחר</v>
          </cell>
          <cell r="F214" t="str">
            <v>1636</v>
          </cell>
        </row>
        <row r="215">
          <cell r="C215" t="str">
            <v>1139583</v>
          </cell>
          <cell r="D215" t="str">
            <v>TASE</v>
          </cell>
          <cell r="E215" t="str">
            <v>אחר</v>
          </cell>
          <cell r="F215" t="str">
            <v>2063</v>
          </cell>
        </row>
        <row r="216">
          <cell r="C216" t="str">
            <v>1141118</v>
          </cell>
          <cell r="D216" t="str">
            <v>TASE</v>
          </cell>
          <cell r="E216" t="str">
            <v>אחר</v>
          </cell>
          <cell r="F216" t="str">
            <v>4846</v>
          </cell>
        </row>
        <row r="217">
          <cell r="C217" t="str">
            <v>1141209</v>
          </cell>
          <cell r="D217" t="str">
            <v>TASE</v>
          </cell>
          <cell r="E217" t="str">
            <v>אחר</v>
          </cell>
          <cell r="F217" t="str">
            <v>4897</v>
          </cell>
        </row>
        <row r="218">
          <cell r="C218" t="str">
            <v>1980366</v>
          </cell>
          <cell r="D218" t="str">
            <v>TASE</v>
          </cell>
          <cell r="E218" t="str">
            <v>אחר</v>
          </cell>
          <cell r="F218" t="str">
            <v>4851</v>
          </cell>
        </row>
        <row r="219">
          <cell r="C219" t="str">
            <v>1141860</v>
          </cell>
          <cell r="D219" t="str">
            <v>TASE</v>
          </cell>
          <cell r="E219" t="str">
            <v>אחר</v>
          </cell>
          <cell r="F219" t="str">
            <v>4878</v>
          </cell>
        </row>
        <row r="220">
          <cell r="C220" t="str">
            <v>1140094</v>
          </cell>
          <cell r="D220" t="str">
            <v>TASE</v>
          </cell>
          <cell r="E220" t="str">
            <v>אחר</v>
          </cell>
          <cell r="F220" t="str">
            <v>1670</v>
          </cell>
        </row>
        <row r="221">
          <cell r="C221" t="str">
            <v>1141894</v>
          </cell>
          <cell r="D221" t="str">
            <v>TASE</v>
          </cell>
          <cell r="E221" t="str">
            <v>אחר</v>
          </cell>
          <cell r="F221" t="str">
            <v>4898</v>
          </cell>
        </row>
        <row r="222">
          <cell r="C222" t="str">
            <v>6390348</v>
          </cell>
          <cell r="D222" t="str">
            <v>TASE</v>
          </cell>
          <cell r="E222" t="str">
            <v>אחר</v>
          </cell>
          <cell r="F222" t="str">
            <v>639</v>
          </cell>
        </row>
        <row r="223">
          <cell r="C223" t="str">
            <v>1141837</v>
          </cell>
          <cell r="D223" t="str">
            <v>TASE</v>
          </cell>
          <cell r="E223" t="str">
            <v>אחר</v>
          </cell>
          <cell r="F223" t="str">
            <v>4877</v>
          </cell>
        </row>
        <row r="225">
          <cell r="C225" t="str">
            <v>2320174</v>
          </cell>
          <cell r="D225" t="str">
            <v>TASE</v>
          </cell>
          <cell r="E225" t="str">
            <v>אחר</v>
          </cell>
          <cell r="F225" t="str">
            <v>232</v>
          </cell>
        </row>
        <row r="226">
          <cell r="C226" t="str">
            <v>4750089</v>
          </cell>
          <cell r="D226" t="str">
            <v>TASE</v>
          </cell>
          <cell r="E226" t="str">
            <v>אחר</v>
          </cell>
          <cell r="F226" t="str">
            <v>475</v>
          </cell>
        </row>
        <row r="227">
          <cell r="C227" t="str">
            <v>1141936</v>
          </cell>
          <cell r="D227" t="str">
            <v>TASE</v>
          </cell>
          <cell r="E227" t="str">
            <v>אחר</v>
          </cell>
          <cell r="F227" t="str">
            <v>4882</v>
          </cell>
        </row>
        <row r="228">
          <cell r="C228" t="str">
            <v>1141332</v>
          </cell>
          <cell r="D228" t="str">
            <v>TASE</v>
          </cell>
          <cell r="E228" t="str">
            <v>אחר</v>
          </cell>
          <cell r="F228" t="str">
            <v>4854</v>
          </cell>
        </row>
        <row r="229">
          <cell r="C229" t="str">
            <v>5760244</v>
          </cell>
          <cell r="D229" t="str">
            <v>TASE</v>
          </cell>
          <cell r="E229" t="str">
            <v>אחר</v>
          </cell>
          <cell r="F229" t="str">
            <v>576</v>
          </cell>
        </row>
        <row r="230">
          <cell r="C230" t="str">
            <v>2590461</v>
          </cell>
          <cell r="D230" t="str">
            <v>TASE</v>
          </cell>
          <cell r="E230" t="str">
            <v>אחר</v>
          </cell>
          <cell r="F230" t="str">
            <v>259</v>
          </cell>
        </row>
        <row r="231">
          <cell r="C231" t="str">
            <v>2590396</v>
          </cell>
          <cell r="D231" t="str">
            <v>TASE</v>
          </cell>
          <cell r="E231" t="str">
            <v>אחר</v>
          </cell>
          <cell r="F231" t="str">
            <v>259</v>
          </cell>
        </row>
        <row r="232">
          <cell r="C232" t="str">
            <v>1141373</v>
          </cell>
          <cell r="D232" t="str">
            <v>TASE</v>
          </cell>
          <cell r="E232" t="str">
            <v>אחר</v>
          </cell>
          <cell r="F232" t="str">
            <v>4858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4">
          <cell r="C14" t="str">
            <v>2310217</v>
          </cell>
          <cell r="D14" t="str">
            <v>TASE</v>
          </cell>
          <cell r="E14" t="str">
            <v>אחר</v>
          </cell>
          <cell r="F14" t="str">
            <v>231</v>
          </cell>
        </row>
        <row r="15">
          <cell r="C15" t="str">
            <v>2310225</v>
          </cell>
          <cell r="D15" t="str">
            <v>TASE</v>
          </cell>
          <cell r="E15" t="str">
            <v>אחר</v>
          </cell>
          <cell r="F15" t="str">
            <v>231</v>
          </cell>
        </row>
        <row r="16">
          <cell r="C16" t="str">
            <v>2310209</v>
          </cell>
          <cell r="D16" t="str">
            <v>TASE</v>
          </cell>
          <cell r="E16" t="str">
            <v>אחר</v>
          </cell>
          <cell r="F16" t="str">
            <v>231</v>
          </cell>
        </row>
        <row r="17">
          <cell r="C17" t="str">
            <v>1940535</v>
          </cell>
          <cell r="D17" t="str">
            <v>TASE</v>
          </cell>
          <cell r="E17" t="str">
            <v>אחר</v>
          </cell>
          <cell r="F17" t="str">
            <v>662</v>
          </cell>
        </row>
        <row r="18">
          <cell r="C18" t="str">
            <v>6040299</v>
          </cell>
          <cell r="D18" t="str">
            <v>TASE</v>
          </cell>
          <cell r="E18" t="str">
            <v>אחר</v>
          </cell>
          <cell r="F18" t="str">
            <v>604</v>
          </cell>
        </row>
        <row r="19">
          <cell r="C19" t="str">
            <v>1138650</v>
          </cell>
          <cell r="D19" t="str">
            <v>TASE</v>
          </cell>
          <cell r="E19" t="str">
            <v>אחר</v>
          </cell>
          <cell r="F19" t="str">
            <v>1420</v>
          </cell>
        </row>
        <row r="20">
          <cell r="C20" t="str">
            <v>1940402</v>
          </cell>
          <cell r="D20" t="str">
            <v>TASE</v>
          </cell>
          <cell r="E20" t="str">
            <v>אחר</v>
          </cell>
          <cell r="F20" t="str">
            <v>662</v>
          </cell>
        </row>
        <row r="21">
          <cell r="C21" t="str">
            <v>1940543</v>
          </cell>
          <cell r="D21" t="str">
            <v>TASE</v>
          </cell>
          <cell r="E21" t="str">
            <v>אחר</v>
          </cell>
          <cell r="F21" t="str">
            <v>662</v>
          </cell>
        </row>
        <row r="22">
          <cell r="C22" t="str">
            <v>1940501</v>
          </cell>
          <cell r="D22" t="str">
            <v>TASE</v>
          </cell>
          <cell r="E22" t="str">
            <v>אחר</v>
          </cell>
          <cell r="F22" t="str">
            <v>662</v>
          </cell>
        </row>
        <row r="23">
          <cell r="C23" t="str">
            <v>1133149</v>
          </cell>
          <cell r="D23" t="str">
            <v>TASE</v>
          </cell>
          <cell r="E23" t="str">
            <v>אחר</v>
          </cell>
          <cell r="F23" t="str">
            <v>1328</v>
          </cell>
        </row>
        <row r="24">
          <cell r="C24" t="str">
            <v>2300143</v>
          </cell>
          <cell r="D24" t="str">
            <v>TASE</v>
          </cell>
          <cell r="E24" t="str">
            <v>אחר</v>
          </cell>
          <cell r="F24" t="str">
            <v>230</v>
          </cell>
        </row>
        <row r="25">
          <cell r="C25" t="str">
            <v>1095066</v>
          </cell>
          <cell r="D25" t="str">
            <v>TASE</v>
          </cell>
          <cell r="E25" t="str">
            <v>אחר</v>
          </cell>
          <cell r="F25" t="str">
            <v>1291</v>
          </cell>
        </row>
        <row r="26">
          <cell r="C26" t="str">
            <v>6000210</v>
          </cell>
          <cell r="D26" t="str">
            <v>TASE</v>
          </cell>
          <cell r="E26" t="str">
            <v>אחר</v>
          </cell>
          <cell r="F26" t="str">
            <v>600</v>
          </cell>
        </row>
        <row r="27">
          <cell r="C27" t="str">
            <v>1940444</v>
          </cell>
          <cell r="D27" t="str">
            <v>TASE</v>
          </cell>
          <cell r="E27" t="str">
            <v>אחר</v>
          </cell>
          <cell r="F27" t="str">
            <v>662</v>
          </cell>
        </row>
        <row r="28">
          <cell r="C28" t="str">
            <v>1129899</v>
          </cell>
          <cell r="D28" t="str">
            <v>TASE</v>
          </cell>
          <cell r="E28" t="str">
            <v>אחר</v>
          </cell>
          <cell r="F28" t="str">
            <v>1357</v>
          </cell>
        </row>
        <row r="29">
          <cell r="C29" t="str">
            <v>1110915</v>
          </cell>
          <cell r="D29" t="str">
            <v>TASE</v>
          </cell>
          <cell r="E29" t="str">
            <v>אחר</v>
          </cell>
          <cell r="F29" t="str">
            <v>1063</v>
          </cell>
        </row>
        <row r="30">
          <cell r="C30" t="str">
            <v>1122860</v>
          </cell>
          <cell r="D30" t="str">
            <v>TASE</v>
          </cell>
          <cell r="E30" t="str">
            <v>אחר</v>
          </cell>
          <cell r="F30" t="str">
            <v>1560</v>
          </cell>
        </row>
        <row r="31">
          <cell r="C31" t="str">
            <v>7670177</v>
          </cell>
          <cell r="D31" t="str">
            <v>TASE</v>
          </cell>
          <cell r="E31" t="str">
            <v>אחר</v>
          </cell>
          <cell r="F31" t="str">
            <v>767</v>
          </cell>
        </row>
        <row r="32">
          <cell r="C32" t="str">
            <v>1120120</v>
          </cell>
          <cell r="D32" t="str">
            <v>TASE</v>
          </cell>
          <cell r="E32" t="str">
            <v>אחר</v>
          </cell>
          <cell r="F32" t="str">
            <v>224</v>
          </cell>
        </row>
        <row r="33">
          <cell r="C33" t="str">
            <v>1136050</v>
          </cell>
          <cell r="D33" t="str">
            <v>TASE</v>
          </cell>
          <cell r="E33" t="str">
            <v>אחר</v>
          </cell>
          <cell r="F33" t="str">
            <v>224</v>
          </cell>
        </row>
        <row r="34">
          <cell r="C34" t="str">
            <v>1132950</v>
          </cell>
          <cell r="D34" t="str">
            <v>TASE</v>
          </cell>
          <cell r="E34" t="str">
            <v>אחר</v>
          </cell>
          <cell r="F34" t="str">
            <v>224</v>
          </cell>
        </row>
        <row r="35">
          <cell r="C35" t="str">
            <v>3230208</v>
          </cell>
          <cell r="D35" t="str">
            <v>TASE</v>
          </cell>
          <cell r="E35" t="str">
            <v>אחר</v>
          </cell>
          <cell r="F35" t="str">
            <v>323</v>
          </cell>
        </row>
        <row r="36">
          <cell r="C36" t="str">
            <v>1103670</v>
          </cell>
          <cell r="D36" t="str">
            <v>TASE</v>
          </cell>
          <cell r="E36" t="str">
            <v>אחר</v>
          </cell>
          <cell r="F36" t="str">
            <v>566</v>
          </cell>
        </row>
        <row r="37">
          <cell r="C37" t="str">
            <v>1139542</v>
          </cell>
          <cell r="D37" t="str">
            <v>TASE</v>
          </cell>
          <cell r="E37" t="str">
            <v>אחר</v>
          </cell>
          <cell r="F37" t="str">
            <v>1363</v>
          </cell>
        </row>
        <row r="38">
          <cell r="C38" t="str">
            <v>1129279</v>
          </cell>
          <cell r="D38" t="str">
            <v>TASE</v>
          </cell>
          <cell r="E38" t="str">
            <v>אחר</v>
          </cell>
          <cell r="F38" t="str">
            <v>1327</v>
          </cell>
        </row>
        <row r="39">
          <cell r="C39" t="str">
            <v>1141050</v>
          </cell>
          <cell r="D39" t="str">
            <v>TASE</v>
          </cell>
          <cell r="E39" t="str">
            <v>אחר</v>
          </cell>
          <cell r="F39" t="str">
            <v>1327</v>
          </cell>
        </row>
        <row r="40">
          <cell r="C40" t="str">
            <v>1121763</v>
          </cell>
          <cell r="D40" t="str">
            <v>TASE</v>
          </cell>
          <cell r="E40" t="str">
            <v>אחר</v>
          </cell>
          <cell r="F40" t="str">
            <v>1064</v>
          </cell>
        </row>
        <row r="41">
          <cell r="C41" t="str">
            <v>6950083</v>
          </cell>
          <cell r="D41" t="str">
            <v>TASE</v>
          </cell>
          <cell r="E41" t="str">
            <v>אחר</v>
          </cell>
          <cell r="F41" t="str">
            <v>231</v>
          </cell>
        </row>
        <row r="42">
          <cell r="C42" t="str">
            <v>6990188</v>
          </cell>
          <cell r="D42" t="str">
            <v>TASE</v>
          </cell>
          <cell r="E42" t="str">
            <v>אחר</v>
          </cell>
          <cell r="F42" t="str">
            <v>699</v>
          </cell>
        </row>
        <row r="43">
          <cell r="C43" t="str">
            <v>7770217</v>
          </cell>
          <cell r="D43" t="str">
            <v>TASE</v>
          </cell>
          <cell r="E43" t="str">
            <v>אחר</v>
          </cell>
          <cell r="F43" t="str">
            <v>777</v>
          </cell>
        </row>
        <row r="44">
          <cell r="C44" t="str">
            <v>6910095</v>
          </cell>
          <cell r="D44" t="str">
            <v>TASE</v>
          </cell>
          <cell r="E44" t="str">
            <v>אחר</v>
          </cell>
          <cell r="F44" t="str">
            <v>691</v>
          </cell>
        </row>
        <row r="45">
          <cell r="C45" t="str">
            <v>1115823</v>
          </cell>
          <cell r="D45" t="str">
            <v>TASE</v>
          </cell>
          <cell r="E45" t="str">
            <v>אחר</v>
          </cell>
          <cell r="F45" t="str">
            <v>1095</v>
          </cell>
        </row>
        <row r="46">
          <cell r="C46" t="str">
            <v>6990154</v>
          </cell>
          <cell r="D46" t="str">
            <v>TASE</v>
          </cell>
          <cell r="E46" t="str">
            <v>אחר</v>
          </cell>
          <cell r="F46" t="str">
            <v>699</v>
          </cell>
        </row>
        <row r="47">
          <cell r="C47" t="str">
            <v>1105543</v>
          </cell>
          <cell r="D47" t="str">
            <v>TASE</v>
          </cell>
          <cell r="E47" t="str">
            <v>אחר</v>
          </cell>
          <cell r="F47" t="str">
            <v>1095</v>
          </cell>
        </row>
        <row r="48">
          <cell r="C48" t="str">
            <v>1142231</v>
          </cell>
          <cell r="D48" t="str">
            <v>TASE</v>
          </cell>
          <cell r="E48" t="str">
            <v>אחר</v>
          </cell>
          <cell r="F48" t="str">
            <v>1172</v>
          </cell>
        </row>
        <row r="49">
          <cell r="C49" t="str">
            <v>1129550</v>
          </cell>
          <cell r="D49" t="str">
            <v>TASE</v>
          </cell>
          <cell r="E49" t="str">
            <v>אחר</v>
          </cell>
          <cell r="F49" t="str">
            <v>1172</v>
          </cell>
        </row>
        <row r="50">
          <cell r="C50" t="str">
            <v>1129550</v>
          </cell>
          <cell r="D50" t="str">
            <v>TASE</v>
          </cell>
          <cell r="E50" t="str">
            <v>אחר</v>
          </cell>
          <cell r="F50" t="str">
            <v>1172</v>
          </cell>
        </row>
        <row r="52">
          <cell r="C52" t="str">
            <v>2310167</v>
          </cell>
          <cell r="D52" t="str">
            <v>TASE</v>
          </cell>
          <cell r="E52" t="str">
            <v>אחר</v>
          </cell>
          <cell r="F52" t="str">
            <v>231</v>
          </cell>
        </row>
        <row r="53">
          <cell r="C53" t="str">
            <v>2310175</v>
          </cell>
          <cell r="D53" t="str">
            <v>TASE</v>
          </cell>
          <cell r="E53" t="str">
            <v>אחר</v>
          </cell>
          <cell r="F53" t="str">
            <v>231</v>
          </cell>
        </row>
        <row r="54">
          <cell r="C54" t="str">
            <v>2300176</v>
          </cell>
          <cell r="D54" t="str">
            <v>TASE</v>
          </cell>
          <cell r="E54" t="str">
            <v>אחר</v>
          </cell>
          <cell r="F54" t="str">
            <v>230</v>
          </cell>
        </row>
        <row r="55">
          <cell r="C55" t="str">
            <v>1140912</v>
          </cell>
          <cell r="D55" t="str">
            <v>TASE</v>
          </cell>
          <cell r="E55" t="str">
            <v>אחר</v>
          </cell>
          <cell r="F55" t="str">
            <v>1291</v>
          </cell>
        </row>
        <row r="56">
          <cell r="C56" t="str">
            <v>4160149</v>
          </cell>
          <cell r="D56" t="str">
            <v>TASE</v>
          </cell>
          <cell r="E56" t="str">
            <v>אחר</v>
          </cell>
          <cell r="F56" t="str">
            <v>416</v>
          </cell>
        </row>
        <row r="57">
          <cell r="C57" t="str">
            <v>6000202</v>
          </cell>
          <cell r="D57" t="str">
            <v>TASE</v>
          </cell>
          <cell r="E57" t="str">
            <v>אחר</v>
          </cell>
          <cell r="F57" t="str">
            <v>600</v>
          </cell>
        </row>
        <row r="58">
          <cell r="C58" t="str">
            <v>2810299</v>
          </cell>
          <cell r="D58" t="str">
            <v>TASE</v>
          </cell>
          <cell r="E58" t="str">
            <v>אחר</v>
          </cell>
          <cell r="F58" t="str">
            <v>281</v>
          </cell>
        </row>
        <row r="59">
          <cell r="C59" t="str">
            <v>1137033</v>
          </cell>
          <cell r="D59" t="str">
            <v>TASE</v>
          </cell>
          <cell r="E59" t="str">
            <v>אחר</v>
          </cell>
          <cell r="F59" t="str">
            <v>1597</v>
          </cell>
        </row>
        <row r="60">
          <cell r="C60" t="str">
            <v>1132968</v>
          </cell>
          <cell r="D60" t="str">
            <v>TASE</v>
          </cell>
          <cell r="E60" t="str">
            <v>אחר</v>
          </cell>
          <cell r="F60" t="str">
            <v>224</v>
          </cell>
        </row>
        <row r="61">
          <cell r="C61" t="str">
            <v>1136068</v>
          </cell>
          <cell r="D61" t="str">
            <v>TASE</v>
          </cell>
          <cell r="E61" t="str">
            <v>אחר</v>
          </cell>
          <cell r="F61" t="str">
            <v>224</v>
          </cell>
        </row>
        <row r="62">
          <cell r="C62" t="str">
            <v>1135862</v>
          </cell>
          <cell r="D62" t="str">
            <v>TASE</v>
          </cell>
          <cell r="E62" t="str">
            <v>אחר</v>
          </cell>
          <cell r="F62" t="str">
            <v>1597</v>
          </cell>
        </row>
        <row r="63">
          <cell r="C63" t="str">
            <v>3230240</v>
          </cell>
          <cell r="D63" t="str">
            <v>TASE</v>
          </cell>
          <cell r="E63" t="str">
            <v>אחר</v>
          </cell>
          <cell r="F63" t="str">
            <v>323</v>
          </cell>
        </row>
        <row r="64">
          <cell r="C64" t="str">
            <v>1133479</v>
          </cell>
          <cell r="D64" t="str">
            <v>TASE</v>
          </cell>
          <cell r="E64" t="str">
            <v>אחר</v>
          </cell>
          <cell r="F64" t="str">
            <v>1060</v>
          </cell>
        </row>
        <row r="65">
          <cell r="C65" t="str">
            <v>1139815</v>
          </cell>
          <cell r="D65" t="str">
            <v>TASE</v>
          </cell>
          <cell r="E65" t="str">
            <v>אחר</v>
          </cell>
          <cell r="F65" t="str">
            <v>1527</v>
          </cell>
        </row>
        <row r="66">
          <cell r="C66" t="str">
            <v>7390149</v>
          </cell>
          <cell r="D66" t="str">
            <v>TASE</v>
          </cell>
          <cell r="E66" t="str">
            <v>אחר</v>
          </cell>
          <cell r="F66" t="str">
            <v>739</v>
          </cell>
        </row>
        <row r="67">
          <cell r="C67" t="str">
            <v>1139203</v>
          </cell>
          <cell r="D67" t="str">
            <v>TASE</v>
          </cell>
          <cell r="E67" t="str">
            <v>אחר</v>
          </cell>
          <cell r="F67" t="str">
            <v>1422</v>
          </cell>
        </row>
        <row r="68">
          <cell r="C68" t="str">
            <v>6270144</v>
          </cell>
          <cell r="D68" t="str">
            <v>TASE</v>
          </cell>
          <cell r="E68" t="str">
            <v>אחר</v>
          </cell>
          <cell r="F68" t="str">
            <v>627</v>
          </cell>
        </row>
        <row r="69">
          <cell r="C69" t="str">
            <v>1123264</v>
          </cell>
          <cell r="D69" t="str">
            <v>TASE</v>
          </cell>
          <cell r="E69" t="str">
            <v>אחר</v>
          </cell>
          <cell r="F69" t="str">
            <v>510</v>
          </cell>
        </row>
        <row r="70">
          <cell r="C70" t="str">
            <v>2380046</v>
          </cell>
          <cell r="D70" t="str">
            <v>TASE</v>
          </cell>
          <cell r="E70" t="str">
            <v>אחר</v>
          </cell>
          <cell r="F70" t="str">
            <v>238</v>
          </cell>
        </row>
        <row r="71">
          <cell r="C71" t="str">
            <v>6990212</v>
          </cell>
          <cell r="D71" t="str">
            <v>TASE</v>
          </cell>
          <cell r="E71" t="str">
            <v>אחר</v>
          </cell>
          <cell r="F71" t="str">
            <v>699</v>
          </cell>
        </row>
        <row r="72">
          <cell r="C72" t="str">
            <v>1132836</v>
          </cell>
          <cell r="D72" t="str">
            <v>TASE</v>
          </cell>
          <cell r="E72" t="str">
            <v>אחר</v>
          </cell>
          <cell r="F72" t="str">
            <v>2066</v>
          </cell>
        </row>
        <row r="73">
          <cell r="C73" t="str">
            <v>1139591</v>
          </cell>
          <cell r="D73" t="str">
            <v>TASE</v>
          </cell>
          <cell r="E73" t="str">
            <v>אחר</v>
          </cell>
          <cell r="F73" t="str">
            <v>1585</v>
          </cell>
        </row>
        <row r="74">
          <cell r="C74" t="str">
            <v>1136134</v>
          </cell>
          <cell r="D74" t="str">
            <v>TASE</v>
          </cell>
          <cell r="E74" t="str">
            <v>אחר</v>
          </cell>
          <cell r="F74" t="str">
            <v>1633</v>
          </cell>
        </row>
        <row r="75">
          <cell r="C75" t="str">
            <v>1133289</v>
          </cell>
          <cell r="D75" t="str">
            <v>TASE</v>
          </cell>
          <cell r="E75" t="str">
            <v>אחר</v>
          </cell>
          <cell r="F75" t="str">
            <v>1390</v>
          </cell>
        </row>
        <row r="76">
          <cell r="C76" t="str">
            <v>1135698</v>
          </cell>
          <cell r="D76" t="str">
            <v>TASE</v>
          </cell>
          <cell r="E76" t="str">
            <v>אחר</v>
          </cell>
          <cell r="F76" t="str">
            <v>1338</v>
          </cell>
        </row>
        <row r="77">
          <cell r="C77" t="str">
            <v>1134790</v>
          </cell>
          <cell r="D77" t="str">
            <v>TASE</v>
          </cell>
          <cell r="E77" t="str">
            <v>אחר</v>
          </cell>
          <cell r="F77" t="str">
            <v>1095</v>
          </cell>
        </row>
        <row r="78">
          <cell r="C78" t="str">
            <v>1136936</v>
          </cell>
          <cell r="D78" t="str">
            <v>TASE</v>
          </cell>
          <cell r="E78" t="str">
            <v>אחר</v>
          </cell>
          <cell r="F78" t="str">
            <v>1193</v>
          </cell>
        </row>
        <row r="79">
          <cell r="C79" t="str">
            <v>2590388</v>
          </cell>
          <cell r="D79" t="str">
            <v>TASE</v>
          </cell>
          <cell r="E79" t="str">
            <v>אחר</v>
          </cell>
          <cell r="F79" t="str">
            <v>259</v>
          </cell>
        </row>
        <row r="80">
          <cell r="C80" t="str">
            <v>1141894</v>
          </cell>
          <cell r="D80" t="str">
            <v>TASE</v>
          </cell>
          <cell r="E80" t="str">
            <v>אחר</v>
          </cell>
          <cell r="F80" t="str">
            <v>4898</v>
          </cell>
        </row>
        <row r="81">
          <cell r="C81" t="str">
            <v>6390348</v>
          </cell>
          <cell r="D81" t="str">
            <v>TASE</v>
          </cell>
          <cell r="E81" t="str">
            <v>אחר</v>
          </cell>
          <cell r="F81" t="str">
            <v>639</v>
          </cell>
        </row>
        <row r="83">
          <cell r="C83" t="str">
            <v>1140417</v>
          </cell>
          <cell r="D83" t="str">
            <v>TASE</v>
          </cell>
          <cell r="E83" t="str">
            <v>אחר</v>
          </cell>
          <cell r="F83" t="str">
            <v>1390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opLeftCell="A10" workbookViewId="0">
      <selection activeCell="C15" sqref="C1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562272.82373171498</v>
      </c>
      <c r="D11" s="75">
        <f>C11/$C$42*100</f>
        <v>5.8191018219657202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3552266.6806766</v>
      </c>
      <c r="D13" s="76">
        <f>C13/$C$42*100</f>
        <v>36.763294687520528</v>
      </c>
    </row>
    <row r="14" spans="1:36">
      <c r="A14" s="10" t="s">
        <v>13</v>
      </c>
      <c r="B14" s="70" t="s">
        <v>17</v>
      </c>
      <c r="C14" s="76">
        <v>0</v>
      </c>
      <c r="D14" s="76">
        <f t="shared" ref="D14:D22" si="0">C14/$C$42*100</f>
        <v>0</v>
      </c>
    </row>
    <row r="15" spans="1:36">
      <c r="A15" s="10" t="s">
        <v>13</v>
      </c>
      <c r="B15" s="70" t="s">
        <v>18</v>
      </c>
      <c r="C15" s="76">
        <v>1850740.98378588</v>
      </c>
      <c r="D15" s="76">
        <f t="shared" si="0"/>
        <v>19.153780471299669</v>
      </c>
    </row>
    <row r="16" spans="1:36">
      <c r="A16" s="10" t="s">
        <v>13</v>
      </c>
      <c r="B16" s="70" t="s">
        <v>19</v>
      </c>
      <c r="C16" s="76">
        <v>1781663.1622138761</v>
      </c>
      <c r="D16" s="76">
        <f t="shared" si="0"/>
        <v>18.438876850848558</v>
      </c>
    </row>
    <row r="17" spans="1:4">
      <c r="A17" s="10" t="s">
        <v>13</v>
      </c>
      <c r="B17" s="70" t="s">
        <v>20</v>
      </c>
      <c r="C17" s="76">
        <v>1223787.7173367534</v>
      </c>
      <c r="D17" s="76">
        <f t="shared" si="0"/>
        <v>12.665284600437095</v>
      </c>
    </row>
    <row r="18" spans="1:4">
      <c r="A18" s="10" t="s">
        <v>13</v>
      </c>
      <c r="B18" s="70" t="s">
        <v>21</v>
      </c>
      <c r="C18" s="76">
        <v>173345.87074156231</v>
      </c>
      <c r="D18" s="76">
        <f t="shared" si="0"/>
        <v>1.79399969140917</v>
      </c>
    </row>
    <row r="19" spans="1:4">
      <c r="A19" s="10" t="s">
        <v>13</v>
      </c>
      <c r="B19" s="70" t="s">
        <v>22</v>
      </c>
      <c r="C19" s="76">
        <v>347.23934783999999</v>
      </c>
      <c r="D19" s="76">
        <f t="shared" si="0"/>
        <v>3.593666697713385E-3</v>
      </c>
    </row>
    <row r="20" spans="1:4">
      <c r="A20" s="10" t="s">
        <v>13</v>
      </c>
      <c r="B20" s="70" t="s">
        <v>23</v>
      </c>
      <c r="C20" s="76">
        <v>933.09238000000005</v>
      </c>
      <c r="D20" s="76">
        <f t="shared" si="0"/>
        <v>9.6568059834083435E-3</v>
      </c>
    </row>
    <row r="21" spans="1:4">
      <c r="A21" s="10" t="s">
        <v>13</v>
      </c>
      <c r="B21" s="70" t="s">
        <v>24</v>
      </c>
      <c r="C21" s="76">
        <v>32502.386989683982</v>
      </c>
      <c r="D21" s="76">
        <f t="shared" si="0"/>
        <v>0.33637531704742218</v>
      </c>
    </row>
    <row r="22" spans="1:4">
      <c r="A22" s="10" t="s">
        <v>13</v>
      </c>
      <c r="B22" s="70" t="s">
        <v>25</v>
      </c>
      <c r="C22" s="76">
        <v>0</v>
      </c>
      <c r="D22" s="76">
        <f t="shared" si="0"/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25440.798471165399</v>
      </c>
      <c r="D24" s="76">
        <f t="shared" ref="D24:D37" si="1">C24/$C$42*100</f>
        <v>0.26329317457188517</v>
      </c>
    </row>
    <row r="25" spans="1:4">
      <c r="A25" s="10" t="s">
        <v>13</v>
      </c>
      <c r="B25" s="70" t="s">
        <v>28</v>
      </c>
      <c r="C25" s="76">
        <v>0</v>
      </c>
      <c r="D25" s="76">
        <f t="shared" si="1"/>
        <v>0</v>
      </c>
    </row>
    <row r="26" spans="1:4">
      <c r="A26" s="10" t="s">
        <v>13</v>
      </c>
      <c r="B26" s="70" t="s">
        <v>18</v>
      </c>
      <c r="C26" s="76">
        <v>76234.305864110895</v>
      </c>
      <c r="D26" s="76">
        <f t="shared" si="1"/>
        <v>0.7889678629778627</v>
      </c>
    </row>
    <row r="27" spans="1:4">
      <c r="A27" s="10" t="s">
        <v>13</v>
      </c>
      <c r="B27" s="70" t="s">
        <v>29</v>
      </c>
      <c r="C27" s="76">
        <v>64584.264768806701</v>
      </c>
      <c r="D27" s="76">
        <f t="shared" si="1"/>
        <v>0.66839867929629992</v>
      </c>
    </row>
    <row r="28" spans="1:4">
      <c r="A28" s="10" t="s">
        <v>13</v>
      </c>
      <c r="B28" s="70" t="s">
        <v>30</v>
      </c>
      <c r="C28" s="76">
        <v>121986.44616590322</v>
      </c>
      <c r="D28" s="76">
        <f t="shared" si="1"/>
        <v>1.2624681848003239</v>
      </c>
    </row>
    <row r="29" spans="1:4">
      <c r="A29" s="10" t="s">
        <v>13</v>
      </c>
      <c r="B29" s="70" t="s">
        <v>31</v>
      </c>
      <c r="C29" s="76">
        <v>9622.5293712000002</v>
      </c>
      <c r="D29" s="76">
        <f t="shared" si="1"/>
        <v>9.958595868859918E-2</v>
      </c>
    </row>
    <row r="30" spans="1:4">
      <c r="A30" s="10" t="s">
        <v>13</v>
      </c>
      <c r="B30" s="70" t="s">
        <v>32</v>
      </c>
      <c r="C30" s="76">
        <v>0</v>
      </c>
      <c r="D30" s="76">
        <f t="shared" si="1"/>
        <v>0</v>
      </c>
    </row>
    <row r="31" spans="1:4">
      <c r="A31" s="10" t="s">
        <v>13</v>
      </c>
      <c r="B31" s="70" t="s">
        <v>33</v>
      </c>
      <c r="C31" s="76">
        <v>2311.8294291361699</v>
      </c>
      <c r="D31" s="76">
        <f t="shared" si="1"/>
        <v>2.3925699901119823E-2</v>
      </c>
    </row>
    <row r="32" spans="1:4">
      <c r="A32" s="10" t="s">
        <v>13</v>
      </c>
      <c r="B32" s="70" t="s">
        <v>34</v>
      </c>
      <c r="C32" s="76">
        <v>0</v>
      </c>
      <c r="D32" s="76">
        <f t="shared" si="1"/>
        <v>0</v>
      </c>
    </row>
    <row r="33" spans="1:4">
      <c r="A33" s="10" t="s">
        <v>13</v>
      </c>
      <c r="B33" s="69" t="s">
        <v>35</v>
      </c>
      <c r="C33" s="76">
        <v>47366.283783913212</v>
      </c>
      <c r="D33" s="76">
        <f t="shared" si="1"/>
        <v>0.49020549568340777</v>
      </c>
    </row>
    <row r="34" spans="1:4">
      <c r="A34" s="10" t="s">
        <v>13</v>
      </c>
      <c r="B34" s="69" t="s">
        <v>36</v>
      </c>
      <c r="C34" s="76">
        <v>0</v>
      </c>
      <c r="D34" s="76">
        <f t="shared" si="1"/>
        <v>0</v>
      </c>
    </row>
    <row r="35" spans="1:4">
      <c r="A35" s="10" t="s">
        <v>13</v>
      </c>
      <c r="B35" s="69" t="s">
        <v>37</v>
      </c>
      <c r="C35" s="76">
        <f>'זכויות מקרקעין'!G11</f>
        <v>137129.848</v>
      </c>
      <c r="D35" s="76">
        <f t="shared" si="1"/>
        <v>1.4191910308712161</v>
      </c>
    </row>
    <row r="36" spans="1:4">
      <c r="A36" s="10" t="s">
        <v>13</v>
      </c>
      <c r="B36" s="69" t="s">
        <v>38</v>
      </c>
      <c r="C36" s="76">
        <v>0</v>
      </c>
      <c r="D36" s="76">
        <f t="shared" si="1"/>
        <v>0</v>
      </c>
    </row>
    <row r="37" spans="1:4">
      <c r="A37" s="10" t="s">
        <v>13</v>
      </c>
      <c r="B37" s="69" t="s">
        <v>39</v>
      </c>
      <c r="C37" s="76">
        <v>0</v>
      </c>
      <c r="D37" s="76">
        <f t="shared" si="1"/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f t="shared" ref="D39:D41" si="2">C39/$C$42*100</f>
        <v>0</v>
      </c>
    </row>
    <row r="40" spans="1:4">
      <c r="A40" s="10" t="s">
        <v>13</v>
      </c>
      <c r="B40" s="72" t="s">
        <v>42</v>
      </c>
      <c r="C40" s="76">
        <v>0</v>
      </c>
      <c r="D40" s="76">
        <f t="shared" si="2"/>
        <v>0</v>
      </c>
    </row>
    <row r="41" spans="1:4">
      <c r="A41" s="10" t="s">
        <v>13</v>
      </c>
      <c r="B41" s="72" t="s">
        <v>43</v>
      </c>
      <c r="C41" s="76">
        <v>0</v>
      </c>
      <c r="D41" s="76">
        <f t="shared" si="2"/>
        <v>0</v>
      </c>
    </row>
    <row r="42" spans="1:4">
      <c r="B42" s="72" t="s">
        <v>44</v>
      </c>
      <c r="C42" s="76">
        <f>SUM(C11:C41)</f>
        <v>9662536.2630581465</v>
      </c>
      <c r="D42" s="76">
        <f>SUM(D11:D41)</f>
        <v>99.999999999999986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202</v>
      </c>
      <c r="D47">
        <v>3.5546000000000002</v>
      </c>
    </row>
    <row r="48" spans="1:4">
      <c r="C48" t="s">
        <v>113</v>
      </c>
      <c r="D48">
        <v>4.1525999999999996</v>
      </c>
    </row>
    <row r="49" spans="3:4">
      <c r="C49" t="s">
        <v>123</v>
      </c>
      <c r="D49">
        <v>2.7078000000000002</v>
      </c>
    </row>
    <row r="50" spans="3:4">
      <c r="C50" t="s">
        <v>203</v>
      </c>
      <c r="D50">
        <v>0.44409999999999999</v>
      </c>
    </row>
    <row r="51" spans="3:4">
      <c r="C51" t="s">
        <v>109</v>
      </c>
      <c r="D51">
        <v>3.4670000000000001</v>
      </c>
    </row>
    <row r="52" spans="3:4">
      <c r="C52" t="s">
        <v>116</v>
      </c>
      <c r="D52">
        <v>4.6818999999999997</v>
      </c>
    </row>
    <row r="53" spans="3:4">
      <c r="C53" t="s">
        <v>126</v>
      </c>
      <c r="D53">
        <v>1</v>
      </c>
    </row>
    <row r="54" spans="3:4">
      <c r="C54" t="s">
        <v>126</v>
      </c>
      <c r="D54">
        <v>0.60189999999999999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14920</v>
      </c>
      <c r="H11" s="7"/>
      <c r="I11" s="75">
        <v>933.09238000000005</v>
      </c>
      <c r="J11" s="25"/>
      <c r="K11" s="75">
        <v>100</v>
      </c>
      <c r="L11" s="75">
        <v>0.01</v>
      </c>
      <c r="BD11" s="16"/>
      <c r="BE11" s="19"/>
      <c r="BF11" s="16"/>
      <c r="BH11" s="16"/>
    </row>
    <row r="12" spans="2:61">
      <c r="B12" s="77" t="s">
        <v>204</v>
      </c>
      <c r="C12" s="16"/>
      <c r="D12" s="16"/>
      <c r="E12" s="16"/>
      <c r="G12" s="78">
        <v>120</v>
      </c>
      <c r="I12" s="78">
        <v>263.476</v>
      </c>
      <c r="K12" s="78">
        <v>28.24</v>
      </c>
      <c r="L12" s="78">
        <v>0</v>
      </c>
    </row>
    <row r="13" spans="2:61">
      <c r="B13" s="77" t="s">
        <v>2298</v>
      </c>
      <c r="C13" s="16"/>
      <c r="D13" s="16"/>
      <c r="E13" s="16"/>
      <c r="G13" s="78">
        <v>120</v>
      </c>
      <c r="I13" s="78">
        <v>263.476</v>
      </c>
      <c r="K13" s="78">
        <v>28.24</v>
      </c>
      <c r="L13" s="78">
        <v>0</v>
      </c>
    </row>
    <row r="14" spans="2:61">
      <c r="B14" t="s">
        <v>2299</v>
      </c>
      <c r="C14" t="s">
        <v>2300</v>
      </c>
      <c r="D14" t="s">
        <v>103</v>
      </c>
      <c r="E14" t="s">
        <v>126</v>
      </c>
      <c r="F14" t="s">
        <v>105</v>
      </c>
      <c r="G14" s="76">
        <v>-4</v>
      </c>
      <c r="H14" s="76">
        <v>155900</v>
      </c>
      <c r="I14" s="76">
        <v>-6.2359999999999998</v>
      </c>
      <c r="J14" s="76">
        <v>0</v>
      </c>
      <c r="K14" s="76">
        <v>-0.67</v>
      </c>
      <c r="L14" s="76">
        <v>0</v>
      </c>
    </row>
    <row r="15" spans="2:61">
      <c r="B15" t="s">
        <v>2301</v>
      </c>
      <c r="C15" t="s">
        <v>2302</v>
      </c>
      <c r="D15" t="s">
        <v>103</v>
      </c>
      <c r="E15" t="s">
        <v>126</v>
      </c>
      <c r="F15" t="s">
        <v>105</v>
      </c>
      <c r="G15" s="76">
        <v>4</v>
      </c>
      <c r="H15" s="76">
        <v>160800</v>
      </c>
      <c r="I15" s="76">
        <v>6.4320000000000004</v>
      </c>
      <c r="J15" s="76">
        <v>0</v>
      </c>
      <c r="K15" s="76">
        <v>0.69</v>
      </c>
      <c r="L15" s="76">
        <v>0</v>
      </c>
    </row>
    <row r="16" spans="2:61">
      <c r="B16" t="s">
        <v>2303</v>
      </c>
      <c r="C16" t="s">
        <v>2304</v>
      </c>
      <c r="D16" t="s">
        <v>103</v>
      </c>
      <c r="E16" t="s">
        <v>126</v>
      </c>
      <c r="F16" t="s">
        <v>105</v>
      </c>
      <c r="G16" s="76">
        <v>120</v>
      </c>
      <c r="H16" s="76">
        <v>219400</v>
      </c>
      <c r="I16" s="76">
        <v>263.27999999999997</v>
      </c>
      <c r="J16" s="76">
        <v>0</v>
      </c>
      <c r="K16" s="76">
        <v>28.22</v>
      </c>
      <c r="L16" s="76">
        <v>0</v>
      </c>
    </row>
    <row r="17" spans="2:12">
      <c r="B17" s="77" t="s">
        <v>2305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226</v>
      </c>
      <c r="C18" t="s">
        <v>226</v>
      </c>
      <c r="D18" s="16"/>
      <c r="E18" t="s">
        <v>226</v>
      </c>
      <c r="F18" t="s">
        <v>226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2306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226</v>
      </c>
      <c r="C20" t="s">
        <v>226</v>
      </c>
      <c r="D20" s="16"/>
      <c r="E20" t="s">
        <v>226</v>
      </c>
      <c r="F20" t="s">
        <v>226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1362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226</v>
      </c>
      <c r="C22" t="s">
        <v>226</v>
      </c>
      <c r="D22" s="16"/>
      <c r="E22" t="s">
        <v>226</v>
      </c>
      <c r="F22" t="s">
        <v>226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258</v>
      </c>
      <c r="C23" s="16"/>
      <c r="D23" s="16"/>
      <c r="E23" s="16"/>
      <c r="G23" s="78">
        <v>14800</v>
      </c>
      <c r="I23" s="78">
        <v>669.61638000000005</v>
      </c>
      <c r="K23" s="78">
        <v>71.760000000000005</v>
      </c>
      <c r="L23" s="78">
        <v>0.01</v>
      </c>
    </row>
    <row r="24" spans="2:12">
      <c r="B24" s="77" t="s">
        <v>2298</v>
      </c>
      <c r="C24" s="16"/>
      <c r="D24" s="16"/>
      <c r="E24" s="16"/>
      <c r="G24" s="78">
        <v>14800</v>
      </c>
      <c r="I24" s="78">
        <v>669.61638000000005</v>
      </c>
      <c r="K24" s="78">
        <v>71.760000000000005</v>
      </c>
      <c r="L24" s="78">
        <v>0.01</v>
      </c>
    </row>
    <row r="25" spans="2:12">
      <c r="B25" t="s">
        <v>2307</v>
      </c>
      <c r="C25" t="s">
        <v>2308</v>
      </c>
      <c r="D25" t="s">
        <v>126</v>
      </c>
      <c r="E25" t="s">
        <v>1404</v>
      </c>
      <c r="F25" t="s">
        <v>109</v>
      </c>
      <c r="G25" s="76">
        <v>7400</v>
      </c>
      <c r="H25" s="76">
        <v>1250</v>
      </c>
      <c r="I25" s="76">
        <v>320.69749999999999</v>
      </c>
      <c r="J25" s="76">
        <v>0</v>
      </c>
      <c r="K25" s="76">
        <v>34.369999999999997</v>
      </c>
      <c r="L25" s="76">
        <v>0</v>
      </c>
    </row>
    <row r="26" spans="2:12">
      <c r="B26" t="s">
        <v>2309</v>
      </c>
      <c r="C26" t="s">
        <v>2310</v>
      </c>
      <c r="D26" t="s">
        <v>126</v>
      </c>
      <c r="E26" t="s">
        <v>1404</v>
      </c>
      <c r="F26" t="s">
        <v>109</v>
      </c>
      <c r="G26" s="76">
        <v>7400</v>
      </c>
      <c r="H26" s="76">
        <v>1360</v>
      </c>
      <c r="I26" s="76">
        <v>348.91888</v>
      </c>
      <c r="J26" s="76">
        <v>0</v>
      </c>
      <c r="K26" s="76">
        <v>37.39</v>
      </c>
      <c r="L26" s="76">
        <v>0</v>
      </c>
    </row>
    <row r="27" spans="2:12">
      <c r="B27" s="77" t="s">
        <v>2311</v>
      </c>
      <c r="C27" s="16"/>
      <c r="D27" s="16"/>
      <c r="E27" s="16"/>
      <c r="G27" s="78">
        <v>0</v>
      </c>
      <c r="I27" s="78">
        <v>0</v>
      </c>
      <c r="K27" s="78">
        <v>0</v>
      </c>
      <c r="L27" s="78">
        <v>0</v>
      </c>
    </row>
    <row r="28" spans="2:12">
      <c r="B28" t="s">
        <v>226</v>
      </c>
      <c r="C28" t="s">
        <v>226</v>
      </c>
      <c r="D28" s="16"/>
      <c r="E28" t="s">
        <v>226</v>
      </c>
      <c r="F28" t="s">
        <v>226</v>
      </c>
      <c r="G28" s="76">
        <v>0</v>
      </c>
      <c r="H28" s="76">
        <v>0</v>
      </c>
      <c r="I28" s="76">
        <v>0</v>
      </c>
      <c r="J28" s="76">
        <v>0</v>
      </c>
      <c r="K28" s="76">
        <v>0</v>
      </c>
      <c r="L28" s="76">
        <v>0</v>
      </c>
    </row>
    <row r="29" spans="2:12">
      <c r="B29" s="77" t="s">
        <v>2306</v>
      </c>
      <c r="C29" s="16"/>
      <c r="D29" s="16"/>
      <c r="E29" s="16"/>
      <c r="G29" s="78">
        <v>0</v>
      </c>
      <c r="I29" s="78">
        <v>0</v>
      </c>
      <c r="K29" s="78">
        <v>0</v>
      </c>
      <c r="L29" s="78">
        <v>0</v>
      </c>
    </row>
    <row r="30" spans="2:12">
      <c r="B30" t="s">
        <v>226</v>
      </c>
      <c r="C30" t="s">
        <v>226</v>
      </c>
      <c r="D30" s="16"/>
      <c r="E30" t="s">
        <v>226</v>
      </c>
      <c r="F30" t="s">
        <v>226</v>
      </c>
      <c r="G30" s="76">
        <v>0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2312</v>
      </c>
      <c r="C31" s="16"/>
      <c r="D31" s="16"/>
      <c r="E31" s="16"/>
      <c r="G31" s="78">
        <v>0</v>
      </c>
      <c r="I31" s="78">
        <v>0</v>
      </c>
      <c r="K31" s="78">
        <v>0</v>
      </c>
      <c r="L31" s="78">
        <v>0</v>
      </c>
    </row>
    <row r="32" spans="2:12">
      <c r="B32" t="s">
        <v>226</v>
      </c>
      <c r="C32" t="s">
        <v>226</v>
      </c>
      <c r="D32" s="16"/>
      <c r="E32" t="s">
        <v>226</v>
      </c>
      <c r="F32" t="s">
        <v>226</v>
      </c>
      <c r="G32" s="76">
        <v>0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12">
      <c r="B33" s="77" t="s">
        <v>1362</v>
      </c>
      <c r="C33" s="16"/>
      <c r="D33" s="16"/>
      <c r="E33" s="16"/>
      <c r="G33" s="78">
        <v>0</v>
      </c>
      <c r="I33" s="78">
        <v>0</v>
      </c>
      <c r="K33" s="78">
        <v>0</v>
      </c>
      <c r="L33" s="78">
        <v>0</v>
      </c>
    </row>
    <row r="34" spans="2:12">
      <c r="B34" t="s">
        <v>226</v>
      </c>
      <c r="C34" t="s">
        <v>226</v>
      </c>
      <c r="D34" s="16"/>
      <c r="E34" t="s">
        <v>226</v>
      </c>
      <c r="F34" t="s">
        <v>226</v>
      </c>
      <c r="G34" s="76">
        <v>0</v>
      </c>
      <c r="H34" s="76">
        <v>0</v>
      </c>
      <c r="I34" s="76">
        <v>0</v>
      </c>
      <c r="J34" s="76">
        <v>0</v>
      </c>
      <c r="K34" s="76">
        <v>0</v>
      </c>
      <c r="L34" s="76">
        <v>0</v>
      </c>
    </row>
    <row r="35" spans="2:12">
      <c r="B35" t="s">
        <v>260</v>
      </c>
      <c r="C35" s="16"/>
      <c r="D35" s="16"/>
      <c r="E35" s="16"/>
    </row>
    <row r="36" spans="2:12">
      <c r="B36" t="s">
        <v>369</v>
      </c>
      <c r="C36" s="16"/>
      <c r="D36" s="16"/>
      <c r="E36" s="16"/>
    </row>
    <row r="37" spans="2:12">
      <c r="B37" t="s">
        <v>370</v>
      </c>
      <c r="C37" s="16"/>
      <c r="D37" s="16"/>
      <c r="E37" s="16"/>
    </row>
    <row r="38" spans="2:12">
      <c r="B38" t="s">
        <v>371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9367585.6300000008</v>
      </c>
      <c r="H11" s="25"/>
      <c r="I11" s="75">
        <v>32502.386989683982</v>
      </c>
      <c r="J11" s="75">
        <v>100</v>
      </c>
      <c r="K11" s="75">
        <v>0.34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204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226</v>
      </c>
      <c r="C13" t="s">
        <v>226</v>
      </c>
      <c r="D13" s="19"/>
      <c r="E13" t="s">
        <v>226</v>
      </c>
      <c r="F13" t="s">
        <v>226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258</v>
      </c>
      <c r="C14" s="19"/>
      <c r="D14" s="19"/>
      <c r="E14" s="19"/>
      <c r="F14" s="19"/>
      <c r="G14" s="78">
        <v>9367585.6300000008</v>
      </c>
      <c r="H14" s="19"/>
      <c r="I14" s="78">
        <v>32502.386989683982</v>
      </c>
      <c r="J14" s="78">
        <v>100</v>
      </c>
      <c r="K14" s="78">
        <v>0.34</v>
      </c>
      <c r="BF14" s="16" t="s">
        <v>129</v>
      </c>
    </row>
    <row r="15" spans="1:60">
      <c r="B15" t="s">
        <v>2313</v>
      </c>
      <c r="C15" t="s">
        <v>2314</v>
      </c>
      <c r="D15" t="s">
        <v>126</v>
      </c>
      <c r="E15" t="s">
        <v>1404</v>
      </c>
      <c r="F15" t="s">
        <v>123</v>
      </c>
      <c r="G15" s="76">
        <v>101350</v>
      </c>
      <c r="H15" s="76">
        <v>100</v>
      </c>
      <c r="I15" s="76">
        <v>274.43553000000003</v>
      </c>
      <c r="J15" s="76">
        <v>0.84</v>
      </c>
      <c r="K15" s="76">
        <v>0</v>
      </c>
      <c r="BF15" s="16" t="s">
        <v>130</v>
      </c>
    </row>
    <row r="16" spans="1:60">
      <c r="B16" t="s">
        <v>2315</v>
      </c>
      <c r="C16" t="s">
        <v>2316</v>
      </c>
      <c r="D16" t="s">
        <v>126</v>
      </c>
      <c r="E16" t="s">
        <v>1404</v>
      </c>
      <c r="F16" t="s">
        <v>123</v>
      </c>
      <c r="G16" s="76">
        <v>511343.15</v>
      </c>
      <c r="H16" s="76">
        <v>100</v>
      </c>
      <c r="I16" s="76">
        <v>1384.6149815700001</v>
      </c>
      <c r="J16" s="76">
        <v>4.26</v>
      </c>
      <c r="K16" s="76">
        <v>0.01</v>
      </c>
      <c r="BF16" s="16" t="s">
        <v>131</v>
      </c>
    </row>
    <row r="17" spans="2:58">
      <c r="B17" t="s">
        <v>2317</v>
      </c>
      <c r="C17" t="s">
        <v>2318</v>
      </c>
      <c r="D17" t="s">
        <v>126</v>
      </c>
      <c r="E17" t="s">
        <v>1404</v>
      </c>
      <c r="F17" t="s">
        <v>109</v>
      </c>
      <c r="G17" s="76">
        <v>7087396.8799999999</v>
      </c>
      <c r="H17" s="76">
        <v>100</v>
      </c>
      <c r="I17" s="76">
        <v>24572.004982959999</v>
      </c>
      <c r="J17" s="76">
        <v>75.599999999999994</v>
      </c>
      <c r="K17" s="76">
        <v>0.25</v>
      </c>
      <c r="BF17" s="16" t="s">
        <v>132</v>
      </c>
    </row>
    <row r="18" spans="2:58">
      <c r="B18" t="s">
        <v>2319</v>
      </c>
      <c r="C18" t="s">
        <v>2320</v>
      </c>
      <c r="D18" t="s">
        <v>126</v>
      </c>
      <c r="E18" t="s">
        <v>1404</v>
      </c>
      <c r="F18" t="s">
        <v>109</v>
      </c>
      <c r="G18" s="76">
        <v>974707.09</v>
      </c>
      <c r="H18" s="76">
        <v>100</v>
      </c>
      <c r="I18" s="76">
        <v>3379.3094810299999</v>
      </c>
      <c r="J18" s="76">
        <v>10.4</v>
      </c>
      <c r="K18" s="76">
        <v>0.04</v>
      </c>
      <c r="BF18" s="16" t="s">
        <v>133</v>
      </c>
    </row>
    <row r="19" spans="2:58">
      <c r="B19" t="s">
        <v>2321</v>
      </c>
      <c r="C19" t="s">
        <v>2322</v>
      </c>
      <c r="D19" t="s">
        <v>126</v>
      </c>
      <c r="E19" t="s">
        <v>1404</v>
      </c>
      <c r="F19" t="s">
        <v>116</v>
      </c>
      <c r="G19" s="76">
        <v>31875</v>
      </c>
      <c r="H19" s="76">
        <v>100</v>
      </c>
      <c r="I19" s="76">
        <v>149.23556249999999</v>
      </c>
      <c r="J19" s="76">
        <v>0.46</v>
      </c>
      <c r="K19" s="76">
        <v>0</v>
      </c>
      <c r="BF19" s="16" t="s">
        <v>134</v>
      </c>
    </row>
    <row r="20" spans="2:58">
      <c r="B20" t="s">
        <v>2321</v>
      </c>
      <c r="C20" t="s">
        <v>2322</v>
      </c>
      <c r="D20" t="s">
        <v>1403</v>
      </c>
      <c r="E20" t="s">
        <v>1404</v>
      </c>
      <c r="F20" t="s">
        <v>113</v>
      </c>
      <c r="G20" s="76">
        <v>-270180</v>
      </c>
      <c r="H20" s="76">
        <v>100</v>
      </c>
      <c r="I20" s="76">
        <v>-1121.949468</v>
      </c>
      <c r="J20" s="76">
        <v>-3.45</v>
      </c>
      <c r="K20" s="76">
        <v>-0.01</v>
      </c>
      <c r="BF20" s="16" t="s">
        <v>135</v>
      </c>
    </row>
    <row r="21" spans="2:58">
      <c r="B21" t="s">
        <v>2323</v>
      </c>
      <c r="C21" t="s">
        <v>2324</v>
      </c>
      <c r="D21" t="s">
        <v>1403</v>
      </c>
      <c r="E21" t="s">
        <v>1404</v>
      </c>
      <c r="F21" t="s">
        <v>113</v>
      </c>
      <c r="G21" s="76">
        <v>930675.51</v>
      </c>
      <c r="H21" s="76">
        <v>100</v>
      </c>
      <c r="I21" s="76">
        <v>3864.7231228259998</v>
      </c>
      <c r="J21" s="76">
        <v>11.89</v>
      </c>
      <c r="K21" s="76">
        <v>0.04</v>
      </c>
      <c r="BF21" s="16" t="s">
        <v>126</v>
      </c>
    </row>
    <row r="22" spans="2:58">
      <c r="B22" t="s">
        <v>2325</v>
      </c>
      <c r="C22" t="s">
        <v>2326</v>
      </c>
      <c r="D22" t="s">
        <v>1403</v>
      </c>
      <c r="E22" t="s">
        <v>1404</v>
      </c>
      <c r="F22" t="s">
        <v>113</v>
      </c>
      <c r="G22" s="76">
        <v>1</v>
      </c>
      <c r="H22" s="76">
        <v>1.2909999999999999</v>
      </c>
      <c r="I22" s="76">
        <v>5.3610065999999997E-5</v>
      </c>
      <c r="J22" s="76">
        <v>0</v>
      </c>
      <c r="K22" s="76">
        <v>0</v>
      </c>
    </row>
    <row r="23" spans="2:58">
      <c r="B23" t="s">
        <v>2327</v>
      </c>
      <c r="C23" t="s">
        <v>2328</v>
      </c>
      <c r="D23" t="s">
        <v>1364</v>
      </c>
      <c r="E23" t="s">
        <v>1404</v>
      </c>
      <c r="F23" t="s">
        <v>109</v>
      </c>
      <c r="G23" s="76">
        <v>8</v>
      </c>
      <c r="H23" s="76">
        <v>2.4735</v>
      </c>
      <c r="I23" s="76">
        <v>6.8604995999999995E-4</v>
      </c>
      <c r="J23" s="76">
        <v>0</v>
      </c>
      <c r="K23" s="76">
        <v>0</v>
      </c>
    </row>
    <row r="24" spans="2:58">
      <c r="B24" t="s">
        <v>2329</v>
      </c>
      <c r="C24" t="s">
        <v>2330</v>
      </c>
      <c r="D24" t="s">
        <v>1364</v>
      </c>
      <c r="E24" t="s">
        <v>1404</v>
      </c>
      <c r="F24" t="s">
        <v>109</v>
      </c>
      <c r="G24" s="76">
        <v>156</v>
      </c>
      <c r="H24" s="76">
        <v>0.2676</v>
      </c>
      <c r="I24" s="76">
        <v>1.447319952E-3</v>
      </c>
      <c r="J24" s="76">
        <v>0</v>
      </c>
      <c r="K24" s="76">
        <v>0</v>
      </c>
    </row>
    <row r="25" spans="2:58">
      <c r="B25" t="s">
        <v>2331</v>
      </c>
      <c r="C25" t="s">
        <v>2332</v>
      </c>
      <c r="D25" t="s">
        <v>1425</v>
      </c>
      <c r="E25" t="s">
        <v>1404</v>
      </c>
      <c r="F25" t="s">
        <v>116</v>
      </c>
      <c r="G25" s="76">
        <v>11</v>
      </c>
      <c r="H25" s="76">
        <v>0.76380000000000003</v>
      </c>
      <c r="I25" s="76">
        <v>3.9336387420000002E-4</v>
      </c>
      <c r="J25" s="76">
        <v>0</v>
      </c>
      <c r="K25" s="76">
        <v>0</v>
      </c>
    </row>
    <row r="26" spans="2:58">
      <c r="B26" t="s">
        <v>2333</v>
      </c>
      <c r="C26" t="s">
        <v>2334</v>
      </c>
      <c r="D26" t="s">
        <v>1403</v>
      </c>
      <c r="E26" t="s">
        <v>1404</v>
      </c>
      <c r="F26" t="s">
        <v>113</v>
      </c>
      <c r="G26" s="76">
        <v>53</v>
      </c>
      <c r="H26" s="76">
        <v>1.2909999999999999</v>
      </c>
      <c r="I26" s="76">
        <v>2.8413334979999999E-3</v>
      </c>
      <c r="J26" s="76">
        <v>0</v>
      </c>
      <c r="K26" s="76">
        <v>0</v>
      </c>
    </row>
    <row r="27" spans="2:58">
      <c r="B27" t="s">
        <v>2335</v>
      </c>
      <c r="C27" t="s">
        <v>2336</v>
      </c>
      <c r="D27" t="s">
        <v>1364</v>
      </c>
      <c r="E27" t="s">
        <v>1404</v>
      </c>
      <c r="F27" t="s">
        <v>109</v>
      </c>
      <c r="G27" s="76">
        <v>205</v>
      </c>
      <c r="H27" s="76">
        <v>0.64087499999999997</v>
      </c>
      <c r="I27" s="76">
        <v>4.5549229312500002E-3</v>
      </c>
      <c r="J27" s="76">
        <v>0</v>
      </c>
      <c r="K27" s="76">
        <v>0</v>
      </c>
    </row>
    <row r="28" spans="2:58">
      <c r="B28" t="s">
        <v>2337</v>
      </c>
      <c r="C28" t="s">
        <v>2338</v>
      </c>
      <c r="D28" t="s">
        <v>1364</v>
      </c>
      <c r="E28" t="s">
        <v>1404</v>
      </c>
      <c r="F28" t="s">
        <v>109</v>
      </c>
      <c r="G28" s="76">
        <v>51</v>
      </c>
      <c r="H28" s="76">
        <v>0.15365000000000001</v>
      </c>
      <c r="I28" s="76">
        <v>2.7167932050000001E-4</v>
      </c>
      <c r="J28" s="76">
        <v>0</v>
      </c>
      <c r="K28" s="76">
        <v>0</v>
      </c>
    </row>
    <row r="29" spans="2:58">
      <c r="B29" t="s">
        <v>2339</v>
      </c>
      <c r="C29" t="s">
        <v>2340</v>
      </c>
      <c r="D29" t="s">
        <v>1364</v>
      </c>
      <c r="E29" t="s">
        <v>1404</v>
      </c>
      <c r="F29" t="s">
        <v>109</v>
      </c>
      <c r="G29" s="76">
        <v>43</v>
      </c>
      <c r="H29" s="76">
        <v>0.2676</v>
      </c>
      <c r="I29" s="76">
        <v>3.9894075599999999E-4</v>
      </c>
      <c r="J29" s="76">
        <v>0</v>
      </c>
      <c r="K29" s="76">
        <v>0</v>
      </c>
    </row>
    <row r="30" spans="2:58">
      <c r="B30" t="s">
        <v>2341</v>
      </c>
      <c r="C30" t="s">
        <v>2342</v>
      </c>
      <c r="D30" t="s">
        <v>1364</v>
      </c>
      <c r="E30" t="s">
        <v>1404</v>
      </c>
      <c r="F30" t="s">
        <v>109</v>
      </c>
      <c r="G30" s="76">
        <v>-259</v>
      </c>
      <c r="H30" s="76">
        <v>1.5299999999999999E-2</v>
      </c>
      <c r="I30" s="76">
        <v>-1.37386809E-4</v>
      </c>
      <c r="J30" s="76">
        <v>0</v>
      </c>
      <c r="K30" s="76">
        <v>0</v>
      </c>
    </row>
    <row r="31" spans="2:58">
      <c r="B31" t="s">
        <v>2343</v>
      </c>
      <c r="C31" t="s">
        <v>2344</v>
      </c>
      <c r="D31" t="s">
        <v>1403</v>
      </c>
      <c r="E31" t="s">
        <v>1404</v>
      </c>
      <c r="F31" t="s">
        <v>113</v>
      </c>
      <c r="G31" s="76">
        <v>79</v>
      </c>
      <c r="H31" s="76">
        <v>0.3493</v>
      </c>
      <c r="I31" s="76">
        <v>1.1458975122E-3</v>
      </c>
      <c r="J31" s="76">
        <v>0</v>
      </c>
      <c r="K31" s="76">
        <v>0</v>
      </c>
    </row>
    <row r="32" spans="2:58">
      <c r="B32" t="s">
        <v>2345</v>
      </c>
      <c r="C32" t="s">
        <v>2346</v>
      </c>
      <c r="D32" t="s">
        <v>126</v>
      </c>
      <c r="E32" t="s">
        <v>1404</v>
      </c>
      <c r="F32" t="s">
        <v>123</v>
      </c>
      <c r="G32" s="76">
        <v>70</v>
      </c>
      <c r="H32" s="76">
        <v>0.60199999999999998</v>
      </c>
      <c r="I32" s="76">
        <v>1.1410669200000001E-3</v>
      </c>
      <c r="J32" s="76">
        <v>0</v>
      </c>
      <c r="K32" s="76">
        <v>0</v>
      </c>
    </row>
    <row r="33" spans="2:8">
      <c r="B33" t="s">
        <v>260</v>
      </c>
      <c r="C33" s="19"/>
      <c r="D33" s="19"/>
      <c r="E33" s="19"/>
      <c r="F33" s="19"/>
      <c r="G33" s="19"/>
      <c r="H33" s="19"/>
    </row>
    <row r="34" spans="2:8">
      <c r="B34" t="s">
        <v>369</v>
      </c>
      <c r="C34" s="19"/>
      <c r="D34" s="19"/>
      <c r="E34" s="19"/>
      <c r="F34" s="19"/>
      <c r="G34" s="19"/>
      <c r="H34" s="19"/>
    </row>
    <row r="35" spans="2:8">
      <c r="B35" t="s">
        <v>370</v>
      </c>
      <c r="C35" s="19"/>
      <c r="D35" s="19"/>
      <c r="E35" s="19"/>
      <c r="F35" s="19"/>
      <c r="G35" s="19"/>
      <c r="H35" s="19"/>
    </row>
    <row r="36" spans="2:8">
      <c r="B36" t="s">
        <v>371</v>
      </c>
      <c r="C36" s="19"/>
      <c r="D36" s="19"/>
      <c r="E36" s="19"/>
      <c r="F36" s="19"/>
      <c r="G36" s="19"/>
      <c r="H36" s="19"/>
    </row>
    <row r="37" spans="2:8">
      <c r="C37" s="19"/>
      <c r="D37" s="19"/>
      <c r="E37" s="19"/>
      <c r="F37" s="19"/>
      <c r="G37" s="19"/>
      <c r="H37" s="19"/>
    </row>
    <row r="38" spans="2:8">
      <c r="C38" s="19"/>
      <c r="D38" s="19"/>
      <c r="E38" s="19"/>
      <c r="F38" s="19"/>
      <c r="G38" s="19"/>
      <c r="H38" s="19"/>
    </row>
    <row r="39" spans="2:8">
      <c r="C39" s="19"/>
      <c r="D39" s="19"/>
      <c r="E39" s="19"/>
      <c r="F39" s="19"/>
      <c r="G39" s="19"/>
      <c r="H39" s="19"/>
    </row>
    <row r="40" spans="2:8">
      <c r="C40" s="19"/>
      <c r="D40" s="19"/>
      <c r="E40" s="19"/>
      <c r="F40" s="19"/>
      <c r="G40" s="19"/>
      <c r="H40" s="19"/>
    </row>
    <row r="41" spans="2:8">
      <c r="C41" s="19"/>
      <c r="D41" s="19"/>
      <c r="E41" s="19"/>
      <c r="F41" s="19"/>
      <c r="G41" s="19"/>
      <c r="H41" s="19"/>
    </row>
    <row r="42" spans="2:8">
      <c r="C42" s="19"/>
      <c r="D42" s="19"/>
      <c r="E42" s="19"/>
      <c r="F42" s="19"/>
      <c r="G42" s="19"/>
      <c r="H42" s="19"/>
    </row>
    <row r="43" spans="2:8">
      <c r="C43" s="19"/>
      <c r="D43" s="19"/>
      <c r="E43" s="19"/>
      <c r="F43" s="19"/>
      <c r="G43" s="19"/>
      <c r="H43" s="19"/>
    </row>
    <row r="44" spans="2:8">
      <c r="C44" s="19"/>
      <c r="D44" s="19"/>
      <c r="E44" s="19"/>
      <c r="F44" s="19"/>
      <c r="G44" s="19"/>
      <c r="H44" s="19"/>
    </row>
    <row r="45" spans="2:8">
      <c r="C45" s="19"/>
      <c r="D45" s="19"/>
      <c r="E45" s="19"/>
      <c r="F45" s="19"/>
      <c r="G45" s="19"/>
      <c r="H45" s="19"/>
    </row>
    <row r="46" spans="2:8">
      <c r="C46" s="19"/>
      <c r="D46" s="19"/>
      <c r="E46" s="19"/>
      <c r="F46" s="19"/>
      <c r="G46" s="19"/>
      <c r="H46" s="19"/>
    </row>
    <row r="47" spans="2:8">
      <c r="C47" s="19"/>
      <c r="D47" s="19"/>
      <c r="E47" s="19"/>
      <c r="F47" s="19"/>
      <c r="G47" s="19"/>
      <c r="H47" s="19"/>
    </row>
    <row r="48" spans="2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204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2347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226</v>
      </c>
      <c r="C14" t="s">
        <v>226</v>
      </c>
      <c r="E14" t="s">
        <v>226</v>
      </c>
      <c r="H14" s="76">
        <v>0</v>
      </c>
      <c r="I14" t="s">
        <v>226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2348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226</v>
      </c>
      <c r="C16" t="s">
        <v>226</v>
      </c>
      <c r="E16" t="s">
        <v>226</v>
      </c>
      <c r="H16" s="76">
        <v>0</v>
      </c>
      <c r="I16" t="s">
        <v>226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2349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2350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226</v>
      </c>
      <c r="C19" t="s">
        <v>226</v>
      </c>
      <c r="E19" t="s">
        <v>226</v>
      </c>
      <c r="H19" s="76">
        <v>0</v>
      </c>
      <c r="I19" t="s">
        <v>226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2351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226</v>
      </c>
      <c r="C21" t="s">
        <v>226</v>
      </c>
      <c r="E21" t="s">
        <v>226</v>
      </c>
      <c r="H21" s="76">
        <v>0</v>
      </c>
      <c r="I21" t="s">
        <v>226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2352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226</v>
      </c>
      <c r="C23" t="s">
        <v>226</v>
      </c>
      <c r="E23" t="s">
        <v>226</v>
      </c>
      <c r="H23" s="76">
        <v>0</v>
      </c>
      <c r="I23" t="s">
        <v>226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2353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226</v>
      </c>
      <c r="C25" t="s">
        <v>226</v>
      </c>
      <c r="E25" t="s">
        <v>226</v>
      </c>
      <c r="H25" s="76">
        <v>0</v>
      </c>
      <c r="I25" t="s">
        <v>226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258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2347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226</v>
      </c>
      <c r="C28" t="s">
        <v>226</v>
      </c>
      <c r="E28" t="s">
        <v>226</v>
      </c>
      <c r="H28" s="76">
        <v>0</v>
      </c>
      <c r="I28" t="s">
        <v>226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2348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226</v>
      </c>
      <c r="C30" t="s">
        <v>226</v>
      </c>
      <c r="E30" t="s">
        <v>226</v>
      </c>
      <c r="H30" s="76">
        <v>0</v>
      </c>
      <c r="I30" t="s">
        <v>226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2349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2350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226</v>
      </c>
      <c r="C33" t="s">
        <v>226</v>
      </c>
      <c r="E33" t="s">
        <v>226</v>
      </c>
      <c r="H33" s="76">
        <v>0</v>
      </c>
      <c r="I33" t="s">
        <v>226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2351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226</v>
      </c>
      <c r="C35" t="s">
        <v>226</v>
      </c>
      <c r="E35" t="s">
        <v>226</v>
      </c>
      <c r="H35" s="76">
        <v>0</v>
      </c>
      <c r="I35" t="s">
        <v>226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2352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226</v>
      </c>
      <c r="C37" t="s">
        <v>226</v>
      </c>
      <c r="E37" t="s">
        <v>226</v>
      </c>
      <c r="H37" s="76">
        <v>0</v>
      </c>
      <c r="I37" t="s">
        <v>226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2353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226</v>
      </c>
      <c r="C39" t="s">
        <v>226</v>
      </c>
      <c r="E39" t="s">
        <v>226</v>
      </c>
      <c r="H39" s="76">
        <v>0</v>
      </c>
      <c r="I39" t="s">
        <v>226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260</v>
      </c>
    </row>
    <row r="41" spans="2:17">
      <c r="B41" t="s">
        <v>369</v>
      </c>
    </row>
    <row r="42" spans="2:17">
      <c r="B42" t="s">
        <v>370</v>
      </c>
    </row>
    <row r="43" spans="2:17">
      <c r="B43" t="s">
        <v>371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43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5">
        <v>5.74</v>
      </c>
      <c r="H11" s="7"/>
      <c r="I11" s="7"/>
      <c r="J11" s="75">
        <v>0.6</v>
      </c>
      <c r="K11" s="75">
        <v>19226821.25</v>
      </c>
      <c r="L11" s="7"/>
      <c r="M11" s="75">
        <v>25440.798471165399</v>
      </c>
      <c r="N11" s="7"/>
      <c r="O11" s="75">
        <v>100</v>
      </c>
      <c r="P11" s="75">
        <v>0.26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204</v>
      </c>
      <c r="G12" s="78">
        <v>5.74</v>
      </c>
      <c r="J12" s="78">
        <v>0.6</v>
      </c>
      <c r="K12" s="78">
        <v>19226821.25</v>
      </c>
      <c r="M12" s="78">
        <v>25440.798471165399</v>
      </c>
      <c r="O12" s="78">
        <v>100</v>
      </c>
      <c r="P12" s="78">
        <v>0.26</v>
      </c>
    </row>
    <row r="13" spans="2:72">
      <c r="B13" s="77" t="s">
        <v>2354</v>
      </c>
      <c r="G13" s="78">
        <v>5.74</v>
      </c>
      <c r="J13" s="78">
        <v>0.6</v>
      </c>
      <c r="K13" s="78">
        <v>19226821.25</v>
      </c>
      <c r="M13" s="78">
        <v>25440.798471165399</v>
      </c>
      <c r="O13" s="78">
        <v>100</v>
      </c>
      <c r="P13" s="78">
        <v>0.26</v>
      </c>
    </row>
    <row r="14" spans="2:72">
      <c r="B14" t="s">
        <v>2355</v>
      </c>
      <c r="C14" t="s">
        <v>2356</v>
      </c>
      <c r="D14" t="s">
        <v>265</v>
      </c>
      <c r="E14" t="s">
        <v>210</v>
      </c>
      <c r="F14" t="s">
        <v>1491</v>
      </c>
      <c r="G14" s="76">
        <v>9.65</v>
      </c>
      <c r="H14" t="s">
        <v>105</v>
      </c>
      <c r="I14" s="76">
        <v>4</v>
      </c>
      <c r="J14" s="76">
        <v>0.52</v>
      </c>
      <c r="K14" s="76">
        <v>4410418.91</v>
      </c>
      <c r="L14" s="76">
        <v>140.97585590935736</v>
      </c>
      <c r="M14" s="76">
        <v>6217.6258075606502</v>
      </c>
      <c r="N14" s="76">
        <v>0</v>
      </c>
      <c r="O14" s="76">
        <v>24.44</v>
      </c>
      <c r="P14" s="76">
        <v>0.06</v>
      </c>
    </row>
    <row r="15" spans="2:72">
      <c r="B15" t="s">
        <v>2357</v>
      </c>
      <c r="C15" t="s">
        <v>2358</v>
      </c>
      <c r="D15" t="s">
        <v>265</v>
      </c>
      <c r="E15" t="s">
        <v>210</v>
      </c>
      <c r="F15" t="s">
        <v>1491</v>
      </c>
      <c r="G15" s="76">
        <v>0</v>
      </c>
      <c r="H15" t="s">
        <v>105</v>
      </c>
      <c r="I15" s="76">
        <v>0</v>
      </c>
      <c r="J15" s="76">
        <v>0</v>
      </c>
      <c r="K15" s="76">
        <v>-1708542</v>
      </c>
      <c r="L15" s="76">
        <v>96.39</v>
      </c>
      <c r="M15" s="76">
        <v>-1646.8636337999999</v>
      </c>
      <c r="N15" s="76">
        <v>0</v>
      </c>
      <c r="O15" s="76">
        <v>-6.47</v>
      </c>
      <c r="P15" s="76">
        <v>-0.02</v>
      </c>
    </row>
    <row r="16" spans="2:72">
      <c r="B16" t="s">
        <v>2359</v>
      </c>
      <c r="C16" t="s">
        <v>2360</v>
      </c>
      <c r="D16" t="s">
        <v>265</v>
      </c>
      <c r="E16" t="s">
        <v>210</v>
      </c>
      <c r="F16" t="s">
        <v>2361</v>
      </c>
      <c r="G16" s="76">
        <v>0.55000000000000004</v>
      </c>
      <c r="H16" t="s">
        <v>105</v>
      </c>
      <c r="I16" s="76">
        <v>4</v>
      </c>
      <c r="J16" s="76">
        <v>4.28</v>
      </c>
      <c r="K16" s="76">
        <v>1407179.67</v>
      </c>
      <c r="L16" s="76">
        <v>119.89986091555245</v>
      </c>
      <c r="M16" s="76">
        <v>1687.20646716193</v>
      </c>
      <c r="N16" s="76">
        <v>0</v>
      </c>
      <c r="O16" s="76">
        <v>6.63</v>
      </c>
      <c r="P16" s="76">
        <v>0.02</v>
      </c>
    </row>
    <row r="17" spans="2:16">
      <c r="B17" t="s">
        <v>2362</v>
      </c>
      <c r="C17" t="s">
        <v>2363</v>
      </c>
      <c r="D17" t="s">
        <v>265</v>
      </c>
      <c r="E17" t="s">
        <v>210</v>
      </c>
      <c r="F17" t="s">
        <v>2364</v>
      </c>
      <c r="G17" s="76">
        <v>1.51</v>
      </c>
      <c r="H17" t="s">
        <v>105</v>
      </c>
      <c r="I17" s="76">
        <v>4</v>
      </c>
      <c r="J17" s="76">
        <v>0.89</v>
      </c>
      <c r="K17" s="76">
        <v>1615061.09</v>
      </c>
      <c r="L17" s="76">
        <v>125.33410310906568</v>
      </c>
      <c r="M17" s="76">
        <v>2024.222331815</v>
      </c>
      <c r="N17" s="76">
        <v>0</v>
      </c>
      <c r="O17" s="76">
        <v>7.96</v>
      </c>
      <c r="P17" s="76">
        <v>0.02</v>
      </c>
    </row>
    <row r="18" spans="2:16">
      <c r="B18" t="s">
        <v>2365</v>
      </c>
      <c r="C18" t="s">
        <v>2366</v>
      </c>
      <c r="D18" t="s">
        <v>265</v>
      </c>
      <c r="E18" t="s">
        <v>210</v>
      </c>
      <c r="F18" t="s">
        <v>2367</v>
      </c>
      <c r="G18" s="76">
        <v>2.4300000000000002</v>
      </c>
      <c r="H18" t="s">
        <v>105</v>
      </c>
      <c r="I18" s="76">
        <v>4</v>
      </c>
      <c r="J18" s="76">
        <v>0.23</v>
      </c>
      <c r="K18" s="76">
        <v>1520714.93</v>
      </c>
      <c r="L18" s="76">
        <v>124.90777207857886</v>
      </c>
      <c r="M18" s="76">
        <v>1899.49113872932</v>
      </c>
      <c r="N18" s="76">
        <v>0</v>
      </c>
      <c r="O18" s="76">
        <v>7.47</v>
      </c>
      <c r="P18" s="76">
        <v>0.02</v>
      </c>
    </row>
    <row r="19" spans="2:16">
      <c r="B19" t="s">
        <v>2368</v>
      </c>
      <c r="C19" t="s">
        <v>2369</v>
      </c>
      <c r="D19" t="s">
        <v>265</v>
      </c>
      <c r="E19" t="s">
        <v>210</v>
      </c>
      <c r="F19" t="s">
        <v>2370</v>
      </c>
      <c r="G19" s="76">
        <v>3.32</v>
      </c>
      <c r="H19" t="s">
        <v>105</v>
      </c>
      <c r="I19" s="76">
        <v>4</v>
      </c>
      <c r="J19" s="76">
        <v>0.03</v>
      </c>
      <c r="K19" s="76">
        <v>3287331.51</v>
      </c>
      <c r="L19" s="76">
        <v>125.55010169715253</v>
      </c>
      <c r="M19" s="76">
        <v>4127.2480539275402</v>
      </c>
      <c r="N19" s="76">
        <v>0</v>
      </c>
      <c r="O19" s="76">
        <v>16.22</v>
      </c>
      <c r="P19" s="76">
        <v>0.04</v>
      </c>
    </row>
    <row r="20" spans="2:16">
      <c r="B20" t="s">
        <v>2371</v>
      </c>
      <c r="C20" t="s">
        <v>2372</v>
      </c>
      <c r="D20" t="s">
        <v>265</v>
      </c>
      <c r="E20" t="s">
        <v>210</v>
      </c>
      <c r="F20" t="s">
        <v>2373</v>
      </c>
      <c r="G20" s="76">
        <v>4.18</v>
      </c>
      <c r="H20" t="s">
        <v>105</v>
      </c>
      <c r="I20" s="76">
        <v>4</v>
      </c>
      <c r="J20" s="76">
        <v>-0.02</v>
      </c>
      <c r="K20" s="76">
        <v>2153350.64</v>
      </c>
      <c r="L20" s="76">
        <v>127.75977534149106</v>
      </c>
      <c r="M20" s="76">
        <v>2751.1159399785602</v>
      </c>
      <c r="N20" s="76">
        <v>0</v>
      </c>
      <c r="O20" s="76">
        <v>10.81</v>
      </c>
      <c r="P20" s="76">
        <v>0.03</v>
      </c>
    </row>
    <row r="21" spans="2:16">
      <c r="B21" t="s">
        <v>2374</v>
      </c>
      <c r="C21" t="s">
        <v>2375</v>
      </c>
      <c r="D21" t="s">
        <v>265</v>
      </c>
      <c r="E21" t="s">
        <v>210</v>
      </c>
      <c r="F21" t="s">
        <v>2376</v>
      </c>
      <c r="G21" s="76">
        <v>5.0199999999999996</v>
      </c>
      <c r="H21" t="s">
        <v>105</v>
      </c>
      <c r="I21" s="76">
        <v>4</v>
      </c>
      <c r="J21" s="76">
        <v>0.02</v>
      </c>
      <c r="K21" s="76">
        <v>1053078.2</v>
      </c>
      <c r="L21" s="76">
        <v>127.46992607596378</v>
      </c>
      <c r="M21" s="76">
        <v>1342.3580030620899</v>
      </c>
      <c r="N21" s="76">
        <v>0</v>
      </c>
      <c r="O21" s="76">
        <v>5.28</v>
      </c>
      <c r="P21" s="76">
        <v>0.01</v>
      </c>
    </row>
    <row r="22" spans="2:16">
      <c r="B22" t="s">
        <v>2377</v>
      </c>
      <c r="C22" t="s">
        <v>2378</v>
      </c>
      <c r="D22" t="s">
        <v>265</v>
      </c>
      <c r="E22" t="s">
        <v>210</v>
      </c>
      <c r="F22" t="s">
        <v>2379</v>
      </c>
      <c r="G22" s="76">
        <v>5.44</v>
      </c>
      <c r="H22" t="s">
        <v>105</v>
      </c>
      <c r="I22" s="76">
        <v>4</v>
      </c>
      <c r="J22" s="76">
        <v>0.06</v>
      </c>
      <c r="K22" s="76">
        <v>826749</v>
      </c>
      <c r="L22" s="76">
        <v>127.21962066303074</v>
      </c>
      <c r="M22" s="76">
        <v>1051.7869416353999</v>
      </c>
      <c r="N22" s="76">
        <v>0</v>
      </c>
      <c r="O22" s="76">
        <v>4.13</v>
      </c>
      <c r="P22" s="76">
        <v>0.01</v>
      </c>
    </row>
    <row r="23" spans="2:16">
      <c r="B23" t="s">
        <v>2380</v>
      </c>
      <c r="C23" t="s">
        <v>2381</v>
      </c>
      <c r="D23" t="s">
        <v>265</v>
      </c>
      <c r="E23" t="s">
        <v>210</v>
      </c>
      <c r="F23" t="s">
        <v>2382</v>
      </c>
      <c r="G23" s="76">
        <v>6.64</v>
      </c>
      <c r="H23" t="s">
        <v>105</v>
      </c>
      <c r="I23" s="76">
        <v>4</v>
      </c>
      <c r="J23" s="76">
        <v>0.18</v>
      </c>
      <c r="K23" s="76">
        <v>1212912</v>
      </c>
      <c r="L23" s="76">
        <v>130.71655162240955</v>
      </c>
      <c r="M23" s="76">
        <v>1585.4767406143999</v>
      </c>
      <c r="N23" s="76">
        <v>0</v>
      </c>
      <c r="O23" s="76">
        <v>6.23</v>
      </c>
      <c r="P23" s="76">
        <v>0.02</v>
      </c>
    </row>
    <row r="24" spans="2:16">
      <c r="B24" t="s">
        <v>2383</v>
      </c>
      <c r="C24" t="s">
        <v>2384</v>
      </c>
      <c r="D24" t="s">
        <v>265</v>
      </c>
      <c r="E24" t="s">
        <v>210</v>
      </c>
      <c r="F24" t="s">
        <v>2385</v>
      </c>
      <c r="G24" s="76">
        <v>7.42</v>
      </c>
      <c r="H24" t="s">
        <v>105</v>
      </c>
      <c r="I24" s="76">
        <v>4</v>
      </c>
      <c r="J24" s="76">
        <v>0.27</v>
      </c>
      <c r="K24" s="76">
        <v>131255</v>
      </c>
      <c r="L24" s="76">
        <v>133.55603318428174</v>
      </c>
      <c r="M24" s="76">
        <v>175.298971356029</v>
      </c>
      <c r="N24" s="76">
        <v>0</v>
      </c>
      <c r="O24" s="76">
        <v>0.69</v>
      </c>
      <c r="P24" s="76">
        <v>0</v>
      </c>
    </row>
    <row r="25" spans="2:16">
      <c r="B25" t="s">
        <v>2386</v>
      </c>
      <c r="C25" t="s">
        <v>2387</v>
      </c>
      <c r="D25" t="s">
        <v>265</v>
      </c>
      <c r="E25" t="s">
        <v>210</v>
      </c>
      <c r="F25" t="s">
        <v>2388</v>
      </c>
      <c r="G25" s="76">
        <v>8.17</v>
      </c>
      <c r="H25" t="s">
        <v>105</v>
      </c>
      <c r="I25" s="76">
        <v>4</v>
      </c>
      <c r="J25" s="76">
        <v>0.36</v>
      </c>
      <c r="K25" s="76">
        <v>970017.61</v>
      </c>
      <c r="L25" s="76">
        <v>136.14819227482892</v>
      </c>
      <c r="M25" s="76">
        <v>1320.6614407625</v>
      </c>
      <c r="N25" s="76">
        <v>0</v>
      </c>
      <c r="O25" s="76">
        <v>5.19</v>
      </c>
      <c r="P25" s="76">
        <v>0.01</v>
      </c>
    </row>
    <row r="26" spans="2:16">
      <c r="B26" t="s">
        <v>2389</v>
      </c>
      <c r="C26" t="s">
        <v>2390</v>
      </c>
      <c r="D26" t="s">
        <v>265</v>
      </c>
      <c r="E26" t="s">
        <v>210</v>
      </c>
      <c r="F26" t="s">
        <v>764</v>
      </c>
      <c r="G26" s="76">
        <v>8.91</v>
      </c>
      <c r="H26" t="s">
        <v>105</v>
      </c>
      <c r="I26" s="76">
        <v>4</v>
      </c>
      <c r="J26" s="76">
        <v>0.45</v>
      </c>
      <c r="K26" s="76">
        <v>1347294.69</v>
      </c>
      <c r="L26" s="76">
        <v>138.56640426872684</v>
      </c>
      <c r="M26" s="76">
        <v>1866.89780683649</v>
      </c>
      <c r="N26" s="76">
        <v>0</v>
      </c>
      <c r="O26" s="76">
        <v>7.34</v>
      </c>
      <c r="P26" s="76">
        <v>0.02</v>
      </c>
    </row>
    <row r="27" spans="2:16">
      <c r="B27" t="s">
        <v>2391</v>
      </c>
      <c r="C27" t="s">
        <v>2392</v>
      </c>
      <c r="D27" t="s">
        <v>265</v>
      </c>
      <c r="E27" t="s">
        <v>210</v>
      </c>
      <c r="F27" t="s">
        <v>764</v>
      </c>
      <c r="G27" s="76">
        <v>0.5</v>
      </c>
      <c r="H27" t="s">
        <v>105</v>
      </c>
      <c r="I27" s="76">
        <v>4</v>
      </c>
      <c r="J27" s="76">
        <v>0.69</v>
      </c>
      <c r="K27" s="76">
        <v>1000000</v>
      </c>
      <c r="L27" s="76">
        <v>103.82724615254899</v>
      </c>
      <c r="M27" s="76">
        <v>1038.2724615254899</v>
      </c>
      <c r="N27" s="76">
        <v>0</v>
      </c>
      <c r="O27" s="76">
        <v>4.08</v>
      </c>
      <c r="P27" s="76">
        <v>0.01</v>
      </c>
    </row>
    <row r="28" spans="2:16">
      <c r="B28" s="77" t="s">
        <v>2393</v>
      </c>
      <c r="G28" s="78">
        <v>0</v>
      </c>
      <c r="J28" s="78">
        <v>0</v>
      </c>
      <c r="K28" s="78">
        <v>0</v>
      </c>
      <c r="M28" s="78">
        <v>0</v>
      </c>
      <c r="O28" s="78">
        <v>0</v>
      </c>
      <c r="P28" s="78">
        <v>0</v>
      </c>
    </row>
    <row r="29" spans="2:16">
      <c r="B29" t="s">
        <v>226</v>
      </c>
      <c r="C29" t="s">
        <v>226</v>
      </c>
      <c r="D29" t="s">
        <v>226</v>
      </c>
      <c r="G29" s="76">
        <v>0</v>
      </c>
      <c r="H29" t="s">
        <v>226</v>
      </c>
      <c r="I29" s="76">
        <v>0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</row>
    <row r="30" spans="2:16">
      <c r="B30" s="77" t="s">
        <v>2394</v>
      </c>
      <c r="G30" s="78">
        <v>0</v>
      </c>
      <c r="J30" s="78">
        <v>0</v>
      </c>
      <c r="K30" s="78">
        <v>0</v>
      </c>
      <c r="M30" s="78">
        <v>0</v>
      </c>
      <c r="O30" s="78">
        <v>0</v>
      </c>
      <c r="P30" s="78">
        <v>0</v>
      </c>
    </row>
    <row r="31" spans="2:16">
      <c r="B31" t="s">
        <v>226</v>
      </c>
      <c r="C31" t="s">
        <v>226</v>
      </c>
      <c r="D31" t="s">
        <v>226</v>
      </c>
      <c r="G31" s="76">
        <v>0</v>
      </c>
      <c r="H31" t="s">
        <v>226</v>
      </c>
      <c r="I31" s="76">
        <v>0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</row>
    <row r="32" spans="2:16">
      <c r="B32" s="77" t="s">
        <v>2395</v>
      </c>
      <c r="G32" s="78">
        <v>0</v>
      </c>
      <c r="J32" s="78">
        <v>0</v>
      </c>
      <c r="K32" s="78">
        <v>0</v>
      </c>
      <c r="M32" s="78">
        <v>0</v>
      </c>
      <c r="O32" s="78">
        <v>0</v>
      </c>
      <c r="P32" s="78">
        <v>0</v>
      </c>
    </row>
    <row r="33" spans="2:16">
      <c r="B33" t="s">
        <v>226</v>
      </c>
      <c r="C33" t="s">
        <v>226</v>
      </c>
      <c r="D33" t="s">
        <v>226</v>
      </c>
      <c r="G33" s="76">
        <v>0</v>
      </c>
      <c r="H33" t="s">
        <v>226</v>
      </c>
      <c r="I33" s="76">
        <v>0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</row>
    <row r="34" spans="2:16">
      <c r="B34" s="77" t="s">
        <v>1362</v>
      </c>
      <c r="G34" s="78">
        <v>0</v>
      </c>
      <c r="J34" s="78">
        <v>0</v>
      </c>
      <c r="K34" s="78">
        <v>0</v>
      </c>
      <c r="M34" s="78">
        <v>0</v>
      </c>
      <c r="O34" s="78">
        <v>0</v>
      </c>
      <c r="P34" s="78">
        <v>0</v>
      </c>
    </row>
    <row r="35" spans="2:16">
      <c r="B35" t="s">
        <v>226</v>
      </c>
      <c r="C35" t="s">
        <v>226</v>
      </c>
      <c r="D35" t="s">
        <v>226</v>
      </c>
      <c r="G35" s="76">
        <v>0</v>
      </c>
      <c r="H35" t="s">
        <v>226</v>
      </c>
      <c r="I35" s="76">
        <v>0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</row>
    <row r="36" spans="2:16">
      <c r="B36" s="77" t="s">
        <v>258</v>
      </c>
      <c r="G36" s="78">
        <v>0</v>
      </c>
      <c r="J36" s="78">
        <v>0</v>
      </c>
      <c r="K36" s="78">
        <v>0</v>
      </c>
      <c r="M36" s="78">
        <v>0</v>
      </c>
      <c r="O36" s="78">
        <v>0</v>
      </c>
      <c r="P36" s="78">
        <v>0</v>
      </c>
    </row>
    <row r="37" spans="2:16">
      <c r="B37" s="77" t="s">
        <v>367</v>
      </c>
      <c r="G37" s="78">
        <v>0</v>
      </c>
      <c r="J37" s="78">
        <v>0</v>
      </c>
      <c r="K37" s="78">
        <v>0</v>
      </c>
      <c r="M37" s="78">
        <v>0</v>
      </c>
      <c r="O37" s="78">
        <v>0</v>
      </c>
      <c r="P37" s="78">
        <v>0</v>
      </c>
    </row>
    <row r="38" spans="2:16">
      <c r="B38" t="s">
        <v>226</v>
      </c>
      <c r="C38" t="s">
        <v>226</v>
      </c>
      <c r="D38" t="s">
        <v>226</v>
      </c>
      <c r="G38" s="76">
        <v>0</v>
      </c>
      <c r="H38" t="s">
        <v>226</v>
      </c>
      <c r="I38" s="76">
        <v>0</v>
      </c>
      <c r="J38" s="76">
        <v>0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</row>
    <row r="39" spans="2:16">
      <c r="B39" s="77" t="s">
        <v>2396</v>
      </c>
      <c r="G39" s="78">
        <v>0</v>
      </c>
      <c r="J39" s="78">
        <v>0</v>
      </c>
      <c r="K39" s="78">
        <v>0</v>
      </c>
      <c r="M39" s="78">
        <v>0</v>
      </c>
      <c r="O39" s="78">
        <v>0</v>
      </c>
      <c r="P39" s="78">
        <v>0</v>
      </c>
    </row>
    <row r="40" spans="2:16">
      <c r="B40" t="s">
        <v>226</v>
      </c>
      <c r="C40" t="s">
        <v>226</v>
      </c>
      <c r="D40" t="s">
        <v>226</v>
      </c>
      <c r="G40" s="76">
        <v>0</v>
      </c>
      <c r="H40" t="s">
        <v>226</v>
      </c>
      <c r="I40" s="76">
        <v>0</v>
      </c>
      <c r="J40" s="76">
        <v>0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</row>
    <row r="41" spans="2:16">
      <c r="B41" t="s">
        <v>369</v>
      </c>
    </row>
    <row r="42" spans="2:16">
      <c r="B42" t="s">
        <v>370</v>
      </c>
    </row>
    <row r="43" spans="2:16">
      <c r="B43" t="s">
        <v>371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204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2397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J14" s="76">
        <v>0</v>
      </c>
      <c r="K14" t="s">
        <v>226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2398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J16" s="76">
        <v>0</v>
      </c>
      <c r="K16" t="s">
        <v>226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373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J18" s="76">
        <v>0</v>
      </c>
      <c r="K18" t="s">
        <v>226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1362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J20" s="76">
        <v>0</v>
      </c>
      <c r="K20" t="s">
        <v>226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258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2399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226</v>
      </c>
      <c r="C23" t="s">
        <v>226</v>
      </c>
      <c r="D23" s="16"/>
      <c r="E23" s="16"/>
      <c r="F23" t="s">
        <v>226</v>
      </c>
      <c r="G23" t="s">
        <v>226</v>
      </c>
      <c r="J23" s="76">
        <v>0</v>
      </c>
      <c r="K23" t="s">
        <v>226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2400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226</v>
      </c>
      <c r="C25" t="s">
        <v>226</v>
      </c>
      <c r="D25" s="16"/>
      <c r="E25" s="16"/>
      <c r="F25" t="s">
        <v>226</v>
      </c>
      <c r="G25" t="s">
        <v>226</v>
      </c>
      <c r="J25" s="76">
        <v>0</v>
      </c>
      <c r="K25" t="s">
        <v>226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260</v>
      </c>
      <c r="D26" s="16"/>
      <c r="E26" s="16"/>
      <c r="F26" s="16"/>
    </row>
    <row r="27" spans="2:19">
      <c r="B27" t="s">
        <v>369</v>
      </c>
      <c r="D27" s="16"/>
      <c r="E27" s="16"/>
      <c r="F27" s="16"/>
    </row>
    <row r="28" spans="2:19">
      <c r="B28" t="s">
        <v>370</v>
      </c>
      <c r="D28" s="16"/>
      <c r="E28" s="16"/>
      <c r="F28" s="16"/>
    </row>
    <row r="29" spans="2:19">
      <c r="B29" t="s">
        <v>371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0"/>
  <sheetViews>
    <sheetView rightToLeft="1" topLeftCell="A10" workbookViewId="0">
      <selection activeCell="E14" sqref="E14:E3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5" width="15.5703125" style="15" bestFit="1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5">
        <v>3.73</v>
      </c>
      <c r="K11" s="7"/>
      <c r="L11" s="7"/>
      <c r="M11" s="75">
        <v>2.87</v>
      </c>
      <c r="N11" s="75">
        <v>62035779.829999998</v>
      </c>
      <c r="O11" s="7"/>
      <c r="P11" s="75">
        <v>76234.305864110895</v>
      </c>
      <c r="Q11" s="7"/>
      <c r="R11" s="75">
        <v>100</v>
      </c>
      <c r="S11" s="75">
        <v>0.79</v>
      </c>
      <c r="T11" s="35"/>
      <c r="BZ11" s="16"/>
      <c r="CC11" s="16"/>
    </row>
    <row r="12" spans="2:81">
      <c r="B12" s="77" t="s">
        <v>204</v>
      </c>
      <c r="C12" s="16"/>
      <c r="D12" s="16"/>
      <c r="E12" s="16"/>
      <c r="J12" s="78">
        <v>3.73</v>
      </c>
      <c r="M12" s="78">
        <v>2.87</v>
      </c>
      <c r="N12" s="78">
        <v>62035779.829999998</v>
      </c>
      <c r="P12" s="78">
        <v>76234.305864110895</v>
      </c>
      <c r="R12" s="78">
        <v>100</v>
      </c>
      <c r="S12" s="78">
        <v>0.79</v>
      </c>
    </row>
    <row r="13" spans="2:81">
      <c r="B13" s="77" t="s">
        <v>2397</v>
      </c>
      <c r="C13" s="16"/>
      <c r="D13" s="16"/>
      <c r="E13" s="16"/>
      <c r="J13" s="78">
        <v>2.23</v>
      </c>
      <c r="M13" s="78">
        <v>1.52</v>
      </c>
      <c r="N13" s="78">
        <v>28131358.23</v>
      </c>
      <c r="P13" s="78">
        <v>29589.23562307089</v>
      </c>
      <c r="R13" s="78">
        <v>38.81</v>
      </c>
      <c r="S13" s="78">
        <v>0.31</v>
      </c>
    </row>
    <row r="14" spans="2:81">
      <c r="B14" t="s">
        <v>2401</v>
      </c>
      <c r="C14" t="s">
        <v>2402</v>
      </c>
      <c r="D14" t="s">
        <v>126</v>
      </c>
      <c r="E14" s="16">
        <f>VLOOKUP(C14,'[6]לא סחיר - אג"ח קונצרני'!$C$14:$E$32,3,0)</f>
        <v>520018078</v>
      </c>
      <c r="F14" t="s">
        <v>383</v>
      </c>
      <c r="G14" t="s">
        <v>214</v>
      </c>
      <c r="H14" t="s">
        <v>210</v>
      </c>
      <c r="I14" t="s">
        <v>2403</v>
      </c>
      <c r="J14" s="76">
        <v>4.13</v>
      </c>
      <c r="K14" t="s">
        <v>105</v>
      </c>
      <c r="L14" s="76">
        <v>6.6</v>
      </c>
      <c r="M14" s="76">
        <v>0.5</v>
      </c>
      <c r="N14" s="76">
        <v>1000000</v>
      </c>
      <c r="O14" s="76">
        <v>161.91</v>
      </c>
      <c r="P14" s="76">
        <v>1619.1</v>
      </c>
      <c r="Q14" s="76">
        <v>0</v>
      </c>
      <c r="R14" s="76">
        <v>2.12</v>
      </c>
      <c r="S14" s="76">
        <v>0.02</v>
      </c>
    </row>
    <row r="15" spans="2:81">
      <c r="B15" t="s">
        <v>2405</v>
      </c>
      <c r="C15" t="s">
        <v>2406</v>
      </c>
      <c r="D15" t="s">
        <v>126</v>
      </c>
      <c r="E15" s="16">
        <f>VLOOKUP(C15,'[6]לא סחיר - אג"ח קונצרני'!$C$14:$E$32,3,0)</f>
        <v>512705138</v>
      </c>
      <c r="F15" t="s">
        <v>383</v>
      </c>
      <c r="G15" t="s">
        <v>624</v>
      </c>
      <c r="H15" t="s">
        <v>210</v>
      </c>
      <c r="I15" t="s">
        <v>2404</v>
      </c>
      <c r="J15" s="76">
        <v>1.05</v>
      </c>
      <c r="K15" t="s">
        <v>105</v>
      </c>
      <c r="L15" s="76">
        <v>5.75</v>
      </c>
      <c r="M15" s="76">
        <v>0.85</v>
      </c>
      <c r="N15" s="76">
        <v>2000000</v>
      </c>
      <c r="O15" s="76">
        <v>131.68</v>
      </c>
      <c r="P15" s="76">
        <v>2633.6</v>
      </c>
      <c r="Q15" s="76">
        <v>0</v>
      </c>
      <c r="R15" s="76">
        <v>3.45</v>
      </c>
      <c r="S15" s="76">
        <v>0.03</v>
      </c>
    </row>
    <row r="16" spans="2:81">
      <c r="B16" t="s">
        <v>2407</v>
      </c>
      <c r="C16" t="s">
        <v>2408</v>
      </c>
      <c r="D16" t="s">
        <v>126</v>
      </c>
      <c r="E16" s="16">
        <f>VLOOKUP(C16,'[6]לא סחיר - אג"ח קונצרני'!$C$14:$E$32,3,0)</f>
        <v>520000118</v>
      </c>
      <c r="F16" t="s">
        <v>130</v>
      </c>
      <c r="G16" t="s">
        <v>697</v>
      </c>
      <c r="H16" t="s">
        <v>153</v>
      </c>
      <c r="I16" t="s">
        <v>2409</v>
      </c>
      <c r="J16" s="76">
        <v>1.95</v>
      </c>
      <c r="K16" t="s">
        <v>105</v>
      </c>
      <c r="L16" s="76">
        <v>7.09</v>
      </c>
      <c r="M16" s="76">
        <v>0.17</v>
      </c>
      <c r="N16" s="76">
        <v>8765992.3699999992</v>
      </c>
      <c r="O16" s="76">
        <v>139.68</v>
      </c>
      <c r="P16" s="76">
        <v>12244.338142416</v>
      </c>
      <c r="Q16" s="76">
        <v>0</v>
      </c>
      <c r="R16" s="76">
        <v>16.059999999999999</v>
      </c>
      <c r="S16" s="76">
        <v>0.13</v>
      </c>
    </row>
    <row r="17" spans="2:19">
      <c r="B17" t="s">
        <v>2410</v>
      </c>
      <c r="C17" t="s">
        <v>2411</v>
      </c>
      <c r="D17" t="s">
        <v>126</v>
      </c>
      <c r="E17" s="16">
        <f>VLOOKUP(C17,'[6]לא סחיר - אג"ח קונצרני'!$C$14:$E$32,3,0)</f>
        <v>512475203</v>
      </c>
      <c r="F17" t="s">
        <v>131</v>
      </c>
      <c r="G17" t="s">
        <v>697</v>
      </c>
      <c r="H17" t="s">
        <v>153</v>
      </c>
      <c r="I17" t="s">
        <v>588</v>
      </c>
      <c r="J17" s="76">
        <v>2.57</v>
      </c>
      <c r="K17" t="s">
        <v>105</v>
      </c>
      <c r="L17" s="76">
        <v>3.15</v>
      </c>
      <c r="M17" s="76">
        <v>3.03</v>
      </c>
      <c r="N17" s="76">
        <v>11798316</v>
      </c>
      <c r="O17" s="76">
        <v>102.26</v>
      </c>
      <c r="P17" s="76">
        <v>12064.9579416</v>
      </c>
      <c r="Q17" s="76">
        <v>3.93</v>
      </c>
      <c r="R17" s="76">
        <v>15.83</v>
      </c>
      <c r="S17" s="76">
        <v>0.13</v>
      </c>
    </row>
    <row r="18" spans="2:19">
      <c r="B18" t="s">
        <v>2412</v>
      </c>
      <c r="C18" t="s">
        <v>2413</v>
      </c>
      <c r="D18" t="s">
        <v>126</v>
      </c>
      <c r="E18" s="16">
        <f>VLOOKUP(C18,'[6]לא סחיר - אג"ח קונצרני'!$C$14:$E$32,3,0)</f>
        <v>513893123</v>
      </c>
      <c r="F18" t="s">
        <v>418</v>
      </c>
      <c r="G18" t="s">
        <v>807</v>
      </c>
      <c r="H18" t="s">
        <v>210</v>
      </c>
      <c r="I18" t="s">
        <v>2404</v>
      </c>
      <c r="J18" s="76">
        <v>1.49</v>
      </c>
      <c r="K18" t="s">
        <v>105</v>
      </c>
      <c r="L18" s="76">
        <v>7</v>
      </c>
      <c r="M18" s="76">
        <v>2.29</v>
      </c>
      <c r="N18" s="76">
        <v>553982.71999999997</v>
      </c>
      <c r="O18" s="76">
        <v>132.88</v>
      </c>
      <c r="P18" s="76">
        <v>736.132238336</v>
      </c>
      <c r="Q18" s="76">
        <v>0.6</v>
      </c>
      <c r="R18" s="76">
        <v>0.97</v>
      </c>
      <c r="S18" s="76">
        <v>0.01</v>
      </c>
    </row>
    <row r="19" spans="2:19">
      <c r="B19" t="s">
        <v>2414</v>
      </c>
      <c r="C19" t="s">
        <v>2415</v>
      </c>
      <c r="D19" t="s">
        <v>1365</v>
      </c>
      <c r="E19" s="16">
        <f>VLOOKUP(C19,'[6]לא סחיר - אג"ח קונצרני'!$C$14:$E$32,3,0)</f>
        <v>375</v>
      </c>
      <c r="F19" t="s">
        <v>418</v>
      </c>
      <c r="G19" t="s">
        <v>807</v>
      </c>
      <c r="H19" t="s">
        <v>210</v>
      </c>
      <c r="I19" t="s">
        <v>2416</v>
      </c>
      <c r="J19" s="76">
        <v>1.69</v>
      </c>
      <c r="K19" t="s">
        <v>105</v>
      </c>
      <c r="L19" s="76">
        <v>6.7</v>
      </c>
      <c r="M19" s="76">
        <v>6.28</v>
      </c>
      <c r="N19" s="76">
        <v>219207.28</v>
      </c>
      <c r="O19" s="76">
        <v>132.80000000000001</v>
      </c>
      <c r="P19" s="76">
        <v>291.10726784000002</v>
      </c>
      <c r="Q19" s="76">
        <v>0.11</v>
      </c>
      <c r="R19" s="76">
        <v>0.38</v>
      </c>
      <c r="S19" s="76">
        <v>0</v>
      </c>
    </row>
    <row r="20" spans="2:19">
      <c r="B20" s="77" t="s">
        <v>2398</v>
      </c>
      <c r="C20" s="16"/>
      <c r="D20" s="16"/>
      <c r="E20" s="16"/>
      <c r="J20" s="78">
        <v>5.34</v>
      </c>
      <c r="M20" s="78">
        <v>3.46</v>
      </c>
      <c r="N20" s="78">
        <v>29370421.600000001</v>
      </c>
      <c r="P20" s="78">
        <v>30392.305385439999</v>
      </c>
      <c r="R20" s="78">
        <v>39.869999999999997</v>
      </c>
      <c r="S20" s="78">
        <v>0.31</v>
      </c>
    </row>
    <row r="21" spans="2:19">
      <c r="B21" t="s">
        <v>2417</v>
      </c>
      <c r="C21" t="s">
        <v>2418</v>
      </c>
      <c r="D21" t="s">
        <v>126</v>
      </c>
      <c r="E21" s="16">
        <f>VLOOKUP(C21,'[6]לא סחיר - אג"ח קונצרני'!$C$14:$E$32,3,0)</f>
        <v>510687403</v>
      </c>
      <c r="F21" t="s">
        <v>418</v>
      </c>
      <c r="G21" t="s">
        <v>496</v>
      </c>
      <c r="H21" t="s">
        <v>153</v>
      </c>
      <c r="I21" t="s">
        <v>2419</v>
      </c>
      <c r="J21" s="76">
        <v>5.96</v>
      </c>
      <c r="K21" t="s">
        <v>105</v>
      </c>
      <c r="L21" s="76">
        <v>3.1</v>
      </c>
      <c r="M21" s="76">
        <v>2.36</v>
      </c>
      <c r="N21" s="76">
        <v>2171700</v>
      </c>
      <c r="O21" s="76">
        <v>105.38</v>
      </c>
      <c r="P21" s="76">
        <v>2288.53746</v>
      </c>
      <c r="Q21" s="76">
        <v>0.54</v>
      </c>
      <c r="R21" s="76">
        <v>3</v>
      </c>
      <c r="S21" s="76">
        <v>0.02</v>
      </c>
    </row>
    <row r="22" spans="2:19">
      <c r="B22" t="s">
        <v>2420</v>
      </c>
      <c r="C22" t="s">
        <v>2421</v>
      </c>
      <c r="D22" t="s">
        <v>126</v>
      </c>
      <c r="E22" s="16">
        <f>VLOOKUP(C22,'[6]לא סחיר - אג"ח קונצרני'!$C$14:$E$32,3,0)</f>
        <v>515703528</v>
      </c>
      <c r="F22" t="s">
        <v>615</v>
      </c>
      <c r="G22" t="s">
        <v>618</v>
      </c>
      <c r="H22" t="s">
        <v>153</v>
      </c>
      <c r="I22" t="s">
        <v>380</v>
      </c>
      <c r="J22" s="76">
        <v>5.26</v>
      </c>
      <c r="K22" t="s">
        <v>105</v>
      </c>
      <c r="L22" s="76">
        <v>3.85</v>
      </c>
      <c r="M22" s="76">
        <v>3.6</v>
      </c>
      <c r="N22" s="76">
        <v>24175000</v>
      </c>
      <c r="O22" s="76">
        <v>102.52</v>
      </c>
      <c r="P22" s="76">
        <v>24784.21</v>
      </c>
      <c r="Q22" s="76">
        <v>0</v>
      </c>
      <c r="R22" s="76">
        <v>32.51</v>
      </c>
      <c r="S22" s="76">
        <v>0.26</v>
      </c>
    </row>
    <row r="23" spans="2:19">
      <c r="B23" t="s">
        <v>2422</v>
      </c>
      <c r="C23" t="s">
        <v>2423</v>
      </c>
      <c r="D23" t="s">
        <v>126</v>
      </c>
      <c r="E23" s="16">
        <f>VLOOKUP(C23,'[6]לא סחיר - אג"ח קונצרני'!$C$14:$E$32,3,0)</f>
        <v>513173393</v>
      </c>
      <c r="F23" t="s">
        <v>131</v>
      </c>
      <c r="G23" t="s">
        <v>697</v>
      </c>
      <c r="H23" t="s">
        <v>153</v>
      </c>
      <c r="I23" t="s">
        <v>2424</v>
      </c>
      <c r="J23" s="76">
        <v>3.11</v>
      </c>
      <c r="K23" t="s">
        <v>105</v>
      </c>
      <c r="L23" s="76">
        <v>3.42</v>
      </c>
      <c r="M23" s="76">
        <v>2.12</v>
      </c>
      <c r="N23" s="76">
        <v>109721.60000000001</v>
      </c>
      <c r="O23" s="76">
        <v>104.84</v>
      </c>
      <c r="P23" s="76">
        <v>115.03212544</v>
      </c>
      <c r="Q23" s="76">
        <v>0.04</v>
      </c>
      <c r="R23" s="76">
        <v>0.15</v>
      </c>
      <c r="S23" s="76">
        <v>0</v>
      </c>
    </row>
    <row r="24" spans="2:19">
      <c r="B24" t="s">
        <v>2425</v>
      </c>
      <c r="C24" t="s">
        <v>2426</v>
      </c>
      <c r="D24" t="s">
        <v>126</v>
      </c>
      <c r="E24" s="16">
        <f>VLOOKUP(C24,'[6]לא סחיר - אג"ח קונצרני'!$C$14:$E$32,3,0)</f>
        <v>520044439</v>
      </c>
      <c r="F24" t="s">
        <v>615</v>
      </c>
      <c r="G24" t="s">
        <v>697</v>
      </c>
      <c r="H24" t="s">
        <v>153</v>
      </c>
      <c r="I24" t="s">
        <v>2427</v>
      </c>
      <c r="J24" s="76">
        <v>5.56</v>
      </c>
      <c r="K24" t="s">
        <v>105</v>
      </c>
      <c r="L24" s="76">
        <v>4.5999999999999996</v>
      </c>
      <c r="M24" s="76">
        <v>3.28</v>
      </c>
      <c r="N24" s="76">
        <v>2914000</v>
      </c>
      <c r="O24" s="76">
        <v>109.97</v>
      </c>
      <c r="P24" s="76">
        <v>3204.5257999999999</v>
      </c>
      <c r="Q24" s="76">
        <v>0.42</v>
      </c>
      <c r="R24" s="76">
        <v>4.2</v>
      </c>
      <c r="S24" s="76">
        <v>0.03</v>
      </c>
    </row>
    <row r="25" spans="2:19">
      <c r="B25" s="77" t="s">
        <v>373</v>
      </c>
      <c r="C25" s="16"/>
      <c r="D25" s="16"/>
      <c r="E25" s="16"/>
      <c r="J25" s="78">
        <v>0</v>
      </c>
      <c r="M25" s="78">
        <v>0</v>
      </c>
      <c r="N25" s="78">
        <v>0</v>
      </c>
      <c r="P25" s="78">
        <v>0</v>
      </c>
      <c r="R25" s="78">
        <v>0</v>
      </c>
      <c r="S25" s="78">
        <v>0</v>
      </c>
    </row>
    <row r="26" spans="2:19">
      <c r="B26" t="s">
        <v>226</v>
      </c>
      <c r="C26" t="s">
        <v>226</v>
      </c>
      <c r="D26" s="16"/>
      <c r="E26" s="16"/>
      <c r="F26" t="s">
        <v>226</v>
      </c>
      <c r="G26" t="s">
        <v>226</v>
      </c>
      <c r="J26" s="76">
        <v>0</v>
      </c>
      <c r="K26" t="s">
        <v>226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  <c r="R26" s="76">
        <v>0</v>
      </c>
      <c r="S26" s="76">
        <v>0</v>
      </c>
    </row>
    <row r="27" spans="2:19">
      <c r="B27" s="77" t="s">
        <v>1362</v>
      </c>
      <c r="C27" s="16"/>
      <c r="D27" s="16"/>
      <c r="E27" s="16"/>
      <c r="J27" s="78">
        <v>3.46</v>
      </c>
      <c r="M27" s="78">
        <v>4.1900000000000004</v>
      </c>
      <c r="N27" s="78">
        <v>4534000</v>
      </c>
      <c r="P27" s="78">
        <v>16252.7648556</v>
      </c>
      <c r="R27" s="78">
        <v>21.32</v>
      </c>
      <c r="S27" s="78">
        <v>0.17</v>
      </c>
    </row>
    <row r="28" spans="2:19">
      <c r="B28" t="s">
        <v>2428</v>
      </c>
      <c r="C28" t="s">
        <v>2429</v>
      </c>
      <c r="D28" t="s">
        <v>126</v>
      </c>
      <c r="E28" s="16">
        <f>VLOOKUP(C28,'[6]לא סחיר - אג"ח קונצרני'!$C$14:$E$32,3,0)</f>
        <v>511597239</v>
      </c>
      <c r="F28" t="s">
        <v>128</v>
      </c>
      <c r="G28" t="s">
        <v>529</v>
      </c>
      <c r="H28" t="s">
        <v>210</v>
      </c>
      <c r="I28" t="s">
        <v>2430</v>
      </c>
      <c r="J28" s="76">
        <v>3.28</v>
      </c>
      <c r="K28" t="s">
        <v>109</v>
      </c>
      <c r="L28" s="76">
        <v>3.7</v>
      </c>
      <c r="M28" s="76">
        <v>0</v>
      </c>
      <c r="N28" s="76">
        <v>270000</v>
      </c>
      <c r="O28" s="76">
        <v>102.18</v>
      </c>
      <c r="P28" s="76">
        <v>956.49676199999999</v>
      </c>
      <c r="Q28" s="76">
        <v>0.4</v>
      </c>
      <c r="R28" s="76">
        <v>1.25</v>
      </c>
      <c r="S28" s="76">
        <v>0.01</v>
      </c>
    </row>
    <row r="29" spans="2:19">
      <c r="B29" t="s">
        <v>2431</v>
      </c>
      <c r="C29" t="s">
        <v>2432</v>
      </c>
      <c r="D29" t="s">
        <v>126</v>
      </c>
      <c r="E29" s="16">
        <f>VLOOKUP(C29,'[6]לא סחיר - אג"ח קונצרני'!$C$14:$E$32,3,0)</f>
        <v>514798636</v>
      </c>
      <c r="F29" t="s">
        <v>495</v>
      </c>
      <c r="G29" t="s">
        <v>1444</v>
      </c>
      <c r="H29" t="s">
        <v>379</v>
      </c>
      <c r="I29" t="s">
        <v>756</v>
      </c>
      <c r="J29" s="76">
        <v>3.47</v>
      </c>
      <c r="K29" t="s">
        <v>109</v>
      </c>
      <c r="L29" s="76">
        <v>4.4400000000000004</v>
      </c>
      <c r="M29" s="76">
        <v>4.46</v>
      </c>
      <c r="N29" s="76">
        <v>2144000</v>
      </c>
      <c r="O29" s="76">
        <v>103.47</v>
      </c>
      <c r="P29" s="76">
        <v>7691.1817056</v>
      </c>
      <c r="Q29" s="76">
        <v>0.54</v>
      </c>
      <c r="R29" s="76">
        <v>10.09</v>
      </c>
      <c r="S29" s="76">
        <v>0.08</v>
      </c>
    </row>
    <row r="30" spans="2:19">
      <c r="B30" t="s">
        <v>2431</v>
      </c>
      <c r="C30" t="s">
        <v>2432</v>
      </c>
      <c r="D30" t="s">
        <v>126</v>
      </c>
      <c r="E30" s="16">
        <f>VLOOKUP(C30,'[6]לא סחיר - אג"ח קונצרני'!$C$14:$E$32,3,0)</f>
        <v>514798636</v>
      </c>
      <c r="F30" t="s">
        <v>495</v>
      </c>
      <c r="G30" t="s">
        <v>1444</v>
      </c>
      <c r="H30" t="s">
        <v>379</v>
      </c>
      <c r="I30" t="s">
        <v>756</v>
      </c>
      <c r="J30" s="76">
        <v>3.47</v>
      </c>
      <c r="K30" t="s">
        <v>109</v>
      </c>
      <c r="L30" s="76">
        <v>4.4400000000000004</v>
      </c>
      <c r="M30" s="76">
        <v>4.46</v>
      </c>
      <c r="N30" s="76">
        <v>2120000</v>
      </c>
      <c r="O30" s="76">
        <v>103.47</v>
      </c>
      <c r="P30" s="76">
        <v>7605.0863879999997</v>
      </c>
      <c r="Q30" s="76">
        <v>0.53</v>
      </c>
      <c r="R30" s="76">
        <v>9.98</v>
      </c>
      <c r="S30" s="76">
        <v>0.08</v>
      </c>
    </row>
    <row r="31" spans="2:19">
      <c r="B31" s="77" t="s">
        <v>258</v>
      </c>
      <c r="C31" s="16"/>
      <c r="D31" s="16"/>
      <c r="E31" s="16"/>
      <c r="J31" s="78">
        <v>0</v>
      </c>
      <c r="M31" s="78">
        <v>0</v>
      </c>
      <c r="N31" s="78">
        <v>0</v>
      </c>
      <c r="P31" s="78">
        <v>0</v>
      </c>
      <c r="R31" s="78">
        <v>0</v>
      </c>
      <c r="S31" s="78">
        <v>0</v>
      </c>
    </row>
    <row r="32" spans="2:19">
      <c r="B32" s="77" t="s">
        <v>374</v>
      </c>
      <c r="C32" s="16"/>
      <c r="D32" s="16"/>
      <c r="E32" s="16"/>
      <c r="J32" s="78">
        <v>0</v>
      </c>
      <c r="M32" s="78">
        <v>0</v>
      </c>
      <c r="N32" s="78">
        <v>0</v>
      </c>
      <c r="P32" s="78">
        <v>0</v>
      </c>
      <c r="R32" s="78">
        <v>0</v>
      </c>
      <c r="S32" s="78">
        <v>0</v>
      </c>
    </row>
    <row r="33" spans="2:19">
      <c r="B33" t="s">
        <v>226</v>
      </c>
      <c r="C33" t="s">
        <v>226</v>
      </c>
      <c r="D33" s="16"/>
      <c r="E33" s="16"/>
      <c r="F33" t="s">
        <v>226</v>
      </c>
      <c r="G33" t="s">
        <v>226</v>
      </c>
      <c r="J33" s="76">
        <v>0</v>
      </c>
      <c r="K33" t="s">
        <v>226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  <c r="R33" s="76">
        <v>0</v>
      </c>
      <c r="S33" s="76">
        <v>0</v>
      </c>
    </row>
    <row r="34" spans="2:19">
      <c r="B34" s="77" t="s">
        <v>375</v>
      </c>
      <c r="C34" s="16"/>
      <c r="D34" s="16"/>
      <c r="E34" s="16"/>
      <c r="J34" s="78">
        <v>0</v>
      </c>
      <c r="M34" s="78">
        <v>0</v>
      </c>
      <c r="N34" s="78">
        <v>0</v>
      </c>
      <c r="P34" s="78">
        <v>0</v>
      </c>
      <c r="R34" s="78">
        <v>0</v>
      </c>
      <c r="S34" s="78">
        <v>0</v>
      </c>
    </row>
    <row r="35" spans="2:19">
      <c r="B35" t="s">
        <v>226</v>
      </c>
      <c r="C35" t="s">
        <v>226</v>
      </c>
      <c r="D35" s="16"/>
      <c r="E35" s="16"/>
      <c r="F35" t="s">
        <v>226</v>
      </c>
      <c r="G35" t="s">
        <v>226</v>
      </c>
      <c r="J35" s="76">
        <v>0</v>
      </c>
      <c r="K35" t="s">
        <v>226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  <c r="R35" s="76">
        <v>0</v>
      </c>
      <c r="S35" s="76">
        <v>0</v>
      </c>
    </row>
    <row r="36" spans="2:19">
      <c r="B36" t="s">
        <v>260</v>
      </c>
      <c r="C36" s="16"/>
      <c r="D36" s="16"/>
      <c r="E36" s="16"/>
    </row>
    <row r="37" spans="2:19">
      <c r="B37" t="s">
        <v>369</v>
      </c>
      <c r="C37" s="16"/>
      <c r="D37" s="16"/>
      <c r="E37" s="16"/>
    </row>
    <row r="38" spans="2:19">
      <c r="B38" t="s">
        <v>370</v>
      </c>
      <c r="C38" s="16"/>
      <c r="D38" s="16"/>
      <c r="E38" s="16"/>
    </row>
    <row r="39" spans="2:19">
      <c r="B39" t="s">
        <v>371</v>
      </c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2:5">
      <c r="C497" s="16"/>
      <c r="D497" s="16"/>
      <c r="E497" s="16"/>
    </row>
    <row r="498" spans="2:5">
      <c r="C498" s="16"/>
      <c r="D498" s="16"/>
      <c r="E498" s="16"/>
    </row>
    <row r="499" spans="2:5">
      <c r="C499" s="16"/>
      <c r="D499" s="16"/>
      <c r="E499" s="16"/>
    </row>
    <row r="500" spans="2:5">
      <c r="C500" s="16"/>
      <c r="D500" s="16"/>
      <c r="E500" s="16"/>
    </row>
    <row r="501" spans="2:5">
      <c r="C501" s="16"/>
      <c r="D501" s="16"/>
      <c r="E501" s="16"/>
    </row>
    <row r="502" spans="2:5">
      <c r="C502" s="16"/>
      <c r="D502" s="16"/>
      <c r="E502" s="16"/>
    </row>
    <row r="503" spans="2:5">
      <c r="C503" s="16"/>
      <c r="D503" s="16"/>
      <c r="E503" s="16"/>
    </row>
    <row r="504" spans="2:5">
      <c r="C504" s="16"/>
      <c r="D504" s="16"/>
      <c r="E504" s="16"/>
    </row>
    <row r="508" spans="2:5">
      <c r="B508" s="16"/>
    </row>
    <row r="509" spans="2:5">
      <c r="B509" s="16"/>
    </row>
    <row r="510" spans="2:5">
      <c r="B510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E13" sqref="E13:E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671593</v>
      </c>
      <c r="I11" s="7"/>
      <c r="J11" s="75">
        <v>64584.264768806701</v>
      </c>
      <c r="K11" s="7"/>
      <c r="L11" s="75">
        <v>100</v>
      </c>
      <c r="M11" s="75">
        <v>0.67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204</v>
      </c>
      <c r="C12" s="16"/>
      <c r="D12" s="16"/>
      <c r="E12" s="16"/>
      <c r="H12" s="78">
        <v>671593</v>
      </c>
      <c r="J12" s="78">
        <v>64584.264768806701</v>
      </c>
      <c r="L12" s="78">
        <v>100</v>
      </c>
      <c r="M12" s="78">
        <v>0.67</v>
      </c>
    </row>
    <row r="13" spans="2:98">
      <c r="B13" t="s">
        <v>2433</v>
      </c>
      <c r="C13" t="s">
        <v>2434</v>
      </c>
      <c r="D13" t="s">
        <v>126</v>
      </c>
      <c r="E13" t="s">
        <v>3117</v>
      </c>
      <c r="F13" t="s">
        <v>615</v>
      </c>
      <c r="G13" t="s">
        <v>105</v>
      </c>
      <c r="H13" s="76">
        <v>115593</v>
      </c>
      <c r="I13" s="76">
        <v>55359.753618000002</v>
      </c>
      <c r="J13" s="76">
        <v>63991.999999654698</v>
      </c>
      <c r="K13" s="76">
        <v>0</v>
      </c>
      <c r="L13" s="76">
        <v>99.08</v>
      </c>
      <c r="M13" s="76">
        <v>0.66</v>
      </c>
    </row>
    <row r="14" spans="2:98">
      <c r="B14" t="s">
        <v>2435</v>
      </c>
      <c r="C14" t="s">
        <v>2436</v>
      </c>
      <c r="D14" t="s">
        <v>126</v>
      </c>
      <c r="E14" t="s">
        <v>3118</v>
      </c>
      <c r="F14" t="s">
        <v>418</v>
      </c>
      <c r="G14" t="s">
        <v>113</v>
      </c>
      <c r="H14" s="76">
        <v>500000</v>
      </c>
      <c r="I14" s="76">
        <v>28.524999999999999</v>
      </c>
      <c r="J14" s="76">
        <v>592.26457500000004</v>
      </c>
      <c r="K14" s="76">
        <v>0</v>
      </c>
      <c r="L14" s="76">
        <v>0.92</v>
      </c>
      <c r="M14" s="76">
        <v>0.01</v>
      </c>
    </row>
    <row r="15" spans="2:98">
      <c r="B15" t="s">
        <v>2437</v>
      </c>
      <c r="C15" t="s">
        <v>2438</v>
      </c>
      <c r="D15" t="s">
        <v>126</v>
      </c>
      <c r="E15" t="s">
        <v>3119</v>
      </c>
      <c r="F15" t="s">
        <v>135</v>
      </c>
      <c r="G15" t="s">
        <v>109</v>
      </c>
      <c r="H15" s="76">
        <v>56000</v>
      </c>
      <c r="I15" s="76">
        <v>1E-4</v>
      </c>
      <c r="J15" s="76">
        <v>1.9415200000000001E-4</v>
      </c>
      <c r="K15" s="76">
        <v>0</v>
      </c>
      <c r="L15" s="76">
        <v>0</v>
      </c>
      <c r="M15" s="76">
        <v>0</v>
      </c>
    </row>
    <row r="16" spans="2:98">
      <c r="B16" s="77" t="s">
        <v>258</v>
      </c>
      <c r="C16" s="16"/>
      <c r="D16" s="16"/>
      <c r="E16" s="16"/>
      <c r="H16" s="78">
        <v>0</v>
      </c>
      <c r="J16" s="78">
        <v>0</v>
      </c>
      <c r="L16" s="78">
        <v>0</v>
      </c>
      <c r="M16" s="78">
        <v>0</v>
      </c>
    </row>
    <row r="17" spans="2:13">
      <c r="B17" s="77" t="s">
        <v>374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s="77" t="s">
        <v>375</v>
      </c>
      <c r="C19" s="16"/>
      <c r="D19" s="16"/>
      <c r="E19" s="16"/>
      <c r="H19" s="78">
        <v>0</v>
      </c>
      <c r="J19" s="78">
        <v>0</v>
      </c>
      <c r="L19" s="78">
        <v>0</v>
      </c>
      <c r="M19" s="78">
        <v>0</v>
      </c>
    </row>
    <row r="20" spans="2:13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</row>
    <row r="21" spans="2:13">
      <c r="B21" t="s">
        <v>260</v>
      </c>
      <c r="C21" s="16"/>
      <c r="D21" s="16"/>
      <c r="E21" s="16"/>
    </row>
    <row r="22" spans="2:13">
      <c r="B22" t="s">
        <v>369</v>
      </c>
      <c r="C22" s="16"/>
      <c r="D22" s="16"/>
      <c r="E22" s="16"/>
    </row>
    <row r="23" spans="2:13">
      <c r="B23" t="s">
        <v>370</v>
      </c>
      <c r="C23" s="16"/>
      <c r="D23" s="16"/>
      <c r="E23" s="16"/>
    </row>
    <row r="24" spans="2:13">
      <c r="B24" t="s">
        <v>371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86335648.409999996</v>
      </c>
      <c r="G11" s="7"/>
      <c r="H11" s="75">
        <v>121986.44616590322</v>
      </c>
      <c r="I11" s="7"/>
      <c r="J11" s="75">
        <v>100</v>
      </c>
      <c r="K11" s="75">
        <v>1.26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204</v>
      </c>
      <c r="C12" s="16"/>
      <c r="F12" s="78">
        <v>74310448.879999995</v>
      </c>
      <c r="H12" s="78">
        <v>80304.022616960006</v>
      </c>
      <c r="J12" s="78">
        <v>65.83</v>
      </c>
      <c r="K12" s="78">
        <v>0.83</v>
      </c>
    </row>
    <row r="13" spans="2:55">
      <c r="B13" s="77" t="s">
        <v>2439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226</v>
      </c>
      <c r="C14" t="s">
        <v>226</v>
      </c>
      <c r="D14" t="s">
        <v>226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2440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226</v>
      </c>
      <c r="C16" t="s">
        <v>226</v>
      </c>
      <c r="D16" t="s">
        <v>226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2441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226</v>
      </c>
      <c r="C18" t="s">
        <v>226</v>
      </c>
      <c r="D18" t="s">
        <v>226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2442</v>
      </c>
      <c r="C19" s="16"/>
      <c r="F19" s="78">
        <v>74310448.879999995</v>
      </c>
      <c r="H19" s="78">
        <v>80304.022616960006</v>
      </c>
      <c r="J19" s="78">
        <v>65.83</v>
      </c>
      <c r="K19" s="78">
        <v>0.83</v>
      </c>
    </row>
    <row r="20" spans="2:11">
      <c r="B20" t="s">
        <v>2443</v>
      </c>
      <c r="C20" t="s">
        <v>2444</v>
      </c>
      <c r="D20" t="s">
        <v>109</v>
      </c>
      <c r="E20" t="s">
        <v>317</v>
      </c>
      <c r="F20" s="76">
        <v>1214749.44</v>
      </c>
      <c r="G20" s="76">
        <v>100</v>
      </c>
      <c r="H20" s="76">
        <v>4211.5363084800001</v>
      </c>
      <c r="I20" s="76">
        <v>0</v>
      </c>
      <c r="J20" s="76">
        <v>3.45</v>
      </c>
      <c r="K20" s="76">
        <v>0.04</v>
      </c>
    </row>
    <row r="21" spans="2:11">
      <c r="B21" t="s">
        <v>2443</v>
      </c>
      <c r="C21" t="s">
        <v>2444</v>
      </c>
      <c r="D21" t="s">
        <v>109</v>
      </c>
      <c r="E21" t="s">
        <v>317</v>
      </c>
      <c r="F21" s="76">
        <v>1214749.44</v>
      </c>
      <c r="G21" s="76">
        <v>100</v>
      </c>
      <c r="H21" s="76">
        <v>4211.5363084800001</v>
      </c>
      <c r="I21" s="76">
        <v>0</v>
      </c>
      <c r="J21" s="76">
        <v>3.45</v>
      </c>
      <c r="K21" s="76">
        <v>0.04</v>
      </c>
    </row>
    <row r="22" spans="2:11">
      <c r="B22" t="s">
        <v>2445</v>
      </c>
      <c r="C22" t="s">
        <v>2446</v>
      </c>
      <c r="D22" t="s">
        <v>105</v>
      </c>
      <c r="E22" t="s">
        <v>2447</v>
      </c>
      <c r="F22" s="76">
        <v>12735554</v>
      </c>
      <c r="G22" s="76">
        <v>100</v>
      </c>
      <c r="H22" s="76">
        <v>12735.554</v>
      </c>
      <c r="I22" s="76">
        <v>0</v>
      </c>
      <c r="J22" s="76">
        <v>10.44</v>
      </c>
      <c r="K22" s="76">
        <v>0.13</v>
      </c>
    </row>
    <row r="23" spans="2:11">
      <c r="B23" t="s">
        <v>2448</v>
      </c>
      <c r="C23" t="s">
        <v>2449</v>
      </c>
      <c r="D23" t="s">
        <v>105</v>
      </c>
      <c r="E23" t="s">
        <v>650</v>
      </c>
      <c r="F23" s="76">
        <v>27315777</v>
      </c>
      <c r="G23" s="76">
        <v>100</v>
      </c>
      <c r="H23" s="76">
        <v>27315.776999999998</v>
      </c>
      <c r="I23" s="76">
        <v>0</v>
      </c>
      <c r="J23" s="76">
        <v>22.39</v>
      </c>
      <c r="K23" s="76">
        <v>0.28000000000000003</v>
      </c>
    </row>
    <row r="24" spans="2:11">
      <c r="B24" t="s">
        <v>2448</v>
      </c>
      <c r="C24" t="s">
        <v>2449</v>
      </c>
      <c r="D24" t="s">
        <v>105</v>
      </c>
      <c r="E24" t="s">
        <v>650</v>
      </c>
      <c r="F24" s="76">
        <v>23002763</v>
      </c>
      <c r="G24" s="76">
        <v>100</v>
      </c>
      <c r="H24" s="76">
        <v>23002.762999999999</v>
      </c>
      <c r="I24" s="76">
        <v>0</v>
      </c>
      <c r="J24" s="76">
        <v>18.86</v>
      </c>
      <c r="K24" s="76">
        <v>0.24</v>
      </c>
    </row>
    <row r="25" spans="2:11">
      <c r="B25" t="s">
        <v>2450</v>
      </c>
      <c r="C25" t="s">
        <v>2451</v>
      </c>
      <c r="D25" t="s">
        <v>105</v>
      </c>
      <c r="E25" t="s">
        <v>317</v>
      </c>
      <c r="F25" s="76">
        <v>2172322</v>
      </c>
      <c r="G25" s="76">
        <v>100</v>
      </c>
      <c r="H25" s="76">
        <v>2172.3220000000001</v>
      </c>
      <c r="I25" s="76">
        <v>0</v>
      </c>
      <c r="J25" s="76">
        <v>1.78</v>
      </c>
      <c r="K25" s="76">
        <v>0.02</v>
      </c>
    </row>
    <row r="26" spans="2:11">
      <c r="B26" t="s">
        <v>2450</v>
      </c>
      <c r="C26" t="s">
        <v>2451</v>
      </c>
      <c r="D26" t="s">
        <v>105</v>
      </c>
      <c r="E26" t="s">
        <v>317</v>
      </c>
      <c r="F26" s="76">
        <v>2172322</v>
      </c>
      <c r="G26" s="76">
        <v>100</v>
      </c>
      <c r="H26" s="76">
        <v>2172.3220000000001</v>
      </c>
      <c r="I26" s="76">
        <v>0</v>
      </c>
      <c r="J26" s="76">
        <v>1.78</v>
      </c>
      <c r="K26" s="76">
        <v>0.02</v>
      </c>
    </row>
    <row r="27" spans="2:11">
      <c r="B27" t="s">
        <v>2452</v>
      </c>
      <c r="C27" t="s">
        <v>2453</v>
      </c>
      <c r="D27" t="s">
        <v>105</v>
      </c>
      <c r="E27" t="s">
        <v>296</v>
      </c>
      <c r="F27" s="76">
        <v>2241106</v>
      </c>
      <c r="G27" s="76">
        <v>100</v>
      </c>
      <c r="H27" s="76">
        <v>2241.1060000000002</v>
      </c>
      <c r="I27" s="76">
        <v>0</v>
      </c>
      <c r="J27" s="76">
        <v>1.84</v>
      </c>
      <c r="K27" s="76">
        <v>0.02</v>
      </c>
    </row>
    <row r="28" spans="2:11">
      <c r="B28" t="s">
        <v>2452</v>
      </c>
      <c r="C28" t="s">
        <v>2453</v>
      </c>
      <c r="D28" t="s">
        <v>105</v>
      </c>
      <c r="E28" t="s">
        <v>296</v>
      </c>
      <c r="F28" s="76">
        <v>2241106</v>
      </c>
      <c r="G28" s="76">
        <v>100</v>
      </c>
      <c r="H28" s="76">
        <v>2241.1060000000002</v>
      </c>
      <c r="I28" s="76">
        <v>0</v>
      </c>
      <c r="J28" s="76">
        <v>1.84</v>
      </c>
      <c r="K28" s="76">
        <v>0.02</v>
      </c>
    </row>
    <row r="29" spans="2:11">
      <c r="B29" s="77" t="s">
        <v>258</v>
      </c>
      <c r="C29" s="16"/>
      <c r="F29" s="78">
        <v>12025199.529999999</v>
      </c>
      <c r="H29" s="78">
        <v>41682.423548943232</v>
      </c>
      <c r="J29" s="78">
        <v>34.17</v>
      </c>
      <c r="K29" s="78">
        <v>0.43</v>
      </c>
    </row>
    <row r="30" spans="2:11">
      <c r="B30" s="77" t="s">
        <v>2454</v>
      </c>
      <c r="C30" s="16"/>
      <c r="F30" s="78">
        <v>0</v>
      </c>
      <c r="H30" s="78">
        <v>0</v>
      </c>
      <c r="J30" s="78">
        <v>0</v>
      </c>
      <c r="K30" s="78">
        <v>0</v>
      </c>
    </row>
    <row r="31" spans="2:11">
      <c r="B31" t="s">
        <v>226</v>
      </c>
      <c r="C31" t="s">
        <v>226</v>
      </c>
      <c r="D31" t="s">
        <v>226</v>
      </c>
      <c r="F31" s="76">
        <v>0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s="77" t="s">
        <v>2455</v>
      </c>
      <c r="C32" s="16"/>
      <c r="F32" s="78">
        <v>0</v>
      </c>
      <c r="H32" s="78">
        <v>0</v>
      </c>
      <c r="J32" s="78">
        <v>0</v>
      </c>
      <c r="K32" s="78">
        <v>0</v>
      </c>
    </row>
    <row r="33" spans="2:11">
      <c r="B33" t="s">
        <v>226</v>
      </c>
      <c r="C33" t="s">
        <v>226</v>
      </c>
      <c r="D33" t="s">
        <v>226</v>
      </c>
      <c r="F33" s="76">
        <v>0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</row>
    <row r="34" spans="2:11">
      <c r="B34" s="77" t="s">
        <v>2456</v>
      </c>
      <c r="C34" s="16"/>
      <c r="F34" s="78">
        <v>0</v>
      </c>
      <c r="H34" s="78">
        <v>0</v>
      </c>
      <c r="J34" s="78">
        <v>0</v>
      </c>
      <c r="K34" s="78">
        <v>0</v>
      </c>
    </row>
    <row r="35" spans="2:11">
      <c r="B35" t="s">
        <v>226</v>
      </c>
      <c r="C35" t="s">
        <v>226</v>
      </c>
      <c r="D35" t="s">
        <v>226</v>
      </c>
      <c r="F35" s="76">
        <v>0</v>
      </c>
      <c r="G35" s="76">
        <v>0</v>
      </c>
      <c r="H35" s="76">
        <v>0</v>
      </c>
      <c r="I35" s="76">
        <v>0</v>
      </c>
      <c r="J35" s="76">
        <v>0</v>
      </c>
      <c r="K35" s="76">
        <v>0</v>
      </c>
    </row>
    <row r="36" spans="2:11">
      <c r="B36" s="77" t="s">
        <v>2457</v>
      </c>
      <c r="C36" s="16"/>
      <c r="F36" s="78">
        <v>12025199.529999999</v>
      </c>
      <c r="H36" s="78">
        <v>41682.423548943232</v>
      </c>
      <c r="J36" s="78">
        <v>34.17</v>
      </c>
      <c r="K36" s="78">
        <v>0.43</v>
      </c>
    </row>
    <row r="37" spans="2:11">
      <c r="B37" t="s">
        <v>2458</v>
      </c>
      <c r="C37" t="s">
        <v>2459</v>
      </c>
      <c r="D37" t="s">
        <v>109</v>
      </c>
      <c r="E37" t="s">
        <v>2460</v>
      </c>
      <c r="F37" s="76">
        <v>2579.5300000000002</v>
      </c>
      <c r="G37" s="76">
        <v>1E-4</v>
      </c>
      <c r="H37" s="76">
        <v>8.9432305099999993E-6</v>
      </c>
      <c r="I37" s="76">
        <v>0</v>
      </c>
      <c r="J37" s="76">
        <v>0</v>
      </c>
      <c r="K37" s="76">
        <v>0</v>
      </c>
    </row>
    <row r="38" spans="2:11">
      <c r="B38" t="s">
        <v>2461</v>
      </c>
      <c r="C38" t="s">
        <v>2462</v>
      </c>
      <c r="D38" t="s">
        <v>109</v>
      </c>
      <c r="E38" t="s">
        <v>1269</v>
      </c>
      <c r="F38" s="76">
        <v>4274962</v>
      </c>
      <c r="G38" s="76">
        <v>100</v>
      </c>
      <c r="H38" s="76">
        <v>14821.293254</v>
      </c>
      <c r="I38" s="76">
        <v>0</v>
      </c>
      <c r="J38" s="76">
        <v>12.15</v>
      </c>
      <c r="K38" s="76">
        <v>0.15</v>
      </c>
    </row>
    <row r="39" spans="2:11">
      <c r="B39" t="s">
        <v>2461</v>
      </c>
      <c r="C39" t="s">
        <v>2462</v>
      </c>
      <c r="D39" t="s">
        <v>109</v>
      </c>
      <c r="E39" t="s">
        <v>1269</v>
      </c>
      <c r="F39" s="76">
        <v>6177800</v>
      </c>
      <c r="G39" s="76">
        <v>100</v>
      </c>
      <c r="H39" s="76">
        <v>21418.4326</v>
      </c>
      <c r="I39" s="76">
        <v>0</v>
      </c>
      <c r="J39" s="76">
        <v>17.559999999999999</v>
      </c>
      <c r="K39" s="76">
        <v>0.22</v>
      </c>
    </row>
    <row r="40" spans="2:11">
      <c r="B40" t="s">
        <v>2463</v>
      </c>
      <c r="C40" t="s">
        <v>2464</v>
      </c>
      <c r="D40" t="s">
        <v>109</v>
      </c>
      <c r="E40" t="s">
        <v>2465</v>
      </c>
      <c r="F40" s="76">
        <v>715394</v>
      </c>
      <c r="G40" s="76">
        <v>100</v>
      </c>
      <c r="H40" s="76">
        <v>2480.270998</v>
      </c>
      <c r="I40" s="76">
        <v>0</v>
      </c>
      <c r="J40" s="76">
        <v>2.0299999999999998</v>
      </c>
      <c r="K40" s="76">
        <v>0.03</v>
      </c>
    </row>
    <row r="41" spans="2:11">
      <c r="B41" t="s">
        <v>2466</v>
      </c>
      <c r="C41" t="s">
        <v>2467</v>
      </c>
      <c r="D41" t="s">
        <v>109</v>
      </c>
      <c r="E41" t="s">
        <v>2468</v>
      </c>
      <c r="F41" s="76">
        <v>360664</v>
      </c>
      <c r="G41" s="76">
        <v>100</v>
      </c>
      <c r="H41" s="76">
        <v>1250.422088</v>
      </c>
      <c r="I41" s="76">
        <v>0</v>
      </c>
      <c r="J41" s="76">
        <v>1.03</v>
      </c>
      <c r="K41" s="76">
        <v>0.01</v>
      </c>
    </row>
    <row r="42" spans="2:11">
      <c r="B42" t="s">
        <v>2469</v>
      </c>
      <c r="C42" t="s">
        <v>2470</v>
      </c>
      <c r="D42" t="s">
        <v>109</v>
      </c>
      <c r="E42" t="s">
        <v>299</v>
      </c>
      <c r="F42" s="76">
        <v>246900</v>
      </c>
      <c r="G42" s="76">
        <v>100</v>
      </c>
      <c r="H42" s="76">
        <v>856.00229999999999</v>
      </c>
      <c r="I42" s="76">
        <v>0</v>
      </c>
      <c r="J42" s="76">
        <v>0.7</v>
      </c>
      <c r="K42" s="76">
        <v>0.01</v>
      </c>
    </row>
    <row r="43" spans="2:11">
      <c r="B43" t="s">
        <v>2469</v>
      </c>
      <c r="C43" t="s">
        <v>2470</v>
      </c>
      <c r="D43" t="s">
        <v>109</v>
      </c>
      <c r="E43" t="s">
        <v>299</v>
      </c>
      <c r="F43" s="76">
        <v>246900</v>
      </c>
      <c r="G43" s="76">
        <v>100</v>
      </c>
      <c r="H43" s="76">
        <v>856.00229999999999</v>
      </c>
      <c r="I43" s="76">
        <v>0</v>
      </c>
      <c r="J43" s="76">
        <v>0.7</v>
      </c>
      <c r="K43" s="76">
        <v>0.01</v>
      </c>
    </row>
    <row r="44" spans="2:11">
      <c r="B44" t="s">
        <v>260</v>
      </c>
      <c r="C44" s="16"/>
    </row>
    <row r="45" spans="2:11">
      <c r="B45" t="s">
        <v>369</v>
      </c>
      <c r="C45" s="16"/>
    </row>
    <row r="46" spans="2:11">
      <c r="B46" t="s">
        <v>370</v>
      </c>
      <c r="C46" s="16"/>
    </row>
    <row r="47" spans="2:11">
      <c r="B47" t="s">
        <v>371</v>
      </c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12794197</v>
      </c>
      <c r="H11" s="7"/>
      <c r="I11" s="75">
        <v>9622.5293712000002</v>
      </c>
      <c r="J11" s="7"/>
      <c r="K11" s="75">
        <v>100</v>
      </c>
      <c r="L11" s="75">
        <v>0.1</v>
      </c>
      <c r="M11" s="16"/>
      <c r="N11" s="16"/>
      <c r="O11" s="16"/>
      <c r="P11" s="16"/>
      <c r="BG11" s="16"/>
    </row>
    <row r="12" spans="2:59">
      <c r="B12" s="77" t="s">
        <v>2471</v>
      </c>
      <c r="C12" s="16"/>
      <c r="D12" s="16"/>
      <c r="G12" s="78">
        <v>12794197</v>
      </c>
      <c r="I12" s="78">
        <v>9622.5293712000002</v>
      </c>
      <c r="K12" s="78">
        <v>100</v>
      </c>
      <c r="L12" s="78">
        <v>0.1</v>
      </c>
    </row>
    <row r="13" spans="2:59">
      <c r="B13" t="s">
        <v>2472</v>
      </c>
      <c r="C13" t="s">
        <v>2473</v>
      </c>
      <c r="D13" t="s">
        <v>486</v>
      </c>
      <c r="E13" t="s">
        <v>105</v>
      </c>
      <c r="F13" t="s">
        <v>852</v>
      </c>
      <c r="G13" s="76">
        <v>731399</v>
      </c>
      <c r="H13" s="76">
        <v>27.59</v>
      </c>
      <c r="I13" s="76">
        <v>201.79298410000001</v>
      </c>
      <c r="J13" s="76">
        <v>0</v>
      </c>
      <c r="K13" s="76">
        <v>2.1</v>
      </c>
      <c r="L13" s="76">
        <v>0</v>
      </c>
    </row>
    <row r="14" spans="2:59">
      <c r="B14" t="s">
        <v>2474</v>
      </c>
      <c r="C14" t="s">
        <v>2475</v>
      </c>
      <c r="D14" t="s">
        <v>486</v>
      </c>
      <c r="E14" t="s">
        <v>105</v>
      </c>
      <c r="F14" t="s">
        <v>852</v>
      </c>
      <c r="G14" s="76">
        <v>731399</v>
      </c>
      <c r="H14" s="76">
        <v>49.87</v>
      </c>
      <c r="I14" s="76">
        <v>364.74868129999999</v>
      </c>
      <c r="J14" s="76">
        <v>0</v>
      </c>
      <c r="K14" s="76">
        <v>3.79</v>
      </c>
      <c r="L14" s="76">
        <v>0</v>
      </c>
    </row>
    <row r="15" spans="2:59">
      <c r="B15" t="s">
        <v>2476</v>
      </c>
      <c r="C15" t="s">
        <v>2477</v>
      </c>
      <c r="D15" t="s">
        <v>486</v>
      </c>
      <c r="E15" t="s">
        <v>105</v>
      </c>
      <c r="F15" t="s">
        <v>852</v>
      </c>
      <c r="G15" s="76">
        <v>731399</v>
      </c>
      <c r="H15" s="76">
        <v>39.42</v>
      </c>
      <c r="I15" s="76">
        <v>288.31748579999999</v>
      </c>
      <c r="J15" s="76">
        <v>0</v>
      </c>
      <c r="K15" s="76">
        <v>3</v>
      </c>
      <c r="L15" s="76">
        <v>0</v>
      </c>
    </row>
    <row r="16" spans="2:59">
      <c r="B16" t="s">
        <v>2478</v>
      </c>
      <c r="C16" t="s">
        <v>2479</v>
      </c>
      <c r="D16" t="s">
        <v>689</v>
      </c>
      <c r="E16" t="s">
        <v>105</v>
      </c>
      <c r="F16" t="s">
        <v>756</v>
      </c>
      <c r="G16" s="76">
        <v>6290501</v>
      </c>
      <c r="H16" s="76">
        <v>82.71387</v>
      </c>
      <c r="I16" s="76">
        <v>5203.1168194886995</v>
      </c>
      <c r="J16" s="76">
        <v>0</v>
      </c>
      <c r="K16" s="76">
        <v>54.07</v>
      </c>
      <c r="L16" s="76">
        <v>0.05</v>
      </c>
    </row>
    <row r="17" spans="2:12">
      <c r="B17" t="s">
        <v>2478</v>
      </c>
      <c r="C17" t="s">
        <v>2479</v>
      </c>
      <c r="D17" t="s">
        <v>689</v>
      </c>
      <c r="E17" t="s">
        <v>105</v>
      </c>
      <c r="F17" t="s">
        <v>756</v>
      </c>
      <c r="G17" s="76">
        <v>4309499</v>
      </c>
      <c r="H17" s="76">
        <v>82.71387</v>
      </c>
      <c r="I17" s="76">
        <v>3564.5534005113</v>
      </c>
      <c r="J17" s="76">
        <v>0</v>
      </c>
      <c r="K17" s="76">
        <v>37.04</v>
      </c>
      <c r="L17" s="76">
        <v>0.04</v>
      </c>
    </row>
    <row r="18" spans="2:12">
      <c r="B18" s="77" t="s">
        <v>2297</v>
      </c>
      <c r="C18" s="16"/>
      <c r="D18" s="16"/>
      <c r="G18" s="78">
        <v>0</v>
      </c>
      <c r="I18" s="78">
        <v>0</v>
      </c>
      <c r="K18" s="78">
        <v>0</v>
      </c>
      <c r="L18" s="78">
        <v>0</v>
      </c>
    </row>
    <row r="19" spans="2:12">
      <c r="B19" t="s">
        <v>226</v>
      </c>
      <c r="C19" t="s">
        <v>226</v>
      </c>
      <c r="D19" t="s">
        <v>226</v>
      </c>
      <c r="E19" t="s">
        <v>226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t="s">
        <v>260</v>
      </c>
      <c r="C20" s="16"/>
      <c r="D20" s="16"/>
    </row>
    <row r="21" spans="2:12">
      <c r="B21" t="s">
        <v>369</v>
      </c>
      <c r="C21" s="16"/>
      <c r="D21" s="16"/>
    </row>
    <row r="22" spans="2:12">
      <c r="B22" t="s">
        <v>370</v>
      </c>
      <c r="C22" s="16"/>
      <c r="D22" s="16"/>
    </row>
    <row r="23" spans="2:12">
      <c r="B23" t="s">
        <v>371</v>
      </c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204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2298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226</v>
      </c>
      <c r="C14" t="s">
        <v>226</v>
      </c>
      <c r="D14" t="s">
        <v>226</v>
      </c>
      <c r="E14" t="s">
        <v>226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2305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226</v>
      </c>
      <c r="C16" t="s">
        <v>226</v>
      </c>
      <c r="D16" t="s">
        <v>226</v>
      </c>
      <c r="E16" t="s">
        <v>226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2480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226</v>
      </c>
      <c r="C18" t="s">
        <v>226</v>
      </c>
      <c r="D18" t="s">
        <v>226</v>
      </c>
      <c r="E18" t="s">
        <v>226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2306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226</v>
      </c>
      <c r="C20" t="s">
        <v>226</v>
      </c>
      <c r="D20" t="s">
        <v>226</v>
      </c>
      <c r="E20" t="s">
        <v>226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1362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226</v>
      </c>
      <c r="C22" t="s">
        <v>226</v>
      </c>
      <c r="D22" t="s">
        <v>226</v>
      </c>
      <c r="E22" t="s">
        <v>226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258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2298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226</v>
      </c>
      <c r="C25" t="s">
        <v>226</v>
      </c>
      <c r="D25" t="s">
        <v>226</v>
      </c>
      <c r="E25" t="s">
        <v>226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2311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226</v>
      </c>
      <c r="C27" t="s">
        <v>226</v>
      </c>
      <c r="D27" t="s">
        <v>226</v>
      </c>
      <c r="E27" t="s">
        <v>226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2306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226</v>
      </c>
      <c r="C29" t="s">
        <v>226</v>
      </c>
      <c r="D29" t="s">
        <v>226</v>
      </c>
      <c r="E29" t="s">
        <v>226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2312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226</v>
      </c>
      <c r="C31" t="s">
        <v>226</v>
      </c>
      <c r="D31" t="s">
        <v>226</v>
      </c>
      <c r="E31" t="s">
        <v>226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1362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226</v>
      </c>
      <c r="C33" t="s">
        <v>226</v>
      </c>
      <c r="D33" t="s">
        <v>226</v>
      </c>
      <c r="E33" t="s">
        <v>226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260</v>
      </c>
      <c r="C34" s="16"/>
      <c r="D34" s="16"/>
    </row>
    <row r="35" spans="2:12">
      <c r="B35" t="s">
        <v>369</v>
      </c>
      <c r="C35" s="16"/>
      <c r="D35" s="16"/>
    </row>
    <row r="36" spans="2:12">
      <c r="B36" t="s">
        <v>370</v>
      </c>
      <c r="C36" s="16"/>
      <c r="D36" s="16"/>
    </row>
    <row r="37" spans="2:12">
      <c r="B37" t="s">
        <v>371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3" workbookViewId="0">
      <selection activeCell="D22" sqref="D2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562272.82373171498</v>
      </c>
      <c r="K11" s="75">
        <v>100</v>
      </c>
      <c r="L11" s="75">
        <v>5.83</v>
      </c>
    </row>
    <row r="12" spans="2:13">
      <c r="B12" s="77" t="s">
        <v>204</v>
      </c>
      <c r="C12" s="26"/>
      <c r="D12" s="27"/>
      <c r="E12" s="27"/>
      <c r="F12" s="27"/>
      <c r="G12" s="27"/>
      <c r="H12" s="27"/>
      <c r="I12" s="78">
        <v>0</v>
      </c>
      <c r="J12" s="78">
        <v>562272.82373171498</v>
      </c>
      <c r="K12" s="78">
        <v>100</v>
      </c>
      <c r="L12" s="78">
        <v>5.83</v>
      </c>
    </row>
    <row r="13" spans="2:13">
      <c r="B13" s="77" t="s">
        <v>205</v>
      </c>
      <c r="C13" s="26"/>
      <c r="D13" s="27"/>
      <c r="E13" s="27"/>
      <c r="F13" s="27"/>
      <c r="G13" s="27"/>
      <c r="H13" s="27"/>
      <c r="I13" s="78">
        <v>0</v>
      </c>
      <c r="J13" s="78">
        <v>472426.98931999999</v>
      </c>
      <c r="K13" s="78">
        <v>84.02</v>
      </c>
      <c r="L13" s="78">
        <v>4.9000000000000004</v>
      </c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76">
        <v>0</v>
      </c>
      <c r="I14" s="76">
        <v>0</v>
      </c>
      <c r="J14" s="76">
        <v>1463.8152600000001</v>
      </c>
      <c r="K14" s="76">
        <v>0.26</v>
      </c>
      <c r="L14" s="76">
        <v>0.02</v>
      </c>
    </row>
    <row r="15" spans="2:13">
      <c r="B15" t="s">
        <v>211</v>
      </c>
      <c r="C15" t="s">
        <v>212</v>
      </c>
      <c r="D15" t="s">
        <v>213</v>
      </c>
      <c r="E15" t="s">
        <v>214</v>
      </c>
      <c r="F15" t="s">
        <v>210</v>
      </c>
      <c r="G15" t="s">
        <v>105</v>
      </c>
      <c r="H15" s="76">
        <v>0</v>
      </c>
      <c r="I15" s="76">
        <v>0</v>
      </c>
      <c r="J15" s="76">
        <v>2905.86382</v>
      </c>
      <c r="K15" s="76">
        <v>0.52</v>
      </c>
      <c r="L15" s="76">
        <v>0.03</v>
      </c>
    </row>
    <row r="16" spans="2:13">
      <c r="B16" t="s">
        <v>215</v>
      </c>
      <c r="C16" t="s">
        <v>216</v>
      </c>
      <c r="D16" t="s">
        <v>217</v>
      </c>
      <c r="E16" t="s">
        <v>218</v>
      </c>
      <c r="F16" t="s">
        <v>210</v>
      </c>
      <c r="G16" t="s">
        <v>105</v>
      </c>
      <c r="H16" s="76">
        <v>0</v>
      </c>
      <c r="I16" s="76">
        <v>0</v>
      </c>
      <c r="J16" s="76">
        <v>1979.31024</v>
      </c>
      <c r="K16" s="76">
        <v>0.35</v>
      </c>
      <c r="L16" s="76">
        <v>0.02</v>
      </c>
    </row>
    <row r="17" spans="2:12">
      <c r="B17" t="s">
        <v>219</v>
      </c>
      <c r="C17" t="s">
        <v>220</v>
      </c>
      <c r="D17" t="s">
        <v>221</v>
      </c>
      <c r="E17" t="s">
        <v>218</v>
      </c>
      <c r="F17" t="s">
        <v>210</v>
      </c>
      <c r="G17" t="s">
        <v>105</v>
      </c>
      <c r="H17" s="76">
        <v>0</v>
      </c>
      <c r="I17" s="76">
        <v>0</v>
      </c>
      <c r="J17" s="76">
        <v>466078</v>
      </c>
      <c r="K17" s="76">
        <v>82.89</v>
      </c>
      <c r="L17" s="76">
        <v>4.83</v>
      </c>
    </row>
    <row r="18" spans="2:12">
      <c r="B18" s="77" t="s">
        <v>222</v>
      </c>
      <c r="D18" s="16"/>
      <c r="I18" s="78">
        <v>0</v>
      </c>
      <c r="J18" s="78">
        <v>87763.268141715002</v>
      </c>
      <c r="K18" s="78">
        <v>15.61</v>
      </c>
      <c r="L18" s="78">
        <v>0.91</v>
      </c>
    </row>
    <row r="19" spans="2:12">
      <c r="B19" t="s">
        <v>223</v>
      </c>
      <c r="C19" t="s">
        <v>224</v>
      </c>
      <c r="D19" t="s">
        <v>225</v>
      </c>
      <c r="E19" t="s">
        <v>226</v>
      </c>
      <c r="F19" t="s">
        <v>227</v>
      </c>
      <c r="G19" t="s">
        <v>113</v>
      </c>
      <c r="H19" s="76">
        <v>0</v>
      </c>
      <c r="I19" s="76">
        <v>0</v>
      </c>
      <c r="J19" s="76">
        <v>2.089879002</v>
      </c>
      <c r="K19" s="76">
        <v>0</v>
      </c>
      <c r="L19" s="76">
        <v>0</v>
      </c>
    </row>
    <row r="20" spans="2:12">
      <c r="B20" t="s">
        <v>228</v>
      </c>
      <c r="C20" t="s">
        <v>229</v>
      </c>
      <c r="D20" t="s">
        <v>221</v>
      </c>
      <c r="E20" t="s">
        <v>218</v>
      </c>
      <c r="F20" t="s">
        <v>210</v>
      </c>
      <c r="G20" t="s">
        <v>113</v>
      </c>
      <c r="H20" s="76">
        <v>0</v>
      </c>
      <c r="I20" s="76">
        <v>0</v>
      </c>
      <c r="J20" s="76">
        <v>1113.189267618</v>
      </c>
      <c r="K20" s="76">
        <v>0.2</v>
      </c>
      <c r="L20" s="76">
        <v>0.01</v>
      </c>
    </row>
    <row r="21" spans="2:12">
      <c r="B21" t="s">
        <v>228</v>
      </c>
      <c r="C21" t="s">
        <v>229</v>
      </c>
      <c r="D21" t="s">
        <v>221</v>
      </c>
      <c r="E21" t="s">
        <v>218</v>
      </c>
      <c r="F21" t="s">
        <v>210</v>
      </c>
      <c r="G21" t="s">
        <v>113</v>
      </c>
      <c r="H21" s="76">
        <v>0</v>
      </c>
      <c r="I21" s="76">
        <v>0</v>
      </c>
      <c r="J21" s="76">
        <v>2934.6734814480001</v>
      </c>
      <c r="K21" s="76">
        <v>0.52</v>
      </c>
      <c r="L21" s="76">
        <v>0.03</v>
      </c>
    </row>
    <row r="22" spans="2:12">
      <c r="B22" t="s">
        <v>230</v>
      </c>
      <c r="C22" t="s">
        <v>231</v>
      </c>
      <c r="D22" t="s">
        <v>225</v>
      </c>
      <c r="E22" t="s">
        <v>226</v>
      </c>
      <c r="F22" t="s">
        <v>227</v>
      </c>
      <c r="G22" t="s">
        <v>109</v>
      </c>
      <c r="H22" s="76">
        <v>0</v>
      </c>
      <c r="I22" s="76">
        <v>0</v>
      </c>
      <c r="J22" s="76">
        <v>616.96693403999996</v>
      </c>
      <c r="K22" s="76">
        <v>0.11</v>
      </c>
      <c r="L22" s="76">
        <v>0.01</v>
      </c>
    </row>
    <row r="23" spans="2:12">
      <c r="B23" t="s">
        <v>232</v>
      </c>
      <c r="C23" t="s">
        <v>233</v>
      </c>
      <c r="D23" t="s">
        <v>208</v>
      </c>
      <c r="E23" t="s">
        <v>209</v>
      </c>
      <c r="F23" t="s">
        <v>210</v>
      </c>
      <c r="G23" t="s">
        <v>109</v>
      </c>
      <c r="H23" s="76">
        <v>0</v>
      </c>
      <c r="I23" s="76">
        <v>0</v>
      </c>
      <c r="J23" s="76">
        <v>817.85021855000002</v>
      </c>
      <c r="K23" s="76">
        <v>0.15</v>
      </c>
      <c r="L23" s="76">
        <v>0.01</v>
      </c>
    </row>
    <row r="24" spans="2:12">
      <c r="B24" t="s">
        <v>234</v>
      </c>
      <c r="C24" t="s">
        <v>235</v>
      </c>
      <c r="D24" t="s">
        <v>213</v>
      </c>
      <c r="E24" t="s">
        <v>214</v>
      </c>
      <c r="F24" t="s">
        <v>210</v>
      </c>
      <c r="G24" t="s">
        <v>109</v>
      </c>
      <c r="H24" s="76">
        <v>0</v>
      </c>
      <c r="I24" s="76">
        <v>0</v>
      </c>
      <c r="J24" s="76">
        <v>442.87090497999998</v>
      </c>
      <c r="K24" s="76">
        <v>0.08</v>
      </c>
      <c r="L24" s="76">
        <v>0</v>
      </c>
    </row>
    <row r="25" spans="2:12">
      <c r="B25" t="s">
        <v>236</v>
      </c>
      <c r="C25" t="s">
        <v>237</v>
      </c>
      <c r="D25" t="s">
        <v>238</v>
      </c>
      <c r="E25" t="s">
        <v>218</v>
      </c>
      <c r="F25" t="s">
        <v>210</v>
      </c>
      <c r="G25" t="s">
        <v>109</v>
      </c>
      <c r="H25" s="76">
        <v>0</v>
      </c>
      <c r="I25" s="76">
        <v>0</v>
      </c>
      <c r="J25" s="76">
        <v>445.52690433999999</v>
      </c>
      <c r="K25" s="76">
        <v>0.08</v>
      </c>
      <c r="L25" s="76">
        <v>0</v>
      </c>
    </row>
    <row r="26" spans="2:12">
      <c r="B26" t="s">
        <v>239</v>
      </c>
      <c r="C26" t="s">
        <v>240</v>
      </c>
      <c r="D26" t="s">
        <v>217</v>
      </c>
      <c r="E26" t="s">
        <v>218</v>
      </c>
      <c r="F26" t="s">
        <v>210</v>
      </c>
      <c r="G26" t="s">
        <v>109</v>
      </c>
      <c r="H26" s="76">
        <v>0</v>
      </c>
      <c r="I26" s="76">
        <v>0</v>
      </c>
      <c r="J26" s="76">
        <v>549.61837883999999</v>
      </c>
      <c r="K26" s="76">
        <v>0.1</v>
      </c>
      <c r="L26" s="76">
        <v>0.01</v>
      </c>
    </row>
    <row r="27" spans="2:12">
      <c r="B27" t="s">
        <v>241</v>
      </c>
      <c r="C27" t="s">
        <v>242</v>
      </c>
      <c r="D27" t="s">
        <v>221</v>
      </c>
      <c r="E27" t="s">
        <v>218</v>
      </c>
      <c r="F27" t="s">
        <v>210</v>
      </c>
      <c r="G27" t="s">
        <v>109</v>
      </c>
      <c r="H27" s="76">
        <v>0</v>
      </c>
      <c r="I27" s="76">
        <v>0</v>
      </c>
      <c r="J27" s="76">
        <v>28480.781321369999</v>
      </c>
      <c r="K27" s="76">
        <v>5.07</v>
      </c>
      <c r="L27" s="76">
        <v>0.3</v>
      </c>
    </row>
    <row r="28" spans="2:12">
      <c r="B28" t="s">
        <v>241</v>
      </c>
      <c r="C28" t="s">
        <v>242</v>
      </c>
      <c r="D28" t="s">
        <v>221</v>
      </c>
      <c r="E28" t="s">
        <v>218</v>
      </c>
      <c r="F28" t="s">
        <v>210</v>
      </c>
      <c r="G28" t="s">
        <v>109</v>
      </c>
      <c r="H28" s="76">
        <v>0</v>
      </c>
      <c r="I28" s="76">
        <v>0</v>
      </c>
      <c r="J28" s="76">
        <v>49616.150983729996</v>
      </c>
      <c r="K28" s="76">
        <v>8.82</v>
      </c>
      <c r="L28" s="76">
        <v>0.51</v>
      </c>
    </row>
    <row r="29" spans="2:12">
      <c r="B29" t="s">
        <v>243</v>
      </c>
      <c r="C29" t="s">
        <v>244</v>
      </c>
      <c r="D29" t="s">
        <v>221</v>
      </c>
      <c r="E29" t="s">
        <v>218</v>
      </c>
      <c r="F29" t="s">
        <v>210</v>
      </c>
      <c r="G29" t="s">
        <v>123</v>
      </c>
      <c r="H29" s="76">
        <v>0</v>
      </c>
      <c r="I29" s="76">
        <v>0</v>
      </c>
      <c r="J29" s="76">
        <v>812.29125959999999</v>
      </c>
      <c r="K29" s="76">
        <v>0.14000000000000001</v>
      </c>
      <c r="L29" s="76">
        <v>0.01</v>
      </c>
    </row>
    <row r="30" spans="2:12">
      <c r="B30" t="s">
        <v>245</v>
      </c>
      <c r="C30" t="s">
        <v>246</v>
      </c>
      <c r="D30" t="s">
        <v>221</v>
      </c>
      <c r="E30" t="s">
        <v>218</v>
      </c>
      <c r="F30" t="s">
        <v>210</v>
      </c>
      <c r="G30" t="s">
        <v>116</v>
      </c>
      <c r="H30" s="76">
        <v>0</v>
      </c>
      <c r="I30" s="76">
        <v>0</v>
      </c>
      <c r="J30" s="76">
        <v>778.50637881900002</v>
      </c>
      <c r="K30" s="76">
        <v>0.14000000000000001</v>
      </c>
      <c r="L30" s="76">
        <v>0.01</v>
      </c>
    </row>
    <row r="31" spans="2:12">
      <c r="B31" t="s">
        <v>245</v>
      </c>
      <c r="C31" t="s">
        <v>246</v>
      </c>
      <c r="D31" t="s">
        <v>221</v>
      </c>
      <c r="E31" t="s">
        <v>218</v>
      </c>
      <c r="F31" t="s">
        <v>210</v>
      </c>
      <c r="G31" t="s">
        <v>116</v>
      </c>
      <c r="H31" s="76">
        <v>0</v>
      </c>
      <c r="I31" s="76">
        <v>0</v>
      </c>
      <c r="J31" s="76">
        <v>1152.752229378</v>
      </c>
      <c r="K31" s="76">
        <v>0.21</v>
      </c>
      <c r="L31" s="76">
        <v>0.01</v>
      </c>
    </row>
    <row r="32" spans="2:12">
      <c r="B32" s="77" t="s">
        <v>247</v>
      </c>
      <c r="D32" s="16"/>
      <c r="I32" s="78">
        <v>0</v>
      </c>
      <c r="J32" s="78">
        <v>2082.5662699999998</v>
      </c>
      <c r="K32" s="78">
        <v>0.37</v>
      </c>
      <c r="L32" s="78">
        <v>0.02</v>
      </c>
    </row>
    <row r="33" spans="2:12">
      <c r="B33" t="s">
        <v>248</v>
      </c>
      <c r="C33" t="s">
        <v>249</v>
      </c>
      <c r="D33" t="s">
        <v>213</v>
      </c>
      <c r="E33" t="s">
        <v>214</v>
      </c>
      <c r="F33" t="s">
        <v>210</v>
      </c>
      <c r="G33" t="s">
        <v>105</v>
      </c>
      <c r="H33" s="76">
        <v>0</v>
      </c>
      <c r="I33" s="76">
        <v>0</v>
      </c>
      <c r="J33" s="76">
        <v>7.8256699999999997</v>
      </c>
      <c r="K33" s="76">
        <v>0</v>
      </c>
      <c r="L33" s="76">
        <v>0</v>
      </c>
    </row>
    <row r="34" spans="2:12">
      <c r="B34" t="s">
        <v>250</v>
      </c>
      <c r="C34" t="s">
        <v>251</v>
      </c>
      <c r="D34" t="s">
        <v>238</v>
      </c>
      <c r="E34" t="s">
        <v>218</v>
      </c>
      <c r="F34" t="s">
        <v>210</v>
      </c>
      <c r="G34" t="s">
        <v>105</v>
      </c>
      <c r="H34" s="76">
        <v>0</v>
      </c>
      <c r="I34" s="76">
        <v>0</v>
      </c>
      <c r="J34" s="76">
        <v>2039.6956</v>
      </c>
      <c r="K34" s="76">
        <v>0.36</v>
      </c>
      <c r="L34" s="76">
        <v>0.02</v>
      </c>
    </row>
    <row r="35" spans="2:12">
      <c r="B35" t="s">
        <v>252</v>
      </c>
      <c r="C35" t="s">
        <v>253</v>
      </c>
      <c r="D35" t="s">
        <v>217</v>
      </c>
      <c r="E35" t="s">
        <v>218</v>
      </c>
      <c r="F35" t="s">
        <v>210</v>
      </c>
      <c r="G35" t="s">
        <v>105</v>
      </c>
      <c r="H35" s="76">
        <v>0</v>
      </c>
      <c r="I35" s="76">
        <v>0</v>
      </c>
      <c r="J35" s="76">
        <v>35.045000000000002</v>
      </c>
      <c r="K35" s="76">
        <v>0.01</v>
      </c>
      <c r="L35" s="76">
        <v>0</v>
      </c>
    </row>
    <row r="36" spans="2:12">
      <c r="B36" s="77" t="s">
        <v>254</v>
      </c>
      <c r="D36" s="16"/>
      <c r="I36" s="78">
        <v>0</v>
      </c>
      <c r="J36" s="78">
        <v>0</v>
      </c>
      <c r="K36" s="78">
        <v>0</v>
      </c>
      <c r="L36" s="78">
        <v>0</v>
      </c>
    </row>
    <row r="37" spans="2:12">
      <c r="B37" t="s">
        <v>226</v>
      </c>
      <c r="C37" t="s">
        <v>226</v>
      </c>
      <c r="D37" s="16"/>
      <c r="E37" t="s">
        <v>226</v>
      </c>
      <c r="G37" t="s">
        <v>226</v>
      </c>
      <c r="H37" s="76">
        <v>0</v>
      </c>
      <c r="I37" s="76">
        <v>0</v>
      </c>
      <c r="J37" s="76">
        <v>0</v>
      </c>
      <c r="K37" s="76">
        <v>0</v>
      </c>
      <c r="L37" s="76">
        <v>0</v>
      </c>
    </row>
    <row r="38" spans="2:12">
      <c r="B38" s="77" t="s">
        <v>255</v>
      </c>
      <c r="D38" s="16"/>
      <c r="I38" s="78">
        <v>0</v>
      </c>
      <c r="J38" s="78">
        <v>0</v>
      </c>
      <c r="K38" s="78">
        <v>0</v>
      </c>
      <c r="L38" s="78">
        <v>0</v>
      </c>
    </row>
    <row r="39" spans="2:12">
      <c r="B39" t="s">
        <v>226</v>
      </c>
      <c r="C39" t="s">
        <v>226</v>
      </c>
      <c r="D39" s="16"/>
      <c r="E39" t="s">
        <v>226</v>
      </c>
      <c r="G39" t="s">
        <v>226</v>
      </c>
      <c r="H39" s="76">
        <v>0</v>
      </c>
      <c r="I39" s="76">
        <v>0</v>
      </c>
      <c r="J39" s="76">
        <v>0</v>
      </c>
      <c r="K39" s="76">
        <v>0</v>
      </c>
      <c r="L39" s="76">
        <v>0</v>
      </c>
    </row>
    <row r="40" spans="2:12">
      <c r="B40" s="77" t="s">
        <v>256</v>
      </c>
      <c r="D40" s="16"/>
      <c r="I40" s="78">
        <v>0</v>
      </c>
      <c r="J40" s="78">
        <v>0</v>
      </c>
      <c r="K40" s="78">
        <v>0</v>
      </c>
      <c r="L40" s="78">
        <v>0</v>
      </c>
    </row>
    <row r="41" spans="2:12">
      <c r="B41" t="s">
        <v>226</v>
      </c>
      <c r="C41" t="s">
        <v>226</v>
      </c>
      <c r="D41" s="16"/>
      <c r="E41" t="s">
        <v>226</v>
      </c>
      <c r="G41" t="s">
        <v>226</v>
      </c>
      <c r="H41" s="76">
        <v>0</v>
      </c>
      <c r="I41" s="76">
        <v>0</v>
      </c>
      <c r="J41" s="76">
        <v>0</v>
      </c>
      <c r="K41" s="76">
        <v>0</v>
      </c>
      <c r="L41" s="76">
        <v>0</v>
      </c>
    </row>
    <row r="42" spans="2:12">
      <c r="B42" s="77" t="s">
        <v>257</v>
      </c>
      <c r="D42" s="16"/>
      <c r="I42" s="78">
        <v>0</v>
      </c>
      <c r="J42" s="78">
        <v>0</v>
      </c>
      <c r="K42" s="78">
        <v>0</v>
      </c>
      <c r="L42" s="78">
        <v>0</v>
      </c>
    </row>
    <row r="43" spans="2:12">
      <c r="B43" t="s">
        <v>226</v>
      </c>
      <c r="C43" t="s">
        <v>226</v>
      </c>
      <c r="D43" s="16"/>
      <c r="E43" t="s">
        <v>226</v>
      </c>
      <c r="G43" t="s">
        <v>226</v>
      </c>
      <c r="H43" s="76">
        <v>0</v>
      </c>
      <c r="I43" s="76">
        <v>0</v>
      </c>
      <c r="J43" s="76">
        <v>0</v>
      </c>
      <c r="K43" s="76">
        <v>0</v>
      </c>
      <c r="L43" s="76">
        <v>0</v>
      </c>
    </row>
    <row r="44" spans="2:12">
      <c r="B44" s="77" t="s">
        <v>258</v>
      </c>
      <c r="D44" s="16"/>
      <c r="I44" s="78">
        <v>0</v>
      </c>
      <c r="J44" s="78">
        <v>0</v>
      </c>
      <c r="K44" s="78">
        <v>0</v>
      </c>
      <c r="L44" s="78">
        <v>0</v>
      </c>
    </row>
    <row r="45" spans="2:12">
      <c r="B45" s="77" t="s">
        <v>259</v>
      </c>
      <c r="D45" s="16"/>
      <c r="I45" s="78">
        <v>0</v>
      </c>
      <c r="J45" s="78">
        <v>0</v>
      </c>
      <c r="K45" s="78">
        <v>0</v>
      </c>
      <c r="L45" s="78">
        <v>0</v>
      </c>
    </row>
    <row r="46" spans="2:12">
      <c r="B46" t="s">
        <v>226</v>
      </c>
      <c r="C46" t="s">
        <v>226</v>
      </c>
      <c r="D46" s="16"/>
      <c r="E46" t="s">
        <v>226</v>
      </c>
      <c r="G46" t="s">
        <v>226</v>
      </c>
      <c r="H46" s="76">
        <v>0</v>
      </c>
      <c r="I46" s="76">
        <v>0</v>
      </c>
      <c r="J46" s="76">
        <v>0</v>
      </c>
      <c r="K46" s="76">
        <v>0</v>
      </c>
      <c r="L46" s="76">
        <v>0</v>
      </c>
    </row>
    <row r="47" spans="2:12">
      <c r="B47" s="77" t="s">
        <v>257</v>
      </c>
      <c r="D47" s="16"/>
      <c r="I47" s="78">
        <v>0</v>
      </c>
      <c r="J47" s="78">
        <v>0</v>
      </c>
      <c r="K47" s="78">
        <v>0</v>
      </c>
      <c r="L47" s="78">
        <v>0</v>
      </c>
    </row>
    <row r="48" spans="2:12">
      <c r="B48" t="s">
        <v>226</v>
      </c>
      <c r="C48" t="s">
        <v>226</v>
      </c>
      <c r="D48" s="16"/>
      <c r="E48" t="s">
        <v>226</v>
      </c>
      <c r="G48" t="s">
        <v>226</v>
      </c>
      <c r="H48" s="76">
        <v>0</v>
      </c>
      <c r="I48" s="76">
        <v>0</v>
      </c>
      <c r="J48" s="76">
        <v>0</v>
      </c>
      <c r="K48" s="76">
        <v>0</v>
      </c>
      <c r="L48" s="76">
        <v>0</v>
      </c>
    </row>
    <row r="49" spans="2:4">
      <c r="B49" t="s">
        <v>260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-119451419</v>
      </c>
      <c r="H11" s="7"/>
      <c r="I11" s="75">
        <v>2311.8294291361699</v>
      </c>
      <c r="J11" s="75">
        <v>100</v>
      </c>
      <c r="K11" s="75">
        <v>0.02</v>
      </c>
      <c r="AW11" s="16"/>
    </row>
    <row r="12" spans="2:49">
      <c r="B12" s="77" t="s">
        <v>204</v>
      </c>
      <c r="C12" s="16"/>
      <c r="D12" s="16"/>
      <c r="G12" s="78">
        <v>-119451419</v>
      </c>
      <c r="I12" s="78">
        <v>2311.8294291361699</v>
      </c>
      <c r="J12" s="78">
        <v>100</v>
      </c>
      <c r="K12" s="78">
        <v>0.02</v>
      </c>
    </row>
    <row r="13" spans="2:49">
      <c r="B13" s="77" t="s">
        <v>2298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226</v>
      </c>
      <c r="C14" t="s">
        <v>226</v>
      </c>
      <c r="D14" t="s">
        <v>226</v>
      </c>
      <c r="E14" t="s">
        <v>226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2305</v>
      </c>
      <c r="C15" s="16"/>
      <c r="D15" s="16"/>
      <c r="G15" s="78">
        <v>-119451419</v>
      </c>
      <c r="I15" s="78">
        <v>2311.8294291361699</v>
      </c>
      <c r="J15" s="78">
        <v>100</v>
      </c>
      <c r="K15" s="78">
        <v>0.02</v>
      </c>
    </row>
    <row r="16" spans="2:49">
      <c r="B16" t="s">
        <v>2481</v>
      </c>
      <c r="C16" t="s">
        <v>2482</v>
      </c>
      <c r="D16" t="s">
        <v>126</v>
      </c>
      <c r="E16" t="s">
        <v>113</v>
      </c>
      <c r="F16" t="s">
        <v>2483</v>
      </c>
      <c r="G16" s="76">
        <v>-3933000</v>
      </c>
      <c r="H16" s="76">
        <v>8.3780268211775493</v>
      </c>
      <c r="I16" s="76">
        <v>-329.50779487691301</v>
      </c>
      <c r="J16" s="76">
        <v>-14.25</v>
      </c>
      <c r="K16" s="76">
        <v>0</v>
      </c>
    </row>
    <row r="17" spans="2:11">
      <c r="B17" t="s">
        <v>2481</v>
      </c>
      <c r="C17" t="s">
        <v>2482</v>
      </c>
      <c r="D17" t="s">
        <v>126</v>
      </c>
      <c r="E17" t="s">
        <v>113</v>
      </c>
      <c r="F17" t="s">
        <v>2483</v>
      </c>
      <c r="G17" s="76">
        <v>-6087419</v>
      </c>
      <c r="H17" s="76">
        <v>8.3780268211774693</v>
      </c>
      <c r="I17" s="76">
        <v>-510.00559653745802</v>
      </c>
      <c r="J17" s="76">
        <v>-22.06</v>
      </c>
      <c r="K17" s="76">
        <v>-0.01</v>
      </c>
    </row>
    <row r="18" spans="2:11">
      <c r="B18" t="s">
        <v>2484</v>
      </c>
      <c r="C18" t="s">
        <v>2485</v>
      </c>
      <c r="D18" t="s">
        <v>126</v>
      </c>
      <c r="E18" t="s">
        <v>113</v>
      </c>
      <c r="F18" t="s">
        <v>2483</v>
      </c>
      <c r="G18" s="76">
        <v>-13900000</v>
      </c>
      <c r="H18" s="76">
        <v>-0.62850997098131012</v>
      </c>
      <c r="I18" s="76">
        <v>87.362885966402104</v>
      </c>
      <c r="J18" s="76">
        <v>3.78</v>
      </c>
      <c r="K18" s="76">
        <v>0</v>
      </c>
    </row>
    <row r="19" spans="2:11">
      <c r="B19" t="s">
        <v>2486</v>
      </c>
      <c r="C19" t="s">
        <v>2487</v>
      </c>
      <c r="D19" t="s">
        <v>126</v>
      </c>
      <c r="E19" t="s">
        <v>113</v>
      </c>
      <c r="F19" t="s">
        <v>2488</v>
      </c>
      <c r="G19" s="76">
        <v>-720000</v>
      </c>
      <c r="H19" s="76">
        <v>1.4394712599312101</v>
      </c>
      <c r="I19" s="76">
        <v>-10.3641930715045</v>
      </c>
      <c r="J19" s="76">
        <v>-0.45</v>
      </c>
      <c r="K19" s="76">
        <v>0</v>
      </c>
    </row>
    <row r="20" spans="2:11">
      <c r="B20" t="s">
        <v>2489</v>
      </c>
      <c r="C20" t="s">
        <v>2490</v>
      </c>
      <c r="D20" t="s">
        <v>126</v>
      </c>
      <c r="E20" t="s">
        <v>113</v>
      </c>
      <c r="F20" t="s">
        <v>837</v>
      </c>
      <c r="G20" s="76">
        <v>-1115000</v>
      </c>
      <c r="H20" s="76">
        <v>-0.6525565369122438</v>
      </c>
      <c r="I20" s="76">
        <v>7.2760053865716898</v>
      </c>
      <c r="J20" s="76">
        <v>0.31</v>
      </c>
      <c r="K20" s="76">
        <v>0</v>
      </c>
    </row>
    <row r="21" spans="2:11">
      <c r="B21" t="s">
        <v>2491</v>
      </c>
      <c r="C21" t="s">
        <v>2492</v>
      </c>
      <c r="D21" t="s">
        <v>126</v>
      </c>
      <c r="E21" t="s">
        <v>113</v>
      </c>
      <c r="F21" t="s">
        <v>633</v>
      </c>
      <c r="G21" s="76">
        <v>-15333000</v>
      </c>
      <c r="H21" s="76">
        <v>0.45991874743049044</v>
      </c>
      <c r="I21" s="76">
        <v>-70.519341543517001</v>
      </c>
      <c r="J21" s="76">
        <v>-3.05</v>
      </c>
      <c r="K21" s="76">
        <v>0</v>
      </c>
    </row>
    <row r="22" spans="2:11">
      <c r="B22" t="s">
        <v>2493</v>
      </c>
      <c r="C22" t="s">
        <v>2494</v>
      </c>
      <c r="D22" t="s">
        <v>126</v>
      </c>
      <c r="E22" t="s">
        <v>113</v>
      </c>
      <c r="F22" t="s">
        <v>2483</v>
      </c>
      <c r="G22" s="76">
        <v>-276000</v>
      </c>
      <c r="H22" s="76">
        <v>-0.31002269732288879</v>
      </c>
      <c r="I22" s="76">
        <v>0.85566264461117303</v>
      </c>
      <c r="J22" s="76">
        <v>0.04</v>
      </c>
      <c r="K22" s="76">
        <v>0</v>
      </c>
    </row>
    <row r="23" spans="2:11">
      <c r="B23" t="s">
        <v>2493</v>
      </c>
      <c r="C23" t="s">
        <v>2494</v>
      </c>
      <c r="D23" t="s">
        <v>126</v>
      </c>
      <c r="E23" t="s">
        <v>113</v>
      </c>
      <c r="F23" t="s">
        <v>2483</v>
      </c>
      <c r="G23" s="76">
        <v>-20918000</v>
      </c>
      <c r="H23" s="76">
        <v>-0.31002269732290816</v>
      </c>
      <c r="I23" s="76">
        <v>64.850547826002199</v>
      </c>
      <c r="J23" s="76">
        <v>2.81</v>
      </c>
      <c r="K23" s="76">
        <v>0</v>
      </c>
    </row>
    <row r="24" spans="2:11">
      <c r="B24" t="s">
        <v>2495</v>
      </c>
      <c r="C24" t="s">
        <v>2496</v>
      </c>
      <c r="D24" t="s">
        <v>126</v>
      </c>
      <c r="E24" t="s">
        <v>109</v>
      </c>
      <c r="F24" t="s">
        <v>2483</v>
      </c>
      <c r="G24" s="76">
        <v>5460000</v>
      </c>
      <c r="H24" s="76">
        <v>-7.1391495385998356</v>
      </c>
      <c r="I24" s="76">
        <v>-389.797564807551</v>
      </c>
      <c r="J24" s="76">
        <v>-16.86</v>
      </c>
      <c r="K24" s="76">
        <v>0</v>
      </c>
    </row>
    <row r="25" spans="2:11">
      <c r="B25" t="s">
        <v>2497</v>
      </c>
      <c r="C25" t="s">
        <v>2498</v>
      </c>
      <c r="D25" t="s">
        <v>126</v>
      </c>
      <c r="E25" t="s">
        <v>109</v>
      </c>
      <c r="F25" t="s">
        <v>2499</v>
      </c>
      <c r="G25" s="76">
        <v>-8088000</v>
      </c>
      <c r="H25" s="76">
        <v>-3.8065437862182492</v>
      </c>
      <c r="I25" s="76">
        <v>307.87326142933199</v>
      </c>
      <c r="J25" s="76">
        <v>13.32</v>
      </c>
      <c r="K25" s="76">
        <v>0</v>
      </c>
    </row>
    <row r="26" spans="2:11">
      <c r="B26" t="s">
        <v>2497</v>
      </c>
      <c r="C26" t="s">
        <v>2498</v>
      </c>
      <c r="D26" t="s">
        <v>126</v>
      </c>
      <c r="E26" t="s">
        <v>109</v>
      </c>
      <c r="F26" t="s">
        <v>2499</v>
      </c>
      <c r="G26" s="76">
        <v>-10181000</v>
      </c>
      <c r="H26" s="76">
        <v>-3.8065437862182256</v>
      </c>
      <c r="I26" s="76">
        <v>387.54422287487699</v>
      </c>
      <c r="J26" s="76">
        <v>16.760000000000002</v>
      </c>
      <c r="K26" s="76">
        <v>0</v>
      </c>
    </row>
    <row r="27" spans="2:11">
      <c r="B27" t="s">
        <v>2500</v>
      </c>
      <c r="C27" t="s">
        <v>2501</v>
      </c>
      <c r="D27" t="s">
        <v>126</v>
      </c>
      <c r="E27" t="s">
        <v>109</v>
      </c>
      <c r="F27" t="s">
        <v>2488</v>
      </c>
      <c r="G27" s="76">
        <v>-8160000</v>
      </c>
      <c r="H27" s="76">
        <v>-5.486284689582055</v>
      </c>
      <c r="I27" s="76">
        <v>447.68083066989601</v>
      </c>
      <c r="J27" s="76">
        <v>19.36</v>
      </c>
      <c r="K27" s="76">
        <v>0</v>
      </c>
    </row>
    <row r="28" spans="2:11">
      <c r="B28" t="s">
        <v>2502</v>
      </c>
      <c r="C28" t="s">
        <v>2503</v>
      </c>
      <c r="D28" t="s">
        <v>126</v>
      </c>
      <c r="E28" t="s">
        <v>109</v>
      </c>
      <c r="F28" t="s">
        <v>837</v>
      </c>
      <c r="G28" s="76">
        <v>-1230000</v>
      </c>
      <c r="H28" s="76">
        <v>-2.7896668085917318</v>
      </c>
      <c r="I28" s="76">
        <v>34.312901745678303</v>
      </c>
      <c r="J28" s="76">
        <v>1.48</v>
      </c>
      <c r="K28" s="76">
        <v>0</v>
      </c>
    </row>
    <row r="29" spans="2:11">
      <c r="B29" t="s">
        <v>2504</v>
      </c>
      <c r="C29" t="s">
        <v>2505</v>
      </c>
      <c r="D29" t="s">
        <v>126</v>
      </c>
      <c r="E29" t="s">
        <v>109</v>
      </c>
      <c r="F29" t="s">
        <v>837</v>
      </c>
      <c r="G29" s="76">
        <v>2350000</v>
      </c>
      <c r="H29" s="76">
        <v>-3.1365270329937318</v>
      </c>
      <c r="I29" s="76">
        <v>-73.708385275352697</v>
      </c>
      <c r="J29" s="76">
        <v>-3.19</v>
      </c>
      <c r="K29" s="76">
        <v>0</v>
      </c>
    </row>
    <row r="30" spans="2:11">
      <c r="B30" t="s">
        <v>2506</v>
      </c>
      <c r="C30" t="s">
        <v>2507</v>
      </c>
      <c r="D30" t="s">
        <v>126</v>
      </c>
      <c r="E30" t="s">
        <v>109</v>
      </c>
      <c r="F30" t="s">
        <v>846</v>
      </c>
      <c r="G30" s="76">
        <v>-3509000</v>
      </c>
      <c r="H30" s="76">
        <v>-2.5065994789814021</v>
      </c>
      <c r="I30" s="76">
        <v>87.956575717457397</v>
      </c>
      <c r="J30" s="76">
        <v>3.8</v>
      </c>
      <c r="K30" s="76">
        <v>0</v>
      </c>
    </row>
    <row r="31" spans="2:11">
      <c r="B31" t="s">
        <v>2506</v>
      </c>
      <c r="C31" t="s">
        <v>2507</v>
      </c>
      <c r="D31" t="s">
        <v>126</v>
      </c>
      <c r="E31" t="s">
        <v>109</v>
      </c>
      <c r="F31" t="s">
        <v>846</v>
      </c>
      <c r="G31" s="76">
        <v>-3884000</v>
      </c>
      <c r="H31" s="76">
        <v>-2.5065994789813919</v>
      </c>
      <c r="I31" s="76">
        <v>97.356323763636397</v>
      </c>
      <c r="J31" s="76">
        <v>4.21</v>
      </c>
      <c r="K31" s="76">
        <v>0</v>
      </c>
    </row>
    <row r="32" spans="2:11">
      <c r="B32" t="s">
        <v>2508</v>
      </c>
      <c r="C32" t="s">
        <v>2509</v>
      </c>
      <c r="D32" t="s">
        <v>126</v>
      </c>
      <c r="E32" t="s">
        <v>109</v>
      </c>
      <c r="F32" t="s">
        <v>633</v>
      </c>
      <c r="G32" s="76">
        <v>-2200000</v>
      </c>
      <c r="H32" s="76">
        <v>-4.616309255394591</v>
      </c>
      <c r="I32" s="76">
        <v>101.558803618681</v>
      </c>
      <c r="J32" s="76">
        <v>4.3899999999999997</v>
      </c>
      <c r="K32" s="76">
        <v>0</v>
      </c>
    </row>
    <row r="33" spans="2:11">
      <c r="B33" t="s">
        <v>2510</v>
      </c>
      <c r="C33" t="s">
        <v>2511</v>
      </c>
      <c r="D33" t="s">
        <v>126</v>
      </c>
      <c r="E33" t="s">
        <v>109</v>
      </c>
      <c r="F33" t="s">
        <v>492</v>
      </c>
      <c r="G33" s="76">
        <v>-185000</v>
      </c>
      <c r="H33" s="76">
        <v>-2.0108630904751998</v>
      </c>
      <c r="I33" s="76">
        <v>3.72009671737912</v>
      </c>
      <c r="J33" s="76">
        <v>0.16</v>
      </c>
      <c r="K33" s="76">
        <v>0</v>
      </c>
    </row>
    <row r="34" spans="2:11">
      <c r="B34" t="s">
        <v>2512</v>
      </c>
      <c r="C34" t="s">
        <v>2513</v>
      </c>
      <c r="D34" t="s">
        <v>126</v>
      </c>
      <c r="E34" t="s">
        <v>109</v>
      </c>
      <c r="F34" t="s">
        <v>2514</v>
      </c>
      <c r="G34" s="76">
        <v>-7000</v>
      </c>
      <c r="H34" s="76">
        <v>-0.19811197416038287</v>
      </c>
      <c r="I34" s="76">
        <v>1.38678381912268E-2</v>
      </c>
      <c r="J34" s="76">
        <v>0</v>
      </c>
      <c r="K34" s="76">
        <v>0</v>
      </c>
    </row>
    <row r="35" spans="2:11">
      <c r="B35" t="s">
        <v>2515</v>
      </c>
      <c r="C35" t="s">
        <v>2516</v>
      </c>
      <c r="D35" t="s">
        <v>126</v>
      </c>
      <c r="E35" t="s">
        <v>109</v>
      </c>
      <c r="F35" t="s">
        <v>2514</v>
      </c>
      <c r="G35" s="76">
        <v>7000</v>
      </c>
      <c r="H35" s="76">
        <v>-0.24769879243786572</v>
      </c>
      <c r="I35" s="76">
        <v>-1.7338915470650602E-2</v>
      </c>
      <c r="J35" s="76">
        <v>0</v>
      </c>
      <c r="K35" s="76">
        <v>0</v>
      </c>
    </row>
    <row r="36" spans="2:11">
      <c r="B36" t="s">
        <v>2517</v>
      </c>
      <c r="C36" t="s">
        <v>2518</v>
      </c>
      <c r="D36" t="s">
        <v>126</v>
      </c>
      <c r="E36" t="s">
        <v>109</v>
      </c>
      <c r="F36" t="s">
        <v>2483</v>
      </c>
      <c r="G36" s="76">
        <v>-18190000</v>
      </c>
      <c r="H36" s="76">
        <v>-7.5063091204895001</v>
      </c>
      <c r="I36" s="76">
        <v>1365.3976290170399</v>
      </c>
      <c r="J36" s="76">
        <v>59.06</v>
      </c>
      <c r="K36" s="76">
        <v>0.01</v>
      </c>
    </row>
    <row r="37" spans="2:11">
      <c r="B37" t="s">
        <v>2517</v>
      </c>
      <c r="C37" t="s">
        <v>2518</v>
      </c>
      <c r="D37" t="s">
        <v>126</v>
      </c>
      <c r="E37" t="s">
        <v>109</v>
      </c>
      <c r="F37" t="s">
        <v>2483</v>
      </c>
      <c r="G37" s="76">
        <v>-9352000</v>
      </c>
      <c r="H37" s="76">
        <v>-7.5063091204895374</v>
      </c>
      <c r="I37" s="76">
        <v>701.99002894818102</v>
      </c>
      <c r="J37" s="76">
        <v>30.37</v>
      </c>
      <c r="K37" s="76">
        <v>0.01</v>
      </c>
    </row>
    <row r="38" spans="2:11">
      <c r="B38" s="77" t="s">
        <v>2480</v>
      </c>
      <c r="C38" s="16"/>
      <c r="D38" s="16"/>
      <c r="G38" s="78">
        <v>0</v>
      </c>
      <c r="I38" s="78">
        <v>0</v>
      </c>
      <c r="J38" s="78">
        <v>0</v>
      </c>
      <c r="K38" s="78">
        <v>0</v>
      </c>
    </row>
    <row r="39" spans="2:11">
      <c r="B39" t="s">
        <v>226</v>
      </c>
      <c r="C39" t="s">
        <v>226</v>
      </c>
      <c r="D39" t="s">
        <v>226</v>
      </c>
      <c r="E39" t="s">
        <v>226</v>
      </c>
      <c r="G39" s="76">
        <v>0</v>
      </c>
      <c r="H39" s="76">
        <v>0</v>
      </c>
      <c r="I39" s="76">
        <v>0</v>
      </c>
      <c r="J39" s="76">
        <v>0</v>
      </c>
      <c r="K39" s="76">
        <v>0</v>
      </c>
    </row>
    <row r="40" spans="2:11">
      <c r="B40" s="77" t="s">
        <v>2306</v>
      </c>
      <c r="C40" s="16"/>
      <c r="D40" s="16"/>
      <c r="G40" s="78">
        <v>0</v>
      </c>
      <c r="I40" s="78">
        <v>0</v>
      </c>
      <c r="J40" s="78">
        <v>0</v>
      </c>
      <c r="K40" s="78">
        <v>0</v>
      </c>
    </row>
    <row r="41" spans="2:11">
      <c r="B41" t="s">
        <v>226</v>
      </c>
      <c r="C41" t="s">
        <v>226</v>
      </c>
      <c r="D41" t="s">
        <v>226</v>
      </c>
      <c r="E41" t="s">
        <v>226</v>
      </c>
      <c r="G41" s="76">
        <v>0</v>
      </c>
      <c r="H41" s="76">
        <v>0</v>
      </c>
      <c r="I41" s="76">
        <v>0</v>
      </c>
      <c r="J41" s="76">
        <v>0</v>
      </c>
      <c r="K41" s="76">
        <v>0</v>
      </c>
    </row>
    <row r="42" spans="2:11">
      <c r="B42" s="77" t="s">
        <v>1362</v>
      </c>
      <c r="C42" s="16"/>
      <c r="D42" s="16"/>
      <c r="G42" s="78">
        <v>0</v>
      </c>
      <c r="I42" s="78">
        <v>0</v>
      </c>
      <c r="J42" s="78">
        <v>0</v>
      </c>
      <c r="K42" s="78">
        <v>0</v>
      </c>
    </row>
    <row r="43" spans="2:11">
      <c r="B43" t="s">
        <v>226</v>
      </c>
      <c r="C43" t="s">
        <v>226</v>
      </c>
      <c r="D43" t="s">
        <v>226</v>
      </c>
      <c r="E43" t="s">
        <v>226</v>
      </c>
      <c r="G43" s="76">
        <v>0</v>
      </c>
      <c r="H43" s="76">
        <v>0</v>
      </c>
      <c r="I43" s="76">
        <v>0</v>
      </c>
      <c r="J43" s="76">
        <v>0</v>
      </c>
      <c r="K43" s="76">
        <v>0</v>
      </c>
    </row>
    <row r="44" spans="2:11">
      <c r="B44" s="77" t="s">
        <v>258</v>
      </c>
      <c r="C44" s="16"/>
      <c r="D44" s="16"/>
      <c r="G44" s="78">
        <v>0</v>
      </c>
      <c r="I44" s="78">
        <v>0</v>
      </c>
      <c r="J44" s="78">
        <v>0</v>
      </c>
      <c r="K44" s="78">
        <v>0</v>
      </c>
    </row>
    <row r="45" spans="2:11">
      <c r="B45" s="77" t="s">
        <v>2298</v>
      </c>
      <c r="C45" s="16"/>
      <c r="D45" s="16"/>
      <c r="G45" s="78">
        <v>0</v>
      </c>
      <c r="I45" s="78">
        <v>0</v>
      </c>
      <c r="J45" s="78">
        <v>0</v>
      </c>
      <c r="K45" s="78">
        <v>0</v>
      </c>
    </row>
    <row r="46" spans="2:11">
      <c r="B46" t="s">
        <v>226</v>
      </c>
      <c r="C46" t="s">
        <v>226</v>
      </c>
      <c r="D46" t="s">
        <v>226</v>
      </c>
      <c r="E46" t="s">
        <v>226</v>
      </c>
      <c r="G46" s="76">
        <v>0</v>
      </c>
      <c r="H46" s="76">
        <v>0</v>
      </c>
      <c r="I46" s="76">
        <v>0</v>
      </c>
      <c r="J46" s="76">
        <v>0</v>
      </c>
      <c r="K46" s="76">
        <v>0</v>
      </c>
    </row>
    <row r="47" spans="2:11">
      <c r="B47" s="77" t="s">
        <v>2311</v>
      </c>
      <c r="C47" s="16"/>
      <c r="D47" s="16"/>
      <c r="G47" s="78">
        <v>0</v>
      </c>
      <c r="I47" s="78">
        <v>0</v>
      </c>
      <c r="J47" s="78">
        <v>0</v>
      </c>
      <c r="K47" s="78">
        <v>0</v>
      </c>
    </row>
    <row r="48" spans="2:11">
      <c r="B48" t="s">
        <v>226</v>
      </c>
      <c r="C48" t="s">
        <v>226</v>
      </c>
      <c r="D48" t="s">
        <v>226</v>
      </c>
      <c r="E48" t="s">
        <v>226</v>
      </c>
      <c r="G48" s="76">
        <v>0</v>
      </c>
      <c r="H48" s="76">
        <v>0</v>
      </c>
      <c r="I48" s="76">
        <v>0</v>
      </c>
      <c r="J48" s="76">
        <v>0</v>
      </c>
      <c r="K48" s="76">
        <v>0</v>
      </c>
    </row>
    <row r="49" spans="2:11">
      <c r="B49" s="77" t="s">
        <v>2306</v>
      </c>
      <c r="C49" s="16"/>
      <c r="D49" s="16"/>
      <c r="G49" s="78">
        <v>0</v>
      </c>
      <c r="I49" s="78">
        <v>0</v>
      </c>
      <c r="J49" s="78">
        <v>0</v>
      </c>
      <c r="K49" s="78">
        <v>0</v>
      </c>
    </row>
    <row r="50" spans="2:11">
      <c r="B50" t="s">
        <v>226</v>
      </c>
      <c r="C50" t="s">
        <v>226</v>
      </c>
      <c r="D50" t="s">
        <v>226</v>
      </c>
      <c r="E50" t="s">
        <v>226</v>
      </c>
      <c r="G50" s="76">
        <v>0</v>
      </c>
      <c r="H50" s="76">
        <v>0</v>
      </c>
      <c r="I50" s="76">
        <v>0</v>
      </c>
      <c r="J50" s="76">
        <v>0</v>
      </c>
      <c r="K50" s="76">
        <v>0</v>
      </c>
    </row>
    <row r="51" spans="2:11">
      <c r="B51" s="77" t="s">
        <v>1362</v>
      </c>
      <c r="C51" s="16"/>
      <c r="D51" s="16"/>
      <c r="G51" s="78">
        <v>0</v>
      </c>
      <c r="I51" s="78">
        <v>0</v>
      </c>
      <c r="J51" s="78">
        <v>0</v>
      </c>
      <c r="K51" s="78">
        <v>0</v>
      </c>
    </row>
    <row r="52" spans="2:11">
      <c r="B52" t="s">
        <v>226</v>
      </c>
      <c r="C52" t="s">
        <v>226</v>
      </c>
      <c r="D52" t="s">
        <v>226</v>
      </c>
      <c r="E52" t="s">
        <v>226</v>
      </c>
      <c r="G52" s="76">
        <v>0</v>
      </c>
      <c r="H52" s="76">
        <v>0</v>
      </c>
      <c r="I52" s="76">
        <v>0</v>
      </c>
      <c r="J52" s="76">
        <v>0</v>
      </c>
      <c r="K52" s="76">
        <v>0</v>
      </c>
    </row>
    <row r="53" spans="2:11">
      <c r="B53" t="s">
        <v>260</v>
      </c>
      <c r="C53" s="16"/>
      <c r="D53" s="16"/>
    </row>
    <row r="54" spans="2:11">
      <c r="B54" t="s">
        <v>369</v>
      </c>
      <c r="C54" s="16"/>
      <c r="D54" s="16"/>
    </row>
    <row r="55" spans="2:11">
      <c r="B55" t="s">
        <v>370</v>
      </c>
      <c r="C55" s="16"/>
      <c r="D55" s="16"/>
    </row>
    <row r="56" spans="2:11">
      <c r="B56" t="s">
        <v>371</v>
      </c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204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2347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226</v>
      </c>
      <c r="C14" t="s">
        <v>226</v>
      </c>
      <c r="D14" s="16"/>
      <c r="E14" t="s">
        <v>226</v>
      </c>
      <c r="H14" s="76">
        <v>0</v>
      </c>
      <c r="I14" t="s">
        <v>226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2348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226</v>
      </c>
      <c r="C16" t="s">
        <v>226</v>
      </c>
      <c r="D16" s="16"/>
      <c r="E16" t="s">
        <v>226</v>
      </c>
      <c r="H16" s="76">
        <v>0</v>
      </c>
      <c r="I16" t="s">
        <v>226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2349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2350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226</v>
      </c>
      <c r="C19" t="s">
        <v>226</v>
      </c>
      <c r="D19" s="16"/>
      <c r="E19" t="s">
        <v>226</v>
      </c>
      <c r="H19" s="76">
        <v>0</v>
      </c>
      <c r="I19" t="s">
        <v>226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2351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226</v>
      </c>
      <c r="C21" t="s">
        <v>226</v>
      </c>
      <c r="D21" s="16"/>
      <c r="E21" t="s">
        <v>226</v>
      </c>
      <c r="H21" s="76">
        <v>0</v>
      </c>
      <c r="I21" t="s">
        <v>226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2352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226</v>
      </c>
      <c r="C23" t="s">
        <v>226</v>
      </c>
      <c r="D23" s="16"/>
      <c r="E23" t="s">
        <v>226</v>
      </c>
      <c r="H23" s="76">
        <v>0</v>
      </c>
      <c r="I23" t="s">
        <v>226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2353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226</v>
      </c>
      <c r="C25" t="s">
        <v>226</v>
      </c>
      <c r="D25" s="16"/>
      <c r="E25" t="s">
        <v>226</v>
      </c>
      <c r="H25" s="76">
        <v>0</v>
      </c>
      <c r="I25" t="s">
        <v>226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258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2347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226</v>
      </c>
      <c r="C28" t="s">
        <v>226</v>
      </c>
      <c r="D28" s="16"/>
      <c r="E28" t="s">
        <v>226</v>
      </c>
      <c r="H28" s="76">
        <v>0</v>
      </c>
      <c r="I28" t="s">
        <v>226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2348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226</v>
      </c>
      <c r="C30" t="s">
        <v>226</v>
      </c>
      <c r="D30" s="16"/>
      <c r="E30" t="s">
        <v>226</v>
      </c>
      <c r="H30" s="76">
        <v>0</v>
      </c>
      <c r="I30" t="s">
        <v>226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2349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2350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226</v>
      </c>
      <c r="C33" t="s">
        <v>226</v>
      </c>
      <c r="D33" s="16"/>
      <c r="E33" t="s">
        <v>226</v>
      </c>
      <c r="H33" s="76">
        <v>0</v>
      </c>
      <c r="I33" t="s">
        <v>226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2351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226</v>
      </c>
      <c r="C35" t="s">
        <v>226</v>
      </c>
      <c r="D35" s="16"/>
      <c r="E35" t="s">
        <v>226</v>
      </c>
      <c r="H35" s="76">
        <v>0</v>
      </c>
      <c r="I35" t="s">
        <v>226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2352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226</v>
      </c>
      <c r="C37" t="s">
        <v>226</v>
      </c>
      <c r="D37" s="16"/>
      <c r="E37" t="s">
        <v>226</v>
      </c>
      <c r="H37" s="76">
        <v>0</v>
      </c>
      <c r="I37" t="s">
        <v>226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2353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226</v>
      </c>
      <c r="C39" t="s">
        <v>226</v>
      </c>
      <c r="D39" s="16"/>
      <c r="E39" t="s">
        <v>226</v>
      </c>
      <c r="H39" s="76">
        <v>0</v>
      </c>
      <c r="I39" t="s">
        <v>226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260</v>
      </c>
      <c r="D40" s="16"/>
    </row>
    <row r="41" spans="2:17">
      <c r="B41" t="s">
        <v>369</v>
      </c>
      <c r="D41" s="16"/>
    </row>
    <row r="42" spans="2:17">
      <c r="B42" t="s">
        <v>370</v>
      </c>
      <c r="D42" s="16"/>
    </row>
    <row r="43" spans="2:17">
      <c r="B43" t="s">
        <v>371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41"/>
  <sheetViews>
    <sheetView rightToLeft="1" tabSelected="1" topLeftCell="A13" workbookViewId="0">
      <selection activeCell="E14" sqref="E1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5" width="15.85546875" style="16" customWidth="1"/>
    <col min="6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198</v>
      </c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5">
        <v>2.92</v>
      </c>
      <c r="J11" s="18"/>
      <c r="K11" s="18"/>
      <c r="L11" s="75">
        <v>4.05</v>
      </c>
      <c r="M11" s="75">
        <v>45828907.770000003</v>
      </c>
      <c r="N11" s="7"/>
      <c r="O11" s="75">
        <v>47366.283783913212</v>
      </c>
      <c r="P11" s="75">
        <v>100</v>
      </c>
      <c r="Q11" s="75">
        <v>0.49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204</v>
      </c>
      <c r="I12" s="78">
        <v>2.92</v>
      </c>
      <c r="L12" s="78">
        <v>4.05</v>
      </c>
      <c r="M12" s="78">
        <v>45828907.770000003</v>
      </c>
      <c r="O12" s="78">
        <v>47366.283783913212</v>
      </c>
      <c r="P12" s="78">
        <v>100</v>
      </c>
      <c r="Q12" s="78">
        <v>0.49</v>
      </c>
    </row>
    <row r="13" spans="2:59">
      <c r="B13" s="77" t="s">
        <v>2519</v>
      </c>
      <c r="I13" s="78">
        <v>3.26</v>
      </c>
      <c r="L13" s="78">
        <v>4.4000000000000004</v>
      </c>
      <c r="M13" s="78">
        <v>38848173.560000002</v>
      </c>
      <c r="O13" s="78">
        <v>39893.821225175212</v>
      </c>
      <c r="P13" s="78">
        <v>84.22</v>
      </c>
      <c r="Q13" s="78">
        <v>0.41</v>
      </c>
    </row>
    <row r="14" spans="2:59">
      <c r="B14" t="s">
        <v>2520</v>
      </c>
      <c r="C14" t="s">
        <v>2521</v>
      </c>
      <c r="D14" t="s">
        <v>2522</v>
      </c>
      <c r="E14" s="16">
        <v>4340</v>
      </c>
      <c r="F14" t="s">
        <v>214</v>
      </c>
      <c r="G14" t="s">
        <v>296</v>
      </c>
      <c r="H14" t="s">
        <v>210</v>
      </c>
      <c r="I14" s="76">
        <v>2.69</v>
      </c>
      <c r="J14" t="s">
        <v>105</v>
      </c>
      <c r="K14" s="76">
        <v>2.1</v>
      </c>
      <c r="L14" s="76">
        <v>-0.43</v>
      </c>
      <c r="M14" s="76">
        <v>75762.84</v>
      </c>
      <c r="N14" s="76">
        <v>102.56239094681219</v>
      </c>
      <c r="O14" s="76">
        <v>77.704180153207801</v>
      </c>
      <c r="P14" s="76">
        <v>0.16</v>
      </c>
      <c r="Q14" s="76">
        <v>0</v>
      </c>
    </row>
    <row r="15" spans="2:59">
      <c r="B15" t="s">
        <v>2523</v>
      </c>
      <c r="C15" t="s">
        <v>2521</v>
      </c>
      <c r="D15" t="s">
        <v>2524</v>
      </c>
      <c r="E15" s="16">
        <v>4340</v>
      </c>
      <c r="F15" t="s">
        <v>214</v>
      </c>
      <c r="G15" t="s">
        <v>452</v>
      </c>
      <c r="H15" t="s">
        <v>210</v>
      </c>
      <c r="I15" s="76">
        <v>1.85</v>
      </c>
      <c r="J15" t="s">
        <v>105</v>
      </c>
      <c r="K15" s="76">
        <v>2.1</v>
      </c>
      <c r="L15" s="76">
        <v>-0.76</v>
      </c>
      <c r="M15" s="76">
        <v>700000</v>
      </c>
      <c r="N15" s="76">
        <v>102.39351691228242</v>
      </c>
      <c r="O15" s="76">
        <v>716.75461838597698</v>
      </c>
      <c r="P15" s="76">
        <v>1.51</v>
      </c>
      <c r="Q15" s="76">
        <v>0.01</v>
      </c>
    </row>
    <row r="16" spans="2:59">
      <c r="B16" t="s">
        <v>2525</v>
      </c>
      <c r="C16" t="s">
        <v>2521</v>
      </c>
      <c r="D16" t="s">
        <v>2526</v>
      </c>
      <c r="E16" s="16">
        <v>4340</v>
      </c>
      <c r="F16" t="s">
        <v>214</v>
      </c>
      <c r="G16" t="s">
        <v>266</v>
      </c>
      <c r="H16" t="s">
        <v>210</v>
      </c>
      <c r="I16" s="76">
        <v>0.11</v>
      </c>
      <c r="J16" t="s">
        <v>105</v>
      </c>
      <c r="K16" s="76">
        <v>2.1</v>
      </c>
      <c r="L16" s="76">
        <v>-1.6</v>
      </c>
      <c r="M16" s="76">
        <v>50513.4</v>
      </c>
      <c r="N16" s="76">
        <v>100.26671544358982</v>
      </c>
      <c r="O16" s="76">
        <v>50.648127038882301</v>
      </c>
      <c r="P16" s="76">
        <v>0.11</v>
      </c>
      <c r="Q16" s="76">
        <v>0</v>
      </c>
    </row>
    <row r="17" spans="2:17">
      <c r="B17" t="s">
        <v>2527</v>
      </c>
      <c r="C17" t="s">
        <v>2521</v>
      </c>
      <c r="D17" t="s">
        <v>2528</v>
      </c>
      <c r="E17" s="16">
        <v>4340</v>
      </c>
      <c r="F17" t="s">
        <v>214</v>
      </c>
      <c r="G17" t="s">
        <v>1014</v>
      </c>
      <c r="H17" t="s">
        <v>210</v>
      </c>
      <c r="I17" s="76">
        <v>4.8099999999999996</v>
      </c>
      <c r="J17" t="s">
        <v>105</v>
      </c>
      <c r="K17" s="76">
        <v>2.1</v>
      </c>
      <c r="L17" s="76">
        <v>-0.19</v>
      </c>
      <c r="M17" s="76">
        <v>101000</v>
      </c>
      <c r="N17" s="76">
        <v>103.41197001899405</v>
      </c>
      <c r="O17" s="76">
        <v>104.446089719184</v>
      </c>
      <c r="P17" s="76">
        <v>0.22</v>
      </c>
      <c r="Q17" s="76">
        <v>0</v>
      </c>
    </row>
    <row r="18" spans="2:17">
      <c r="B18" t="s">
        <v>2529</v>
      </c>
      <c r="C18" t="s">
        <v>2521</v>
      </c>
      <c r="D18" t="s">
        <v>2530</v>
      </c>
      <c r="E18" s="16">
        <v>4340</v>
      </c>
      <c r="F18" t="s">
        <v>214</v>
      </c>
      <c r="G18" t="s">
        <v>1445</v>
      </c>
      <c r="H18" t="s">
        <v>210</v>
      </c>
      <c r="I18" s="76">
        <v>2.69</v>
      </c>
      <c r="J18" t="s">
        <v>105</v>
      </c>
      <c r="K18" s="76">
        <v>2.1</v>
      </c>
      <c r="L18" s="76">
        <v>-0.43</v>
      </c>
      <c r="M18" s="76">
        <v>248263.91</v>
      </c>
      <c r="N18" s="76">
        <v>102.56239100011516</v>
      </c>
      <c r="O18" s="76">
        <v>254.62540208637401</v>
      </c>
      <c r="P18" s="76">
        <v>0.54</v>
      </c>
      <c r="Q18" s="76">
        <v>0</v>
      </c>
    </row>
    <row r="19" spans="2:17">
      <c r="B19" t="s">
        <v>2531</v>
      </c>
      <c r="C19" t="s">
        <v>2521</v>
      </c>
      <c r="D19" t="s">
        <v>2532</v>
      </c>
      <c r="E19" s="16">
        <v>4340</v>
      </c>
      <c r="F19" t="s">
        <v>214</v>
      </c>
      <c r="G19" t="s">
        <v>551</v>
      </c>
      <c r="H19" t="s">
        <v>210</v>
      </c>
      <c r="I19" s="76">
        <v>3.39</v>
      </c>
      <c r="J19" t="s">
        <v>105</v>
      </c>
      <c r="K19" s="76">
        <v>2.1</v>
      </c>
      <c r="L19" s="76">
        <v>-0.34</v>
      </c>
      <c r="M19" s="76">
        <v>72519</v>
      </c>
      <c r="N19" s="76">
        <v>102.90384364085632</v>
      </c>
      <c r="O19" s="76">
        <v>74.624838369912595</v>
      </c>
      <c r="P19" s="76">
        <v>0.16</v>
      </c>
      <c r="Q19" s="76">
        <v>0</v>
      </c>
    </row>
    <row r="20" spans="2:17">
      <c r="B20" t="s">
        <v>2533</v>
      </c>
      <c r="C20" t="s">
        <v>2521</v>
      </c>
      <c r="D20" t="s">
        <v>2534</v>
      </c>
      <c r="E20" s="16">
        <v>4340</v>
      </c>
      <c r="F20" t="s">
        <v>214</v>
      </c>
      <c r="G20" t="s">
        <v>1211</v>
      </c>
      <c r="H20" t="s">
        <v>210</v>
      </c>
      <c r="I20" s="76">
        <v>4.3099999999999996</v>
      </c>
      <c r="J20" t="s">
        <v>105</v>
      </c>
      <c r="K20" s="76">
        <v>2.1</v>
      </c>
      <c r="L20" s="76">
        <v>-0.33</v>
      </c>
      <c r="M20" s="76">
        <v>250000</v>
      </c>
      <c r="N20" s="76">
        <v>103.639940357044</v>
      </c>
      <c r="O20" s="76">
        <v>259.09985089260999</v>
      </c>
      <c r="P20" s="76">
        <v>0.55000000000000004</v>
      </c>
      <c r="Q20" s="76">
        <v>0</v>
      </c>
    </row>
    <row r="21" spans="2:17">
      <c r="B21" t="s">
        <v>2535</v>
      </c>
      <c r="C21" t="s">
        <v>2521</v>
      </c>
      <c r="D21" t="s">
        <v>2536</v>
      </c>
      <c r="E21" s="16">
        <v>4340</v>
      </c>
      <c r="F21" t="s">
        <v>214</v>
      </c>
      <c r="G21" t="s">
        <v>2447</v>
      </c>
      <c r="H21" t="s">
        <v>210</v>
      </c>
      <c r="I21" s="76">
        <v>1.4</v>
      </c>
      <c r="J21" t="s">
        <v>105</v>
      </c>
      <c r="K21" s="76">
        <v>2.1</v>
      </c>
      <c r="L21" s="76">
        <v>-0.74</v>
      </c>
      <c r="M21" s="76">
        <v>28475</v>
      </c>
      <c r="N21" s="76">
        <v>101.78843116571659</v>
      </c>
      <c r="O21" s="76">
        <v>28.984255774437798</v>
      </c>
      <c r="P21" s="76">
        <v>0.06</v>
      </c>
      <c r="Q21" s="76">
        <v>0</v>
      </c>
    </row>
    <row r="22" spans="2:17">
      <c r="B22" t="s">
        <v>2537</v>
      </c>
      <c r="C22" t="s">
        <v>2521</v>
      </c>
      <c r="D22" t="s">
        <v>2538</v>
      </c>
      <c r="E22" s="16">
        <v>4340</v>
      </c>
      <c r="F22" t="s">
        <v>214</v>
      </c>
      <c r="G22" t="s">
        <v>795</v>
      </c>
      <c r="H22" t="s">
        <v>210</v>
      </c>
      <c r="I22" s="76">
        <v>5.29</v>
      </c>
      <c r="J22" t="s">
        <v>105</v>
      </c>
      <c r="K22" s="76">
        <v>2.1</v>
      </c>
      <c r="L22" s="76">
        <v>-0.06</v>
      </c>
      <c r="M22" s="76">
        <v>187760</v>
      </c>
      <c r="N22" s="76">
        <v>103.0184619495931</v>
      </c>
      <c r="O22" s="76">
        <v>193.427464156556</v>
      </c>
      <c r="P22" s="76">
        <v>0.41</v>
      </c>
      <c r="Q22" s="76">
        <v>0</v>
      </c>
    </row>
    <row r="23" spans="2:17">
      <c r="B23" t="s">
        <v>2539</v>
      </c>
      <c r="C23" t="s">
        <v>2521</v>
      </c>
      <c r="D23" t="s">
        <v>2540</v>
      </c>
      <c r="E23" s="16">
        <v>4340</v>
      </c>
      <c r="F23" t="s">
        <v>214</v>
      </c>
      <c r="G23" t="s">
        <v>795</v>
      </c>
      <c r="H23" t="s">
        <v>210</v>
      </c>
      <c r="I23" s="76">
        <v>5.29</v>
      </c>
      <c r="J23" t="s">
        <v>105</v>
      </c>
      <c r="K23" s="76">
        <v>2.1</v>
      </c>
      <c r="L23" s="76">
        <v>-0.06</v>
      </c>
      <c r="M23" s="76">
        <v>250000</v>
      </c>
      <c r="N23" s="76">
        <v>103.0184619495932</v>
      </c>
      <c r="O23" s="76">
        <v>257.54615487398303</v>
      </c>
      <c r="P23" s="76">
        <v>0.54</v>
      </c>
      <c r="Q23" s="76">
        <v>0</v>
      </c>
    </row>
    <row r="24" spans="2:17">
      <c r="B24" t="s">
        <v>2541</v>
      </c>
      <c r="C24" t="s">
        <v>2521</v>
      </c>
      <c r="D24" t="s">
        <v>2542</v>
      </c>
      <c r="E24" s="16">
        <v>4340</v>
      </c>
      <c r="F24" t="s">
        <v>214</v>
      </c>
      <c r="G24" t="s">
        <v>1211</v>
      </c>
      <c r="H24" t="s">
        <v>210</v>
      </c>
      <c r="I24" s="76">
        <v>5.29</v>
      </c>
      <c r="J24" t="s">
        <v>105</v>
      </c>
      <c r="K24" s="76">
        <v>2.1</v>
      </c>
      <c r="L24" s="76">
        <v>-0.06</v>
      </c>
      <c r="M24" s="76">
        <v>350000</v>
      </c>
      <c r="N24" s="76">
        <v>103.01846194959343</v>
      </c>
      <c r="O24" s="76">
        <v>360.56461682357701</v>
      </c>
      <c r="P24" s="76">
        <v>0.76</v>
      </c>
      <c r="Q24" s="76">
        <v>0</v>
      </c>
    </row>
    <row r="25" spans="2:17">
      <c r="B25" t="s">
        <v>2543</v>
      </c>
      <c r="C25" t="s">
        <v>2521</v>
      </c>
      <c r="D25" t="s">
        <v>2544</v>
      </c>
      <c r="E25" s="16">
        <v>4340</v>
      </c>
      <c r="F25" t="s">
        <v>214</v>
      </c>
      <c r="G25" t="s">
        <v>1030</v>
      </c>
      <c r="H25" t="s">
        <v>210</v>
      </c>
      <c r="I25" s="76">
        <v>5.37</v>
      </c>
      <c r="J25" t="s">
        <v>105</v>
      </c>
      <c r="K25" s="76">
        <v>2.1</v>
      </c>
      <c r="L25" s="76">
        <v>0</v>
      </c>
      <c r="M25" s="76">
        <v>200000</v>
      </c>
      <c r="N25" s="76">
        <v>102.7270306281405</v>
      </c>
      <c r="O25" s="76">
        <v>205.45406125628099</v>
      </c>
      <c r="P25" s="76">
        <v>0.43</v>
      </c>
      <c r="Q25" s="76">
        <v>0</v>
      </c>
    </row>
    <row r="26" spans="2:17">
      <c r="B26" t="s">
        <v>2543</v>
      </c>
      <c r="C26" t="s">
        <v>2521</v>
      </c>
      <c r="D26" t="s">
        <v>2545</v>
      </c>
      <c r="E26" s="16">
        <v>4340</v>
      </c>
      <c r="F26" t="s">
        <v>214</v>
      </c>
      <c r="G26" t="s">
        <v>728</v>
      </c>
      <c r="H26" t="s">
        <v>210</v>
      </c>
      <c r="I26" s="76">
        <v>5.7</v>
      </c>
      <c r="J26" t="s">
        <v>105</v>
      </c>
      <c r="K26" s="76">
        <v>2.1</v>
      </c>
      <c r="L26" s="76">
        <v>0.06</v>
      </c>
      <c r="M26" s="76">
        <v>180000</v>
      </c>
      <c r="N26" s="76">
        <v>102.53877155173944</v>
      </c>
      <c r="O26" s="76">
        <v>184.56978879313101</v>
      </c>
      <c r="P26" s="76">
        <v>0.39</v>
      </c>
      <c r="Q26" s="76">
        <v>0</v>
      </c>
    </row>
    <row r="27" spans="2:17">
      <c r="B27" t="s">
        <v>2546</v>
      </c>
      <c r="C27" t="s">
        <v>2521</v>
      </c>
      <c r="D27" t="s">
        <v>2547</v>
      </c>
      <c r="E27" s="16">
        <v>4340</v>
      </c>
      <c r="F27" t="s">
        <v>214</v>
      </c>
      <c r="G27" t="s">
        <v>2548</v>
      </c>
      <c r="H27" t="s">
        <v>210</v>
      </c>
      <c r="I27" s="76">
        <v>5.45</v>
      </c>
      <c r="J27" t="s">
        <v>105</v>
      </c>
      <c r="K27" s="76">
        <v>2.1</v>
      </c>
      <c r="L27" s="76">
        <v>0</v>
      </c>
      <c r="M27" s="76">
        <v>280000</v>
      </c>
      <c r="N27" s="76">
        <v>102.76285570215857</v>
      </c>
      <c r="O27" s="76">
        <v>287.73599596604402</v>
      </c>
      <c r="P27" s="76">
        <v>0.61</v>
      </c>
      <c r="Q27" s="76">
        <v>0</v>
      </c>
    </row>
    <row r="28" spans="2:17">
      <c r="B28" t="s">
        <v>2549</v>
      </c>
      <c r="C28" t="s">
        <v>2521</v>
      </c>
      <c r="D28" t="s">
        <v>2550</v>
      </c>
      <c r="E28" s="16">
        <v>4340</v>
      </c>
      <c r="F28" t="s">
        <v>214</v>
      </c>
      <c r="G28" t="s">
        <v>2551</v>
      </c>
      <c r="H28" t="s">
        <v>210</v>
      </c>
      <c r="I28" s="76">
        <v>5.45</v>
      </c>
      <c r="J28" t="s">
        <v>105</v>
      </c>
      <c r="K28" s="76">
        <v>2.1</v>
      </c>
      <c r="L28" s="76">
        <v>0</v>
      </c>
      <c r="M28" s="76">
        <v>63631</v>
      </c>
      <c r="N28" s="76">
        <v>102.76285570215853</v>
      </c>
      <c r="O28" s="76">
        <v>65.3890327118405</v>
      </c>
      <c r="P28" s="76">
        <v>0.14000000000000001</v>
      </c>
      <c r="Q28" s="76">
        <v>0</v>
      </c>
    </row>
    <row r="29" spans="2:17">
      <c r="B29" t="s">
        <v>2552</v>
      </c>
      <c r="C29" t="s">
        <v>2521</v>
      </c>
      <c r="D29" t="s">
        <v>2553</v>
      </c>
      <c r="E29" s="16">
        <v>4340</v>
      </c>
      <c r="F29" t="s">
        <v>214</v>
      </c>
      <c r="G29" t="s">
        <v>1388</v>
      </c>
      <c r="H29" t="s">
        <v>210</v>
      </c>
      <c r="I29" s="76">
        <v>2.77</v>
      </c>
      <c r="J29" t="s">
        <v>105</v>
      </c>
      <c r="K29" s="76">
        <v>2.1</v>
      </c>
      <c r="L29" s="76">
        <v>-0.41</v>
      </c>
      <c r="M29" s="76">
        <v>279166.65000000002</v>
      </c>
      <c r="N29" s="76">
        <v>102.56784031794557</v>
      </c>
      <c r="O29" s="76">
        <v>286.335203792958</v>
      </c>
      <c r="P29" s="76">
        <v>0.6</v>
      </c>
      <c r="Q29" s="76">
        <v>0</v>
      </c>
    </row>
    <row r="30" spans="2:17">
      <c r="B30" t="s">
        <v>2554</v>
      </c>
      <c r="C30" t="s">
        <v>2521</v>
      </c>
      <c r="D30" t="s">
        <v>2555</v>
      </c>
      <c r="E30" s="16">
        <v>4340</v>
      </c>
      <c r="F30" t="s">
        <v>214</v>
      </c>
      <c r="G30" t="s">
        <v>2556</v>
      </c>
      <c r="H30" t="s">
        <v>210</v>
      </c>
      <c r="I30" s="76">
        <v>5.45</v>
      </c>
      <c r="J30" t="s">
        <v>105</v>
      </c>
      <c r="K30" s="76">
        <v>2.1</v>
      </c>
      <c r="L30" s="76">
        <v>0</v>
      </c>
      <c r="M30" s="76">
        <v>210000</v>
      </c>
      <c r="N30" s="76">
        <v>102.76285570215857</v>
      </c>
      <c r="O30" s="76">
        <v>215.80199697453301</v>
      </c>
      <c r="P30" s="76">
        <v>0.46</v>
      </c>
      <c r="Q30" s="76">
        <v>0</v>
      </c>
    </row>
    <row r="31" spans="2:17">
      <c r="B31" t="s">
        <v>2557</v>
      </c>
      <c r="C31" t="s">
        <v>2521</v>
      </c>
      <c r="D31" t="s">
        <v>2558</v>
      </c>
      <c r="E31" s="16">
        <v>4340</v>
      </c>
      <c r="F31" t="s">
        <v>214</v>
      </c>
      <c r="G31" t="s">
        <v>2559</v>
      </c>
      <c r="H31" t="s">
        <v>210</v>
      </c>
      <c r="I31" s="76">
        <v>5.45</v>
      </c>
      <c r="J31" t="s">
        <v>105</v>
      </c>
      <c r="K31" s="76">
        <v>2.1</v>
      </c>
      <c r="L31" s="76">
        <v>0</v>
      </c>
      <c r="M31" s="76">
        <v>100000</v>
      </c>
      <c r="N31" s="76">
        <v>102.762855702159</v>
      </c>
      <c r="O31" s="76">
        <v>102.762855702159</v>
      </c>
      <c r="P31" s="76">
        <v>0.22</v>
      </c>
      <c r="Q31" s="76">
        <v>0</v>
      </c>
    </row>
    <row r="32" spans="2:17">
      <c r="B32" t="s">
        <v>2557</v>
      </c>
      <c r="C32" t="s">
        <v>2521</v>
      </c>
      <c r="D32" t="s">
        <v>2560</v>
      </c>
      <c r="E32" s="16">
        <v>4340</v>
      </c>
      <c r="F32" t="s">
        <v>214</v>
      </c>
      <c r="G32" t="s">
        <v>1266</v>
      </c>
      <c r="H32" t="s">
        <v>210</v>
      </c>
      <c r="I32" s="76">
        <v>5.45</v>
      </c>
      <c r="J32" t="s">
        <v>105</v>
      </c>
      <c r="K32" s="76">
        <v>2.1</v>
      </c>
      <c r="L32" s="76">
        <v>0</v>
      </c>
      <c r="M32" s="76">
        <v>65244</v>
      </c>
      <c r="N32" s="76">
        <v>102.76285570215852</v>
      </c>
      <c r="O32" s="76">
        <v>67.046597574316294</v>
      </c>
      <c r="P32" s="76">
        <v>0.14000000000000001</v>
      </c>
      <c r="Q32" s="76">
        <v>0</v>
      </c>
    </row>
    <row r="33" spans="2:17">
      <c r="B33" t="s">
        <v>2557</v>
      </c>
      <c r="C33" t="s">
        <v>2521</v>
      </c>
      <c r="D33" t="s">
        <v>2561</v>
      </c>
      <c r="E33" s="16">
        <v>4340</v>
      </c>
      <c r="F33" t="s">
        <v>214</v>
      </c>
      <c r="G33" t="s">
        <v>1359</v>
      </c>
      <c r="H33" t="s">
        <v>210</v>
      </c>
      <c r="I33" s="76">
        <v>5.53</v>
      </c>
      <c r="J33" t="s">
        <v>105</v>
      </c>
      <c r="K33" s="76">
        <v>2.1</v>
      </c>
      <c r="L33" s="76">
        <v>0.01</v>
      </c>
      <c r="M33" s="76">
        <v>55150</v>
      </c>
      <c r="N33" s="76">
        <v>102.79982118009484</v>
      </c>
      <c r="O33" s="76">
        <v>56.694101380822303</v>
      </c>
      <c r="P33" s="76">
        <v>0.12</v>
      </c>
      <c r="Q33" s="76">
        <v>0</v>
      </c>
    </row>
    <row r="34" spans="2:17">
      <c r="B34" t="s">
        <v>2557</v>
      </c>
      <c r="C34" t="s">
        <v>2521</v>
      </c>
      <c r="D34" t="s">
        <v>2562</v>
      </c>
      <c r="E34" s="16">
        <v>4340</v>
      </c>
      <c r="F34" t="s">
        <v>214</v>
      </c>
      <c r="G34" t="s">
        <v>914</v>
      </c>
      <c r="H34" t="s">
        <v>210</v>
      </c>
      <c r="I34" s="76">
        <v>5.78</v>
      </c>
      <c r="J34" t="s">
        <v>105</v>
      </c>
      <c r="K34" s="76">
        <v>2.1</v>
      </c>
      <c r="L34" s="76">
        <v>7.0000000000000007E-2</v>
      </c>
      <c r="M34" s="76">
        <v>130000</v>
      </c>
      <c r="N34" s="76">
        <v>102.57057170730769</v>
      </c>
      <c r="O34" s="76">
        <v>133.34174321949999</v>
      </c>
      <c r="P34" s="76">
        <v>0.28000000000000003</v>
      </c>
      <c r="Q34" s="76">
        <v>0</v>
      </c>
    </row>
    <row r="35" spans="2:17">
      <c r="B35" t="s">
        <v>2563</v>
      </c>
      <c r="C35" t="s">
        <v>2521</v>
      </c>
      <c r="D35" t="s">
        <v>2564</v>
      </c>
      <c r="E35" s="16">
        <v>4340</v>
      </c>
      <c r="F35" t="s">
        <v>214</v>
      </c>
      <c r="G35" t="s">
        <v>2565</v>
      </c>
      <c r="H35" t="s">
        <v>210</v>
      </c>
      <c r="I35" s="76">
        <v>5.45</v>
      </c>
      <c r="J35" t="s">
        <v>105</v>
      </c>
      <c r="K35" s="76">
        <v>2.1</v>
      </c>
      <c r="L35" s="76">
        <v>0</v>
      </c>
      <c r="M35" s="76">
        <v>150706</v>
      </c>
      <c r="N35" s="76">
        <v>102.7628557021585</v>
      </c>
      <c r="O35" s="76">
        <v>154.86978931449499</v>
      </c>
      <c r="P35" s="76">
        <v>0.33</v>
      </c>
      <c r="Q35" s="76">
        <v>0</v>
      </c>
    </row>
    <row r="36" spans="2:17">
      <c r="B36" t="s">
        <v>2566</v>
      </c>
      <c r="C36" t="s">
        <v>2521</v>
      </c>
      <c r="D36" t="s">
        <v>2567</v>
      </c>
      <c r="E36" s="16">
        <v>4340</v>
      </c>
      <c r="F36" t="s">
        <v>214</v>
      </c>
      <c r="G36" t="s">
        <v>2565</v>
      </c>
      <c r="H36" t="s">
        <v>210</v>
      </c>
      <c r="I36" s="76">
        <v>5.45</v>
      </c>
      <c r="J36" t="s">
        <v>105</v>
      </c>
      <c r="K36" s="76">
        <v>2.1</v>
      </c>
      <c r="L36" s="76">
        <v>0</v>
      </c>
      <c r="M36" s="76">
        <v>162756</v>
      </c>
      <c r="N36" s="76">
        <v>102.76285570215845</v>
      </c>
      <c r="O36" s="76">
        <v>167.252713426605</v>
      </c>
      <c r="P36" s="76">
        <v>0.35</v>
      </c>
      <c r="Q36" s="76">
        <v>0</v>
      </c>
    </row>
    <row r="37" spans="2:17">
      <c r="B37" t="s">
        <v>2568</v>
      </c>
      <c r="C37" t="s">
        <v>2521</v>
      </c>
      <c r="D37" t="s">
        <v>2569</v>
      </c>
      <c r="E37" s="16">
        <v>4340</v>
      </c>
      <c r="F37" t="s">
        <v>214</v>
      </c>
      <c r="G37" t="s">
        <v>725</v>
      </c>
      <c r="H37" t="s">
        <v>210</v>
      </c>
      <c r="I37" s="76">
        <v>5.45</v>
      </c>
      <c r="J37" t="s">
        <v>105</v>
      </c>
      <c r="K37" s="76">
        <v>2.1</v>
      </c>
      <c r="L37" s="76">
        <v>0</v>
      </c>
      <c r="M37" s="76">
        <v>40150</v>
      </c>
      <c r="N37" s="76">
        <v>102.7628557021584</v>
      </c>
      <c r="O37" s="76">
        <v>41.259286564416598</v>
      </c>
      <c r="P37" s="76">
        <v>0.09</v>
      </c>
      <c r="Q37" s="76">
        <v>0</v>
      </c>
    </row>
    <row r="38" spans="2:17">
      <c r="B38" t="s">
        <v>2570</v>
      </c>
      <c r="C38" t="s">
        <v>2521</v>
      </c>
      <c r="D38" t="s">
        <v>2571</v>
      </c>
      <c r="E38" s="16">
        <v>4340</v>
      </c>
      <c r="F38" t="s">
        <v>214</v>
      </c>
      <c r="G38" t="s">
        <v>1491</v>
      </c>
      <c r="H38" t="s">
        <v>210</v>
      </c>
      <c r="I38" s="76">
        <v>5.45</v>
      </c>
      <c r="J38" t="s">
        <v>105</v>
      </c>
      <c r="K38" s="76">
        <v>2.1</v>
      </c>
      <c r="L38" s="76">
        <v>0</v>
      </c>
      <c r="M38" s="76">
        <v>325150</v>
      </c>
      <c r="N38" s="76">
        <v>102.76285570215839</v>
      </c>
      <c r="O38" s="76">
        <v>334.13342531556799</v>
      </c>
      <c r="P38" s="76">
        <v>0.71</v>
      </c>
      <c r="Q38" s="76">
        <v>0</v>
      </c>
    </row>
    <row r="39" spans="2:17">
      <c r="B39" t="s">
        <v>2572</v>
      </c>
      <c r="C39" t="s">
        <v>2521</v>
      </c>
      <c r="D39" t="s">
        <v>2573</v>
      </c>
      <c r="E39" s="16">
        <v>4340</v>
      </c>
      <c r="F39" t="s">
        <v>214</v>
      </c>
      <c r="G39" t="s">
        <v>2574</v>
      </c>
      <c r="H39" t="s">
        <v>210</v>
      </c>
      <c r="I39" s="76">
        <v>4.4800000000000004</v>
      </c>
      <c r="J39" t="s">
        <v>105</v>
      </c>
      <c r="K39" s="76">
        <v>2.1</v>
      </c>
      <c r="L39" s="76">
        <v>-0.26</v>
      </c>
      <c r="M39" s="76">
        <v>207093</v>
      </c>
      <c r="N39" s="76">
        <v>103.48828349641562</v>
      </c>
      <c r="O39" s="76">
        <v>214.31699094123201</v>
      </c>
      <c r="P39" s="76">
        <v>0.45</v>
      </c>
      <c r="Q39" s="76">
        <v>0</v>
      </c>
    </row>
    <row r="40" spans="2:17">
      <c r="B40" t="s">
        <v>2575</v>
      </c>
      <c r="C40" t="s">
        <v>2521</v>
      </c>
      <c r="D40" t="s">
        <v>2576</v>
      </c>
      <c r="E40" s="16">
        <v>4340</v>
      </c>
      <c r="F40" t="s">
        <v>214</v>
      </c>
      <c r="G40" t="s">
        <v>2577</v>
      </c>
      <c r="H40" t="s">
        <v>210</v>
      </c>
      <c r="I40" s="76">
        <v>5.45</v>
      </c>
      <c r="J40" t="s">
        <v>105</v>
      </c>
      <c r="K40" s="76">
        <v>2.1</v>
      </c>
      <c r="L40" s="76">
        <v>0</v>
      </c>
      <c r="M40" s="76">
        <v>140150</v>
      </c>
      <c r="N40" s="76">
        <v>102.7628557021584</v>
      </c>
      <c r="O40" s="76">
        <v>144.022142266575</v>
      </c>
      <c r="P40" s="76">
        <v>0.3</v>
      </c>
      <c r="Q40" s="76">
        <v>0</v>
      </c>
    </row>
    <row r="41" spans="2:17">
      <c r="B41" t="s">
        <v>2578</v>
      </c>
      <c r="C41" t="s">
        <v>2521</v>
      </c>
      <c r="D41" t="s">
        <v>2579</v>
      </c>
      <c r="E41" s="16">
        <v>4340</v>
      </c>
      <c r="F41" t="s">
        <v>214</v>
      </c>
      <c r="G41" t="s">
        <v>2580</v>
      </c>
      <c r="H41" t="s">
        <v>210</v>
      </c>
      <c r="I41" s="76">
        <v>5.53</v>
      </c>
      <c r="J41" t="s">
        <v>105</v>
      </c>
      <c r="K41" s="76">
        <v>2.1</v>
      </c>
      <c r="L41" s="76">
        <v>0.01</v>
      </c>
      <c r="M41" s="76">
        <v>130150</v>
      </c>
      <c r="N41" s="76">
        <v>102.79982118009451</v>
      </c>
      <c r="O41" s="76">
        <v>133.793967265893</v>
      </c>
      <c r="P41" s="76">
        <v>0.28000000000000003</v>
      </c>
      <c r="Q41" s="76">
        <v>0</v>
      </c>
    </row>
    <row r="42" spans="2:17">
      <c r="B42" t="s">
        <v>2581</v>
      </c>
      <c r="C42" t="s">
        <v>2521</v>
      </c>
      <c r="D42" t="s">
        <v>2582</v>
      </c>
      <c r="E42" s="16">
        <v>4340</v>
      </c>
      <c r="F42" t="s">
        <v>214</v>
      </c>
      <c r="G42" t="s">
        <v>510</v>
      </c>
      <c r="H42" t="s">
        <v>210</v>
      </c>
      <c r="I42" s="76">
        <v>2.77</v>
      </c>
      <c r="J42" t="s">
        <v>105</v>
      </c>
      <c r="K42" s="76">
        <v>2.1</v>
      </c>
      <c r="L42" s="76">
        <v>-0.41</v>
      </c>
      <c r="M42" s="76">
        <v>542531.55000000005</v>
      </c>
      <c r="N42" s="76">
        <v>102.56784031794557</v>
      </c>
      <c r="O42" s="76">
        <v>556.46289387847503</v>
      </c>
      <c r="P42" s="76">
        <v>1.17</v>
      </c>
      <c r="Q42" s="76">
        <v>0.01</v>
      </c>
    </row>
    <row r="43" spans="2:17">
      <c r="B43" t="s">
        <v>2581</v>
      </c>
      <c r="C43" t="s">
        <v>2521</v>
      </c>
      <c r="D43" t="s">
        <v>2583</v>
      </c>
      <c r="E43" s="16">
        <v>4340</v>
      </c>
      <c r="F43" t="s">
        <v>214</v>
      </c>
      <c r="G43" t="s">
        <v>840</v>
      </c>
      <c r="H43" t="s">
        <v>210</v>
      </c>
      <c r="I43" s="76">
        <v>2.36</v>
      </c>
      <c r="J43" t="s">
        <v>105</v>
      </c>
      <c r="K43" s="76">
        <v>2.1</v>
      </c>
      <c r="L43" s="76">
        <v>-0.53</v>
      </c>
      <c r="M43" s="76">
        <v>37999.99</v>
      </c>
      <c r="N43" s="76">
        <v>102.47907951350645</v>
      </c>
      <c r="O43" s="76">
        <v>38.942039967224503</v>
      </c>
      <c r="P43" s="76">
        <v>0.08</v>
      </c>
      <c r="Q43" s="76">
        <v>0</v>
      </c>
    </row>
    <row r="44" spans="2:17">
      <c r="B44" t="s">
        <v>2584</v>
      </c>
      <c r="C44" t="s">
        <v>2521</v>
      </c>
      <c r="D44" t="s">
        <v>2585</v>
      </c>
      <c r="E44" s="16">
        <v>4340</v>
      </c>
      <c r="F44" t="s">
        <v>214</v>
      </c>
      <c r="G44" t="s">
        <v>680</v>
      </c>
      <c r="H44" t="s">
        <v>210</v>
      </c>
      <c r="I44" s="76">
        <v>3.06</v>
      </c>
      <c r="J44" t="s">
        <v>105</v>
      </c>
      <c r="K44" s="76">
        <v>2.1</v>
      </c>
      <c r="L44" s="76">
        <v>-0.4</v>
      </c>
      <c r="M44" s="76">
        <v>25266</v>
      </c>
      <c r="N44" s="76">
        <v>102.81201974402913</v>
      </c>
      <c r="O44" s="76">
        <v>25.976484908526398</v>
      </c>
      <c r="P44" s="76">
        <v>0.05</v>
      </c>
      <c r="Q44" s="76">
        <v>0</v>
      </c>
    </row>
    <row r="45" spans="2:17">
      <c r="B45" t="s">
        <v>2586</v>
      </c>
      <c r="C45" t="s">
        <v>2521</v>
      </c>
      <c r="D45" t="s">
        <v>2587</v>
      </c>
      <c r="E45" s="16">
        <v>4340</v>
      </c>
      <c r="F45" t="s">
        <v>214</v>
      </c>
      <c r="G45" t="s">
        <v>1359</v>
      </c>
      <c r="H45" t="s">
        <v>210</v>
      </c>
      <c r="I45" s="76">
        <v>4.5599999999999996</v>
      </c>
      <c r="J45" t="s">
        <v>105</v>
      </c>
      <c r="K45" s="76">
        <v>2.1</v>
      </c>
      <c r="L45" s="76">
        <v>-0.26</v>
      </c>
      <c r="M45" s="76">
        <v>234150</v>
      </c>
      <c r="N45" s="76">
        <v>103.54855988025197</v>
      </c>
      <c r="O45" s="76">
        <v>242.45895295961</v>
      </c>
      <c r="P45" s="76">
        <v>0.51</v>
      </c>
      <c r="Q45" s="76">
        <v>0</v>
      </c>
    </row>
    <row r="46" spans="2:17">
      <c r="B46" t="s">
        <v>2588</v>
      </c>
      <c r="C46" t="s">
        <v>2521</v>
      </c>
      <c r="D46" t="s">
        <v>2589</v>
      </c>
      <c r="E46" s="16">
        <v>4340</v>
      </c>
      <c r="F46" t="s">
        <v>214</v>
      </c>
      <c r="G46" t="s">
        <v>643</v>
      </c>
      <c r="H46" t="s">
        <v>210</v>
      </c>
      <c r="I46" s="76">
        <v>5.53</v>
      </c>
      <c r="J46" t="s">
        <v>105</v>
      </c>
      <c r="K46" s="76">
        <v>2.1</v>
      </c>
      <c r="L46" s="76">
        <v>0.01</v>
      </c>
      <c r="M46" s="76">
        <v>421309</v>
      </c>
      <c r="N46" s="76">
        <v>102.7998211800949</v>
      </c>
      <c r="O46" s="76">
        <v>433.10489861564599</v>
      </c>
      <c r="P46" s="76">
        <v>0.91</v>
      </c>
      <c r="Q46" s="76">
        <v>0</v>
      </c>
    </row>
    <row r="47" spans="2:17">
      <c r="B47" t="s">
        <v>2590</v>
      </c>
      <c r="C47" t="s">
        <v>2521</v>
      </c>
      <c r="D47" t="s">
        <v>2591</v>
      </c>
      <c r="E47" s="16">
        <v>4340</v>
      </c>
      <c r="F47" t="s">
        <v>214</v>
      </c>
      <c r="G47" t="s">
        <v>643</v>
      </c>
      <c r="H47" t="s">
        <v>210</v>
      </c>
      <c r="I47" s="76">
        <v>3.14</v>
      </c>
      <c r="J47" t="s">
        <v>105</v>
      </c>
      <c r="K47" s="76">
        <v>2.1</v>
      </c>
      <c r="L47" s="76">
        <v>-0.39</v>
      </c>
      <c r="M47" s="76">
        <v>30292</v>
      </c>
      <c r="N47" s="76">
        <v>102.84370940684538</v>
      </c>
      <c r="O47" s="76">
        <v>31.153416453521601</v>
      </c>
      <c r="P47" s="76">
        <v>7.0000000000000007E-2</v>
      </c>
      <c r="Q47" s="76">
        <v>0</v>
      </c>
    </row>
    <row r="48" spans="2:17">
      <c r="B48" t="s">
        <v>2592</v>
      </c>
      <c r="C48" t="s">
        <v>2521</v>
      </c>
      <c r="D48" t="s">
        <v>2593</v>
      </c>
      <c r="E48" s="16">
        <v>4340</v>
      </c>
      <c r="F48" t="s">
        <v>214</v>
      </c>
      <c r="G48" t="s">
        <v>2594</v>
      </c>
      <c r="H48" t="s">
        <v>210</v>
      </c>
      <c r="I48" s="76">
        <v>2.15</v>
      </c>
      <c r="J48" t="s">
        <v>105</v>
      </c>
      <c r="K48" s="76">
        <v>2.1</v>
      </c>
      <c r="L48" s="76">
        <v>-0.65</v>
      </c>
      <c r="M48" s="76">
        <v>35914</v>
      </c>
      <c r="N48" s="76">
        <v>102.52435148564821</v>
      </c>
      <c r="O48" s="76">
        <v>36.820595592555698</v>
      </c>
      <c r="P48" s="76">
        <v>0.08</v>
      </c>
      <c r="Q48" s="76">
        <v>0</v>
      </c>
    </row>
    <row r="49" spans="2:17">
      <c r="B49" t="s">
        <v>2595</v>
      </c>
      <c r="C49" t="s">
        <v>2521</v>
      </c>
      <c r="D49" t="s">
        <v>2596</v>
      </c>
      <c r="E49" s="16">
        <v>4340</v>
      </c>
      <c r="F49" t="s">
        <v>214</v>
      </c>
      <c r="G49" t="s">
        <v>2597</v>
      </c>
      <c r="H49" t="s">
        <v>210</v>
      </c>
      <c r="I49" s="76">
        <v>5.62</v>
      </c>
      <c r="J49" t="s">
        <v>105</v>
      </c>
      <c r="K49" s="76">
        <v>2.1</v>
      </c>
      <c r="L49" s="76">
        <v>0.06</v>
      </c>
      <c r="M49" s="76">
        <v>606215</v>
      </c>
      <c r="N49" s="76">
        <v>102.50795021800467</v>
      </c>
      <c r="O49" s="76">
        <v>621.41857041407695</v>
      </c>
      <c r="P49" s="76">
        <v>1.31</v>
      </c>
      <c r="Q49" s="76">
        <v>0.01</v>
      </c>
    </row>
    <row r="50" spans="2:17">
      <c r="B50" t="s">
        <v>2598</v>
      </c>
      <c r="C50" t="s">
        <v>2521</v>
      </c>
      <c r="D50" t="s">
        <v>2599</v>
      </c>
      <c r="E50" s="16">
        <v>4340</v>
      </c>
      <c r="F50" t="s">
        <v>214</v>
      </c>
      <c r="G50" t="s">
        <v>1278</v>
      </c>
      <c r="H50" t="s">
        <v>210</v>
      </c>
      <c r="I50" s="76">
        <v>2.64</v>
      </c>
      <c r="J50" t="s">
        <v>105</v>
      </c>
      <c r="K50" s="76">
        <v>2.1</v>
      </c>
      <c r="L50" s="76">
        <v>-0.53</v>
      </c>
      <c r="M50" s="76">
        <v>154316</v>
      </c>
      <c r="N50" s="76">
        <v>102.78708602554693</v>
      </c>
      <c r="O50" s="76">
        <v>158.61691967118301</v>
      </c>
      <c r="P50" s="76">
        <v>0.33</v>
      </c>
      <c r="Q50" s="76">
        <v>0</v>
      </c>
    </row>
    <row r="51" spans="2:17">
      <c r="B51" t="s">
        <v>2600</v>
      </c>
      <c r="C51" t="s">
        <v>2521</v>
      </c>
      <c r="D51" t="s">
        <v>2601</v>
      </c>
      <c r="E51" s="16">
        <v>4340</v>
      </c>
      <c r="F51" t="s">
        <v>214</v>
      </c>
      <c r="G51" t="s">
        <v>840</v>
      </c>
      <c r="H51" t="s">
        <v>210</v>
      </c>
      <c r="I51" s="76">
        <v>3.14</v>
      </c>
      <c r="J51" t="s">
        <v>105</v>
      </c>
      <c r="K51" s="76">
        <v>2.1</v>
      </c>
      <c r="L51" s="76">
        <v>-0.39</v>
      </c>
      <c r="M51" s="76">
        <v>36831</v>
      </c>
      <c r="N51" s="76">
        <v>102.84370940684532</v>
      </c>
      <c r="O51" s="76">
        <v>37.878366611635201</v>
      </c>
      <c r="P51" s="76">
        <v>0.08</v>
      </c>
      <c r="Q51" s="76">
        <v>0</v>
      </c>
    </row>
    <row r="52" spans="2:17">
      <c r="B52" t="s">
        <v>2602</v>
      </c>
      <c r="C52" t="s">
        <v>2521</v>
      </c>
      <c r="D52" t="s">
        <v>2603</v>
      </c>
      <c r="E52" s="16">
        <v>4340</v>
      </c>
      <c r="F52" t="s">
        <v>214</v>
      </c>
      <c r="G52" t="s">
        <v>840</v>
      </c>
      <c r="H52" t="s">
        <v>210</v>
      </c>
      <c r="I52" s="76">
        <v>2.86</v>
      </c>
      <c r="J52" t="s">
        <v>105</v>
      </c>
      <c r="K52" s="76">
        <v>2.1</v>
      </c>
      <c r="L52" s="76">
        <v>-0.38</v>
      </c>
      <c r="M52" s="76">
        <v>444334.11</v>
      </c>
      <c r="N52" s="76">
        <v>102.57033439340005</v>
      </c>
      <c r="O52" s="76">
        <v>455.75498245093797</v>
      </c>
      <c r="P52" s="76">
        <v>0.96</v>
      </c>
      <c r="Q52" s="76">
        <v>0</v>
      </c>
    </row>
    <row r="53" spans="2:17">
      <c r="B53" t="s">
        <v>2604</v>
      </c>
      <c r="C53" t="s">
        <v>2521</v>
      </c>
      <c r="D53" t="s">
        <v>2605</v>
      </c>
      <c r="E53" s="16">
        <v>4340</v>
      </c>
      <c r="F53" t="s">
        <v>214</v>
      </c>
      <c r="G53" t="s">
        <v>1297</v>
      </c>
      <c r="H53" t="s">
        <v>210</v>
      </c>
      <c r="I53" s="76">
        <v>5.62</v>
      </c>
      <c r="J53" t="s">
        <v>105</v>
      </c>
      <c r="K53" s="76">
        <v>2.1</v>
      </c>
      <c r="L53" s="76">
        <v>0.06</v>
      </c>
      <c r="M53" s="76">
        <v>80000</v>
      </c>
      <c r="N53" s="76">
        <v>102.50795021800475</v>
      </c>
      <c r="O53" s="76">
        <v>82.006360174403795</v>
      </c>
      <c r="P53" s="76">
        <v>0.17</v>
      </c>
      <c r="Q53" s="76">
        <v>0</v>
      </c>
    </row>
    <row r="54" spans="2:17">
      <c r="B54" t="s">
        <v>2606</v>
      </c>
      <c r="C54" t="s">
        <v>2521</v>
      </c>
      <c r="D54" t="s">
        <v>2607</v>
      </c>
      <c r="E54" s="16">
        <v>4340</v>
      </c>
      <c r="F54" t="s">
        <v>214</v>
      </c>
      <c r="G54" t="s">
        <v>852</v>
      </c>
      <c r="H54" t="s">
        <v>210</v>
      </c>
      <c r="I54" s="76">
        <v>3.14</v>
      </c>
      <c r="J54" t="s">
        <v>105</v>
      </c>
      <c r="K54" s="76">
        <v>2.1</v>
      </c>
      <c r="L54" s="76">
        <v>-0.39</v>
      </c>
      <c r="M54" s="76">
        <v>177209</v>
      </c>
      <c r="N54" s="76">
        <v>102.84370940684502</v>
      </c>
      <c r="O54" s="76">
        <v>182.24830900277601</v>
      </c>
      <c r="P54" s="76">
        <v>0.38</v>
      </c>
      <c r="Q54" s="76">
        <v>0</v>
      </c>
    </row>
    <row r="55" spans="2:17">
      <c r="B55" t="s">
        <v>2608</v>
      </c>
      <c r="C55" t="s">
        <v>2521</v>
      </c>
      <c r="D55" t="s">
        <v>2609</v>
      </c>
      <c r="E55" s="16">
        <v>4340</v>
      </c>
      <c r="F55" t="s">
        <v>214</v>
      </c>
      <c r="G55" t="s">
        <v>728</v>
      </c>
      <c r="H55" t="s">
        <v>210</v>
      </c>
      <c r="I55" s="76">
        <v>1.77</v>
      </c>
      <c r="J55" t="s">
        <v>105</v>
      </c>
      <c r="K55" s="76">
        <v>2.1</v>
      </c>
      <c r="L55" s="76">
        <v>-0.76</v>
      </c>
      <c r="M55" s="76">
        <v>150000</v>
      </c>
      <c r="N55" s="76">
        <v>102.290598795832</v>
      </c>
      <c r="O55" s="76">
        <v>153.43589819374799</v>
      </c>
      <c r="P55" s="76">
        <v>0.32</v>
      </c>
      <c r="Q55" s="76">
        <v>0</v>
      </c>
    </row>
    <row r="56" spans="2:17">
      <c r="B56" t="s">
        <v>2610</v>
      </c>
      <c r="C56" t="s">
        <v>2521</v>
      </c>
      <c r="D56" t="s">
        <v>2611</v>
      </c>
      <c r="E56" s="16">
        <v>4340</v>
      </c>
      <c r="F56" t="s">
        <v>214</v>
      </c>
      <c r="G56" t="s">
        <v>594</v>
      </c>
      <c r="H56" t="s">
        <v>210</v>
      </c>
      <c r="I56" s="76">
        <v>2.9</v>
      </c>
      <c r="J56" t="s">
        <v>105</v>
      </c>
      <c r="K56" s="76">
        <v>2.1</v>
      </c>
      <c r="L56" s="76">
        <v>-0.37</v>
      </c>
      <c r="M56" s="76">
        <v>291666.65999999997</v>
      </c>
      <c r="N56" s="76">
        <v>102.56988349574272</v>
      </c>
      <c r="O56" s="76">
        <v>299.16215335792401</v>
      </c>
      <c r="P56" s="76">
        <v>0.63</v>
      </c>
      <c r="Q56" s="76">
        <v>0</v>
      </c>
    </row>
    <row r="57" spans="2:17">
      <c r="B57" t="s">
        <v>2612</v>
      </c>
      <c r="C57" t="s">
        <v>2521</v>
      </c>
      <c r="D57" t="s">
        <v>2613</v>
      </c>
      <c r="E57" s="16">
        <v>4340</v>
      </c>
      <c r="F57" t="s">
        <v>214</v>
      </c>
      <c r="G57" t="s">
        <v>594</v>
      </c>
      <c r="H57" t="s">
        <v>210</v>
      </c>
      <c r="I57" s="76">
        <v>2.61</v>
      </c>
      <c r="J57" t="s">
        <v>105</v>
      </c>
      <c r="K57" s="76">
        <v>2.1</v>
      </c>
      <c r="L57" s="76">
        <v>-0.46</v>
      </c>
      <c r="M57" s="76">
        <v>63000</v>
      </c>
      <c r="N57" s="76">
        <v>102.54856485533476</v>
      </c>
      <c r="O57" s="76">
        <v>64.605595858860895</v>
      </c>
      <c r="P57" s="76">
        <v>0.14000000000000001</v>
      </c>
      <c r="Q57" s="76">
        <v>0</v>
      </c>
    </row>
    <row r="58" spans="2:17">
      <c r="B58" t="s">
        <v>2614</v>
      </c>
      <c r="C58" t="s">
        <v>2521</v>
      </c>
      <c r="D58" t="s">
        <v>2615</v>
      </c>
      <c r="E58" s="16">
        <v>4340</v>
      </c>
      <c r="F58" t="s">
        <v>214</v>
      </c>
      <c r="G58" t="s">
        <v>2616</v>
      </c>
      <c r="H58" t="s">
        <v>210</v>
      </c>
      <c r="I58" s="76">
        <v>5.7</v>
      </c>
      <c r="J58" t="s">
        <v>105</v>
      </c>
      <c r="K58" s="76">
        <v>2.1</v>
      </c>
      <c r="L58" s="76">
        <v>0.06</v>
      </c>
      <c r="M58" s="76">
        <v>147000</v>
      </c>
      <c r="N58" s="76">
        <v>102.53877155173946</v>
      </c>
      <c r="O58" s="76">
        <v>150.73199418105699</v>
      </c>
      <c r="P58" s="76">
        <v>0.32</v>
      </c>
      <c r="Q58" s="76">
        <v>0</v>
      </c>
    </row>
    <row r="59" spans="2:17">
      <c r="B59" t="s">
        <v>2617</v>
      </c>
      <c r="C59" t="s">
        <v>2521</v>
      </c>
      <c r="D59" t="s">
        <v>2618</v>
      </c>
      <c r="E59" s="16">
        <v>4340</v>
      </c>
      <c r="F59" t="s">
        <v>214</v>
      </c>
      <c r="G59" t="s">
        <v>1305</v>
      </c>
      <c r="H59" t="s">
        <v>210</v>
      </c>
      <c r="I59" s="76">
        <v>1.9</v>
      </c>
      <c r="J59" t="s">
        <v>105</v>
      </c>
      <c r="K59" s="76">
        <v>2.1</v>
      </c>
      <c r="L59" s="76">
        <v>-0.64</v>
      </c>
      <c r="M59" s="76">
        <v>30666.66</v>
      </c>
      <c r="N59" s="76">
        <v>102.22294783566714</v>
      </c>
      <c r="O59" s="76">
        <v>31.3483638547414</v>
      </c>
      <c r="P59" s="76">
        <v>7.0000000000000007E-2</v>
      </c>
      <c r="Q59" s="76">
        <v>0</v>
      </c>
    </row>
    <row r="60" spans="2:17">
      <c r="B60" t="s">
        <v>2619</v>
      </c>
      <c r="C60" t="s">
        <v>2521</v>
      </c>
      <c r="D60" t="s">
        <v>2620</v>
      </c>
      <c r="E60" s="16">
        <v>4340</v>
      </c>
      <c r="F60" t="s">
        <v>214</v>
      </c>
      <c r="G60" t="s">
        <v>1305</v>
      </c>
      <c r="H60" t="s">
        <v>210</v>
      </c>
      <c r="I60" s="76">
        <v>3.3</v>
      </c>
      <c r="J60" t="s">
        <v>105</v>
      </c>
      <c r="K60" s="76">
        <v>2.1</v>
      </c>
      <c r="L60" s="76">
        <v>-0.36</v>
      </c>
      <c r="M60" s="76">
        <v>41892</v>
      </c>
      <c r="N60" s="76">
        <v>102.89271570249475</v>
      </c>
      <c r="O60" s="76">
        <v>43.1038164620891</v>
      </c>
      <c r="P60" s="76">
        <v>0.09</v>
      </c>
      <c r="Q60" s="76">
        <v>0</v>
      </c>
    </row>
    <row r="61" spans="2:17">
      <c r="B61" t="s">
        <v>2621</v>
      </c>
      <c r="C61" t="s">
        <v>2521</v>
      </c>
      <c r="D61" t="s">
        <v>2622</v>
      </c>
      <c r="E61" s="16">
        <v>4340</v>
      </c>
      <c r="F61" t="s">
        <v>214</v>
      </c>
      <c r="G61" t="s">
        <v>1305</v>
      </c>
      <c r="H61" t="s">
        <v>210</v>
      </c>
      <c r="I61" s="76">
        <v>2.9</v>
      </c>
      <c r="J61" t="s">
        <v>105</v>
      </c>
      <c r="K61" s="76">
        <v>2.1</v>
      </c>
      <c r="L61" s="76">
        <v>-0.37</v>
      </c>
      <c r="M61" s="76">
        <v>97222.22</v>
      </c>
      <c r="N61" s="76">
        <v>102.56988349574284</v>
      </c>
      <c r="O61" s="76">
        <v>99.720717785974799</v>
      </c>
      <c r="P61" s="76">
        <v>0.21</v>
      </c>
      <c r="Q61" s="76">
        <v>0</v>
      </c>
    </row>
    <row r="62" spans="2:17">
      <c r="B62" t="s">
        <v>2621</v>
      </c>
      <c r="C62" t="s">
        <v>2521</v>
      </c>
      <c r="D62" t="s">
        <v>2623</v>
      </c>
      <c r="E62" s="16">
        <v>4340</v>
      </c>
      <c r="F62" t="s">
        <v>214</v>
      </c>
      <c r="G62" t="s">
        <v>633</v>
      </c>
      <c r="H62" t="s">
        <v>210</v>
      </c>
      <c r="I62" s="76">
        <v>2.98</v>
      </c>
      <c r="J62" t="s">
        <v>105</v>
      </c>
      <c r="K62" s="76">
        <v>2.1</v>
      </c>
      <c r="L62" s="76">
        <v>-0.34</v>
      </c>
      <c r="M62" s="76">
        <v>100000</v>
      </c>
      <c r="N62" s="76">
        <v>102.56007286329699</v>
      </c>
      <c r="O62" s="76">
        <v>102.56007286329699</v>
      </c>
      <c r="P62" s="76">
        <v>0.22</v>
      </c>
      <c r="Q62" s="76">
        <v>0</v>
      </c>
    </row>
    <row r="63" spans="2:17">
      <c r="B63" t="s">
        <v>2624</v>
      </c>
      <c r="C63" t="s">
        <v>2521</v>
      </c>
      <c r="D63" t="s">
        <v>2625</v>
      </c>
      <c r="E63" s="16">
        <v>4340</v>
      </c>
      <c r="F63" t="s">
        <v>214</v>
      </c>
      <c r="G63" t="s">
        <v>2626</v>
      </c>
      <c r="H63" t="s">
        <v>210</v>
      </c>
      <c r="I63" s="76">
        <v>2.4</v>
      </c>
      <c r="J63" t="s">
        <v>105</v>
      </c>
      <c r="K63" s="76">
        <v>2.1</v>
      </c>
      <c r="L63" s="76">
        <v>-0.52</v>
      </c>
      <c r="M63" s="76">
        <v>290000</v>
      </c>
      <c r="N63" s="76">
        <v>102.49422589080483</v>
      </c>
      <c r="O63" s="76">
        <v>297.23325508333397</v>
      </c>
      <c r="P63" s="76">
        <v>0.63</v>
      </c>
      <c r="Q63" s="76">
        <v>0</v>
      </c>
    </row>
    <row r="64" spans="2:17">
      <c r="B64" t="s">
        <v>2627</v>
      </c>
      <c r="C64" t="s">
        <v>2521</v>
      </c>
      <c r="D64" t="s">
        <v>2628</v>
      </c>
      <c r="E64" s="16">
        <v>4340</v>
      </c>
      <c r="F64" t="s">
        <v>214</v>
      </c>
      <c r="G64" t="s">
        <v>2626</v>
      </c>
      <c r="H64" t="s">
        <v>210</v>
      </c>
      <c r="I64" s="76">
        <v>2.84</v>
      </c>
      <c r="J64" t="s">
        <v>105</v>
      </c>
      <c r="K64" s="76">
        <v>2.1</v>
      </c>
      <c r="L64" s="76">
        <v>-0.61</v>
      </c>
      <c r="M64" s="76">
        <v>100000</v>
      </c>
      <c r="N64" s="76">
        <v>103.237156354729</v>
      </c>
      <c r="O64" s="76">
        <v>103.237156354729</v>
      </c>
      <c r="P64" s="76">
        <v>0.22</v>
      </c>
      <c r="Q64" s="76">
        <v>0</v>
      </c>
    </row>
    <row r="65" spans="2:17">
      <c r="B65" t="s">
        <v>2629</v>
      </c>
      <c r="C65" t="s">
        <v>2521</v>
      </c>
      <c r="D65" t="s">
        <v>2630</v>
      </c>
      <c r="E65" s="16">
        <v>4340</v>
      </c>
      <c r="F65" t="s">
        <v>214</v>
      </c>
      <c r="G65" t="s">
        <v>2626</v>
      </c>
      <c r="H65" t="s">
        <v>210</v>
      </c>
      <c r="I65" s="76">
        <v>5.78</v>
      </c>
      <c r="J65" t="s">
        <v>105</v>
      </c>
      <c r="K65" s="76">
        <v>2.1</v>
      </c>
      <c r="L65" s="76">
        <v>7.0000000000000007E-2</v>
      </c>
      <c r="M65" s="76">
        <v>50316</v>
      </c>
      <c r="N65" s="76">
        <v>102.57057170730742</v>
      </c>
      <c r="O65" s="76">
        <v>51.609408860248799</v>
      </c>
      <c r="P65" s="76">
        <v>0.11</v>
      </c>
      <c r="Q65" s="76">
        <v>0</v>
      </c>
    </row>
    <row r="66" spans="2:17">
      <c r="B66" t="s">
        <v>2631</v>
      </c>
      <c r="C66" t="s">
        <v>2521</v>
      </c>
      <c r="D66" t="s">
        <v>2632</v>
      </c>
      <c r="E66" s="16">
        <v>4340</v>
      </c>
      <c r="F66" t="s">
        <v>214</v>
      </c>
      <c r="G66" t="s">
        <v>2447</v>
      </c>
      <c r="H66" t="s">
        <v>210</v>
      </c>
      <c r="I66" s="76">
        <v>2.4</v>
      </c>
      <c r="J66" t="s">
        <v>105</v>
      </c>
      <c r="K66" s="76">
        <v>2.1</v>
      </c>
      <c r="L66" s="76">
        <v>-0.52</v>
      </c>
      <c r="M66" s="76">
        <v>47366.66</v>
      </c>
      <c r="N66" s="76">
        <v>102.49422589080484</v>
      </c>
      <c r="O66" s="76">
        <v>48.548091497329501</v>
      </c>
      <c r="P66" s="76">
        <v>0.1</v>
      </c>
      <c r="Q66" s="76">
        <v>0</v>
      </c>
    </row>
    <row r="67" spans="2:17">
      <c r="B67" t="s">
        <v>2633</v>
      </c>
      <c r="C67" t="s">
        <v>2521</v>
      </c>
      <c r="D67" t="s">
        <v>2634</v>
      </c>
      <c r="E67" s="16">
        <v>4340</v>
      </c>
      <c r="F67" t="s">
        <v>214</v>
      </c>
      <c r="G67" t="s">
        <v>320</v>
      </c>
      <c r="H67" t="s">
        <v>210</v>
      </c>
      <c r="I67" s="76">
        <v>1.78</v>
      </c>
      <c r="J67" t="s">
        <v>105</v>
      </c>
      <c r="K67" s="76">
        <v>2.1</v>
      </c>
      <c r="L67" s="76">
        <v>-0.67</v>
      </c>
      <c r="M67" s="76">
        <v>105254.44</v>
      </c>
      <c r="N67" s="76">
        <v>102.12687651813073</v>
      </c>
      <c r="O67" s="76">
        <v>107.49307196865</v>
      </c>
      <c r="P67" s="76">
        <v>0.23</v>
      </c>
      <c r="Q67" s="76">
        <v>0</v>
      </c>
    </row>
    <row r="68" spans="2:17">
      <c r="B68" t="s">
        <v>2635</v>
      </c>
      <c r="C68" t="s">
        <v>2521</v>
      </c>
      <c r="D68" t="s">
        <v>2636</v>
      </c>
      <c r="E68" s="16">
        <v>4340</v>
      </c>
      <c r="F68" t="s">
        <v>214</v>
      </c>
      <c r="G68" t="s">
        <v>320</v>
      </c>
      <c r="H68" t="s">
        <v>210</v>
      </c>
      <c r="I68" s="76">
        <v>5.78</v>
      </c>
      <c r="J68" t="s">
        <v>105</v>
      </c>
      <c r="K68" s="76">
        <v>2.1</v>
      </c>
      <c r="L68" s="76">
        <v>7.0000000000000007E-2</v>
      </c>
      <c r="M68" s="76">
        <v>400150</v>
      </c>
      <c r="N68" s="76">
        <v>102.57057170730751</v>
      </c>
      <c r="O68" s="76">
        <v>410.43614268679102</v>
      </c>
      <c r="P68" s="76">
        <v>0.87</v>
      </c>
      <c r="Q68" s="76">
        <v>0</v>
      </c>
    </row>
    <row r="69" spans="2:17">
      <c r="B69" t="s">
        <v>2637</v>
      </c>
      <c r="C69" t="s">
        <v>2521</v>
      </c>
      <c r="D69" t="s">
        <v>2638</v>
      </c>
      <c r="E69" s="16">
        <v>4340</v>
      </c>
      <c r="F69" t="s">
        <v>214</v>
      </c>
      <c r="G69" t="s">
        <v>563</v>
      </c>
      <c r="H69" t="s">
        <v>210</v>
      </c>
      <c r="I69" s="76">
        <v>5.78</v>
      </c>
      <c r="J69" t="s">
        <v>105</v>
      </c>
      <c r="K69" s="76">
        <v>2.1</v>
      </c>
      <c r="L69" s="76">
        <v>7.0000000000000007E-2</v>
      </c>
      <c r="M69" s="76">
        <v>112914</v>
      </c>
      <c r="N69" s="76">
        <v>102.57057170730734</v>
      </c>
      <c r="O69" s="76">
        <v>115.816535337589</v>
      </c>
      <c r="P69" s="76">
        <v>0.24</v>
      </c>
      <c r="Q69" s="76">
        <v>0</v>
      </c>
    </row>
    <row r="70" spans="2:17">
      <c r="B70" t="s">
        <v>2639</v>
      </c>
      <c r="C70" t="s">
        <v>2521</v>
      </c>
      <c r="D70" t="s">
        <v>2640</v>
      </c>
      <c r="E70" s="16">
        <v>4340</v>
      </c>
      <c r="F70" t="s">
        <v>214</v>
      </c>
      <c r="G70" t="s">
        <v>610</v>
      </c>
      <c r="H70" t="s">
        <v>210</v>
      </c>
      <c r="I70" s="76">
        <v>5.78</v>
      </c>
      <c r="J70" t="s">
        <v>105</v>
      </c>
      <c r="K70" s="76">
        <v>2.1</v>
      </c>
      <c r="L70" s="76">
        <v>7.0000000000000007E-2</v>
      </c>
      <c r="M70" s="76">
        <v>492967</v>
      </c>
      <c r="N70" s="76">
        <v>102.57057170730738</v>
      </c>
      <c r="O70" s="76">
        <v>505.63907022836202</v>
      </c>
      <c r="P70" s="76">
        <v>1.07</v>
      </c>
      <c r="Q70" s="76">
        <v>0.01</v>
      </c>
    </row>
    <row r="71" spans="2:17">
      <c r="B71" t="s">
        <v>2641</v>
      </c>
      <c r="C71" t="s">
        <v>2521</v>
      </c>
      <c r="D71" t="s">
        <v>2642</v>
      </c>
      <c r="E71" s="16">
        <v>4340</v>
      </c>
      <c r="F71" t="s">
        <v>214</v>
      </c>
      <c r="G71" t="s">
        <v>1119</v>
      </c>
      <c r="H71" t="s">
        <v>210</v>
      </c>
      <c r="I71" s="76">
        <v>2.84</v>
      </c>
      <c r="J71" t="s">
        <v>105</v>
      </c>
      <c r="K71" s="76">
        <v>2.1</v>
      </c>
      <c r="L71" s="76">
        <v>-0.61</v>
      </c>
      <c r="M71" s="76">
        <v>150000</v>
      </c>
      <c r="N71" s="76">
        <v>103.23715635472934</v>
      </c>
      <c r="O71" s="76">
        <v>154.855734532094</v>
      </c>
      <c r="P71" s="76">
        <v>0.33</v>
      </c>
      <c r="Q71" s="76">
        <v>0</v>
      </c>
    </row>
    <row r="72" spans="2:17">
      <c r="B72" t="s">
        <v>2643</v>
      </c>
      <c r="C72" t="s">
        <v>2521</v>
      </c>
      <c r="D72" t="s">
        <v>2644</v>
      </c>
      <c r="E72" s="16">
        <v>4340</v>
      </c>
      <c r="F72" t="s">
        <v>214</v>
      </c>
      <c r="G72" t="s">
        <v>2488</v>
      </c>
      <c r="H72" t="s">
        <v>210</v>
      </c>
      <c r="I72" s="76">
        <v>2.44</v>
      </c>
      <c r="J72" t="s">
        <v>105</v>
      </c>
      <c r="K72" s="76">
        <v>2.1</v>
      </c>
      <c r="L72" s="76">
        <v>-0.51</v>
      </c>
      <c r="M72" s="76">
        <v>34416.67</v>
      </c>
      <c r="N72" s="76">
        <v>102.50978088022403</v>
      </c>
      <c r="O72" s="76">
        <v>35.280453003269798</v>
      </c>
      <c r="P72" s="76">
        <v>7.0000000000000007E-2</v>
      </c>
      <c r="Q72" s="76">
        <v>0</v>
      </c>
    </row>
    <row r="73" spans="2:17">
      <c r="B73" t="s">
        <v>2645</v>
      </c>
      <c r="C73" t="s">
        <v>2521</v>
      </c>
      <c r="D73" t="s">
        <v>2646</v>
      </c>
      <c r="E73" s="16">
        <v>4340</v>
      </c>
      <c r="F73" t="s">
        <v>214</v>
      </c>
      <c r="G73" t="s">
        <v>2488</v>
      </c>
      <c r="H73" t="s">
        <v>210</v>
      </c>
      <c r="I73" s="76">
        <v>5.78</v>
      </c>
      <c r="J73" t="s">
        <v>105</v>
      </c>
      <c r="K73" s="76">
        <v>2.1</v>
      </c>
      <c r="L73" s="76">
        <v>7.0000000000000007E-2</v>
      </c>
      <c r="M73" s="76">
        <v>100000</v>
      </c>
      <c r="N73" s="76">
        <v>102.570571707307</v>
      </c>
      <c r="O73" s="76">
        <v>102.570571707307</v>
      </c>
      <c r="P73" s="76">
        <v>0.22</v>
      </c>
      <c r="Q73" s="76">
        <v>0</v>
      </c>
    </row>
    <row r="74" spans="2:17">
      <c r="B74" t="s">
        <v>2647</v>
      </c>
      <c r="C74" t="s">
        <v>2521</v>
      </c>
      <c r="D74" t="s">
        <v>2648</v>
      </c>
      <c r="E74" s="16">
        <v>4340</v>
      </c>
      <c r="F74" t="s">
        <v>214</v>
      </c>
      <c r="G74" t="s">
        <v>625</v>
      </c>
      <c r="H74" t="s">
        <v>210</v>
      </c>
      <c r="I74" s="76">
        <v>2.94</v>
      </c>
      <c r="J74" t="s">
        <v>105</v>
      </c>
      <c r="K74" s="76">
        <v>2.1</v>
      </c>
      <c r="L74" s="76">
        <v>-0.36</v>
      </c>
      <c r="M74" s="76">
        <v>98611.11</v>
      </c>
      <c r="N74" s="76">
        <v>102.56989324575598</v>
      </c>
      <c r="O74" s="76">
        <v>101.145310255455</v>
      </c>
      <c r="P74" s="76">
        <v>0.21</v>
      </c>
      <c r="Q74" s="76">
        <v>0</v>
      </c>
    </row>
    <row r="75" spans="2:17">
      <c r="B75" t="s">
        <v>2649</v>
      </c>
      <c r="C75" t="s">
        <v>2521</v>
      </c>
      <c r="D75" t="s">
        <v>2650</v>
      </c>
      <c r="E75" s="16">
        <v>4340</v>
      </c>
      <c r="F75" t="s">
        <v>214</v>
      </c>
      <c r="G75" t="s">
        <v>783</v>
      </c>
      <c r="H75" t="s">
        <v>210</v>
      </c>
      <c r="I75" s="76">
        <v>2.35</v>
      </c>
      <c r="J75" t="s">
        <v>105</v>
      </c>
      <c r="K75" s="76">
        <v>2.1</v>
      </c>
      <c r="L75" s="76">
        <v>-0.68</v>
      </c>
      <c r="M75" s="76">
        <v>784000</v>
      </c>
      <c r="N75" s="76">
        <v>102.84579927541263</v>
      </c>
      <c r="O75" s="76">
        <v>806.31106631923501</v>
      </c>
      <c r="P75" s="76">
        <v>1.7</v>
      </c>
      <c r="Q75" s="76">
        <v>0.01</v>
      </c>
    </row>
    <row r="76" spans="2:17">
      <c r="B76" t="s">
        <v>2651</v>
      </c>
      <c r="C76" t="s">
        <v>2521</v>
      </c>
      <c r="D76" t="s">
        <v>2652</v>
      </c>
      <c r="E76" s="16">
        <v>4340</v>
      </c>
      <c r="F76" t="s">
        <v>214</v>
      </c>
      <c r="G76" t="s">
        <v>325</v>
      </c>
      <c r="H76" t="s">
        <v>210</v>
      </c>
      <c r="I76" s="76">
        <v>2.44</v>
      </c>
      <c r="J76" t="s">
        <v>105</v>
      </c>
      <c r="K76" s="76">
        <v>2.1</v>
      </c>
      <c r="L76" s="76">
        <v>-0.51</v>
      </c>
      <c r="M76" s="76">
        <v>34416.67</v>
      </c>
      <c r="N76" s="76">
        <v>102.50978088022403</v>
      </c>
      <c r="O76" s="76">
        <v>35.280453003269798</v>
      </c>
      <c r="P76" s="76">
        <v>7.0000000000000007E-2</v>
      </c>
      <c r="Q76" s="76">
        <v>0</v>
      </c>
    </row>
    <row r="77" spans="2:17">
      <c r="B77" t="s">
        <v>2653</v>
      </c>
      <c r="C77" t="s">
        <v>2521</v>
      </c>
      <c r="D77" t="s">
        <v>2654</v>
      </c>
      <c r="E77" s="16">
        <v>4340</v>
      </c>
      <c r="F77" t="s">
        <v>214</v>
      </c>
      <c r="G77" t="s">
        <v>783</v>
      </c>
      <c r="H77" t="s">
        <v>210</v>
      </c>
      <c r="I77" s="76">
        <v>0.86</v>
      </c>
      <c r="J77" t="s">
        <v>105</v>
      </c>
      <c r="K77" s="76">
        <v>2.1</v>
      </c>
      <c r="L77" s="76">
        <v>-0.87</v>
      </c>
      <c r="M77" s="76">
        <v>490000</v>
      </c>
      <c r="N77" s="76">
        <v>101.2126362997851</v>
      </c>
      <c r="O77" s="76">
        <v>495.94191786894697</v>
      </c>
      <c r="P77" s="76">
        <v>1.05</v>
      </c>
      <c r="Q77" s="76">
        <v>0.01</v>
      </c>
    </row>
    <row r="78" spans="2:17">
      <c r="B78" t="s">
        <v>2655</v>
      </c>
      <c r="C78" t="s">
        <v>2521</v>
      </c>
      <c r="D78" t="s">
        <v>2656</v>
      </c>
      <c r="E78" s="16">
        <v>4340</v>
      </c>
      <c r="F78" t="s">
        <v>214</v>
      </c>
      <c r="G78" t="s">
        <v>783</v>
      </c>
      <c r="H78" t="s">
        <v>210</v>
      </c>
      <c r="I78" s="76">
        <v>5.78</v>
      </c>
      <c r="J78" t="s">
        <v>105</v>
      </c>
      <c r="K78" s="76">
        <v>2.1</v>
      </c>
      <c r="L78" s="76">
        <v>7.0000000000000007E-2</v>
      </c>
      <c r="M78" s="76">
        <v>385000</v>
      </c>
      <c r="N78" s="76">
        <v>102.57057170730754</v>
      </c>
      <c r="O78" s="76">
        <v>394.89670107313401</v>
      </c>
      <c r="P78" s="76">
        <v>0.83</v>
      </c>
      <c r="Q78" s="76">
        <v>0</v>
      </c>
    </row>
    <row r="79" spans="2:17">
      <c r="B79" t="s">
        <v>2657</v>
      </c>
      <c r="C79" t="s">
        <v>2521</v>
      </c>
      <c r="D79" t="s">
        <v>2658</v>
      </c>
      <c r="E79" s="16">
        <v>4340</v>
      </c>
      <c r="F79" t="s">
        <v>214</v>
      </c>
      <c r="G79" t="s">
        <v>783</v>
      </c>
      <c r="H79" t="s">
        <v>210</v>
      </c>
      <c r="I79" s="76">
        <v>5.78</v>
      </c>
      <c r="J79" t="s">
        <v>105</v>
      </c>
      <c r="K79" s="76">
        <v>2.1</v>
      </c>
      <c r="L79" s="76">
        <v>7.0000000000000007E-2</v>
      </c>
      <c r="M79" s="76">
        <v>100000</v>
      </c>
      <c r="N79" s="76">
        <v>102.570571707307</v>
      </c>
      <c r="O79" s="76">
        <v>102.570571707307</v>
      </c>
      <c r="P79" s="76">
        <v>0.22</v>
      </c>
      <c r="Q79" s="76">
        <v>0</v>
      </c>
    </row>
    <row r="80" spans="2:17">
      <c r="B80" t="s">
        <v>2659</v>
      </c>
      <c r="C80" t="s">
        <v>2521</v>
      </c>
      <c r="D80" t="s">
        <v>2660</v>
      </c>
      <c r="E80" s="16">
        <v>4340</v>
      </c>
      <c r="F80" t="s">
        <v>214</v>
      </c>
      <c r="G80" t="s">
        <v>783</v>
      </c>
      <c r="H80" t="s">
        <v>210</v>
      </c>
      <c r="I80" s="76">
        <v>2.94</v>
      </c>
      <c r="J80" t="s">
        <v>105</v>
      </c>
      <c r="K80" s="76">
        <v>2.1</v>
      </c>
      <c r="L80" s="76">
        <v>-0.36</v>
      </c>
      <c r="M80" s="76">
        <v>10354.17</v>
      </c>
      <c r="N80" s="76">
        <v>102.56989319142529</v>
      </c>
      <c r="O80" s="76">
        <v>10.6202611098586</v>
      </c>
      <c r="P80" s="76">
        <v>0.02</v>
      </c>
      <c r="Q80" s="76">
        <v>0</v>
      </c>
    </row>
    <row r="81" spans="2:17">
      <c r="B81" t="s">
        <v>2661</v>
      </c>
      <c r="C81" t="s">
        <v>2521</v>
      </c>
      <c r="D81" t="s">
        <v>2662</v>
      </c>
      <c r="E81" s="16">
        <v>4340</v>
      </c>
      <c r="F81" t="s">
        <v>214</v>
      </c>
      <c r="G81" t="s">
        <v>783</v>
      </c>
      <c r="H81" t="s">
        <v>210</v>
      </c>
      <c r="I81" s="76">
        <v>5.78</v>
      </c>
      <c r="J81" t="s">
        <v>105</v>
      </c>
      <c r="K81" s="76">
        <v>2.1</v>
      </c>
      <c r="L81" s="76">
        <v>7.0000000000000007E-2</v>
      </c>
      <c r="M81" s="76">
        <v>100087</v>
      </c>
      <c r="N81" s="76">
        <v>102.57057170730764</v>
      </c>
      <c r="O81" s="76">
        <v>102.659808104693</v>
      </c>
      <c r="P81" s="76">
        <v>0.22</v>
      </c>
      <c r="Q81" s="76">
        <v>0</v>
      </c>
    </row>
    <row r="82" spans="2:17">
      <c r="B82" t="s">
        <v>2663</v>
      </c>
      <c r="C82" t="s">
        <v>2521</v>
      </c>
      <c r="D82" t="s">
        <v>2664</v>
      </c>
      <c r="E82" s="16">
        <v>4340</v>
      </c>
      <c r="F82" t="s">
        <v>214</v>
      </c>
      <c r="G82" t="s">
        <v>1286</v>
      </c>
      <c r="H82" t="s">
        <v>210</v>
      </c>
      <c r="I82" s="76">
        <v>2.94</v>
      </c>
      <c r="J82" t="s">
        <v>105</v>
      </c>
      <c r="K82" s="76">
        <v>2.1</v>
      </c>
      <c r="L82" s="76">
        <v>-0.36</v>
      </c>
      <c r="M82" s="76">
        <v>162708.32999999999</v>
      </c>
      <c r="N82" s="76">
        <v>102.56989319142542</v>
      </c>
      <c r="O82" s="76">
        <v>166.88976029455199</v>
      </c>
      <c r="P82" s="76">
        <v>0.35</v>
      </c>
      <c r="Q82" s="76">
        <v>0</v>
      </c>
    </row>
    <row r="83" spans="2:17">
      <c r="B83" t="s">
        <v>2663</v>
      </c>
      <c r="C83" t="s">
        <v>2521</v>
      </c>
      <c r="D83" t="s">
        <v>2665</v>
      </c>
      <c r="E83" s="16">
        <v>4340</v>
      </c>
      <c r="F83" t="s">
        <v>214</v>
      </c>
      <c r="G83" t="s">
        <v>1286</v>
      </c>
      <c r="H83" t="s">
        <v>210</v>
      </c>
      <c r="I83" s="76">
        <v>5.86</v>
      </c>
      <c r="J83" t="s">
        <v>105</v>
      </c>
      <c r="K83" s="76">
        <v>2.1</v>
      </c>
      <c r="L83" s="76">
        <v>0.12</v>
      </c>
      <c r="M83" s="76">
        <v>250000</v>
      </c>
      <c r="N83" s="76">
        <v>102.27698504387</v>
      </c>
      <c r="O83" s="76">
        <v>255.692462609675</v>
      </c>
      <c r="P83" s="76">
        <v>0.54</v>
      </c>
      <c r="Q83" s="76">
        <v>0</v>
      </c>
    </row>
    <row r="84" spans="2:17">
      <c r="B84" t="s">
        <v>2666</v>
      </c>
      <c r="C84" t="s">
        <v>2521</v>
      </c>
      <c r="D84" t="s">
        <v>2667</v>
      </c>
      <c r="E84" s="16">
        <v>4340</v>
      </c>
      <c r="F84" t="s">
        <v>214</v>
      </c>
      <c r="G84" t="s">
        <v>1286</v>
      </c>
      <c r="H84" t="s">
        <v>210</v>
      </c>
      <c r="I84" s="76">
        <v>5.86</v>
      </c>
      <c r="J84" t="s">
        <v>105</v>
      </c>
      <c r="K84" s="76">
        <v>2.1</v>
      </c>
      <c r="L84" s="76">
        <v>0.12</v>
      </c>
      <c r="M84" s="76">
        <v>374198</v>
      </c>
      <c r="N84" s="76">
        <v>102.27698504386983</v>
      </c>
      <c r="O84" s="76">
        <v>382.71843249445999</v>
      </c>
      <c r="P84" s="76">
        <v>0.81</v>
      </c>
      <c r="Q84" s="76">
        <v>0</v>
      </c>
    </row>
    <row r="85" spans="2:17">
      <c r="B85" t="s">
        <v>2668</v>
      </c>
      <c r="C85" t="s">
        <v>2521</v>
      </c>
      <c r="D85" t="s">
        <v>2669</v>
      </c>
      <c r="E85" s="16">
        <v>4340</v>
      </c>
      <c r="F85" t="s">
        <v>214</v>
      </c>
      <c r="G85" t="s">
        <v>2670</v>
      </c>
      <c r="H85" t="s">
        <v>210</v>
      </c>
      <c r="I85" s="76">
        <v>5.86</v>
      </c>
      <c r="J85" t="s">
        <v>105</v>
      </c>
      <c r="K85" s="76">
        <v>2.1</v>
      </c>
      <c r="L85" s="76">
        <v>0.12</v>
      </c>
      <c r="M85" s="76">
        <v>40000</v>
      </c>
      <c r="N85" s="76">
        <v>102.27698504387</v>
      </c>
      <c r="O85" s="76">
        <v>40.910794017548</v>
      </c>
      <c r="P85" s="76">
        <v>0.09</v>
      </c>
      <c r="Q85" s="76">
        <v>0</v>
      </c>
    </row>
    <row r="86" spans="2:17">
      <c r="B86" t="s">
        <v>2671</v>
      </c>
      <c r="C86" t="s">
        <v>2521</v>
      </c>
      <c r="D86" t="s">
        <v>2672</v>
      </c>
      <c r="E86" s="16">
        <v>4340</v>
      </c>
      <c r="F86" t="s">
        <v>214</v>
      </c>
      <c r="G86" t="s">
        <v>2673</v>
      </c>
      <c r="H86" t="s">
        <v>210</v>
      </c>
      <c r="I86" s="76">
        <v>5.86</v>
      </c>
      <c r="J86" t="s">
        <v>105</v>
      </c>
      <c r="K86" s="76">
        <v>2.1</v>
      </c>
      <c r="L86" s="76">
        <v>0.12</v>
      </c>
      <c r="M86" s="76">
        <v>1750000</v>
      </c>
      <c r="N86" s="76">
        <v>102.27698504386971</v>
      </c>
      <c r="O86" s="76">
        <v>1789.8472382677201</v>
      </c>
      <c r="P86" s="76">
        <v>3.78</v>
      </c>
      <c r="Q86" s="76">
        <v>0.02</v>
      </c>
    </row>
    <row r="87" spans="2:17">
      <c r="B87" t="s">
        <v>2674</v>
      </c>
      <c r="C87" t="s">
        <v>2521</v>
      </c>
      <c r="D87" t="s">
        <v>2675</v>
      </c>
      <c r="E87" s="16">
        <v>4340</v>
      </c>
      <c r="F87" t="s">
        <v>214</v>
      </c>
      <c r="G87" t="s">
        <v>633</v>
      </c>
      <c r="H87" t="s">
        <v>210</v>
      </c>
      <c r="I87" s="76">
        <v>5.86</v>
      </c>
      <c r="J87" t="s">
        <v>105</v>
      </c>
      <c r="K87" s="76">
        <v>2.1</v>
      </c>
      <c r="L87" s="76">
        <v>0.12</v>
      </c>
      <c r="M87" s="76">
        <v>282062</v>
      </c>
      <c r="N87" s="76">
        <v>102.27123287974771</v>
      </c>
      <c r="O87" s="76">
        <v>288.46828488527399</v>
      </c>
      <c r="P87" s="76">
        <v>0.61</v>
      </c>
      <c r="Q87" s="76">
        <v>0</v>
      </c>
    </row>
    <row r="88" spans="2:17">
      <c r="B88" t="s">
        <v>2676</v>
      </c>
      <c r="C88" t="s">
        <v>2521</v>
      </c>
      <c r="D88" t="s">
        <v>2677</v>
      </c>
      <c r="E88" s="16">
        <v>4340</v>
      </c>
      <c r="F88" t="s">
        <v>214</v>
      </c>
      <c r="G88" t="s">
        <v>317</v>
      </c>
      <c r="H88" t="s">
        <v>210</v>
      </c>
      <c r="I88" s="76">
        <v>1.93</v>
      </c>
      <c r="J88" t="s">
        <v>105</v>
      </c>
      <c r="K88" s="76">
        <v>2.1</v>
      </c>
      <c r="L88" s="76">
        <v>-0.72</v>
      </c>
      <c r="M88" s="76">
        <v>495000</v>
      </c>
      <c r="N88" s="76">
        <v>102.41799004876829</v>
      </c>
      <c r="O88" s="76">
        <v>506.96905074140301</v>
      </c>
      <c r="P88" s="76">
        <v>1.07</v>
      </c>
      <c r="Q88" s="76">
        <v>0.01</v>
      </c>
    </row>
    <row r="89" spans="2:17">
      <c r="B89" t="s">
        <v>2678</v>
      </c>
      <c r="C89" t="s">
        <v>2521</v>
      </c>
      <c r="D89" t="s">
        <v>2679</v>
      </c>
      <c r="E89" s="16">
        <v>4340</v>
      </c>
      <c r="F89" t="s">
        <v>214</v>
      </c>
      <c r="G89" t="s">
        <v>1269</v>
      </c>
      <c r="H89" t="s">
        <v>210</v>
      </c>
      <c r="I89" s="76">
        <v>2.92</v>
      </c>
      <c r="J89" t="s">
        <v>105</v>
      </c>
      <c r="K89" s="76">
        <v>2.1</v>
      </c>
      <c r="L89" s="76">
        <v>-0.56999999999999995</v>
      </c>
      <c r="M89" s="76">
        <v>500000</v>
      </c>
      <c r="N89" s="76">
        <v>103.1954962754052</v>
      </c>
      <c r="O89" s="76">
        <v>515.97748137702604</v>
      </c>
      <c r="P89" s="76">
        <v>1.0900000000000001</v>
      </c>
      <c r="Q89" s="76">
        <v>0.01</v>
      </c>
    </row>
    <row r="90" spans="2:17">
      <c r="B90" t="s">
        <v>2680</v>
      </c>
      <c r="C90" t="s">
        <v>2521</v>
      </c>
      <c r="D90" t="s">
        <v>2681</v>
      </c>
      <c r="E90" s="16">
        <v>4340</v>
      </c>
      <c r="F90" t="s">
        <v>214</v>
      </c>
      <c r="G90" t="s">
        <v>1269</v>
      </c>
      <c r="H90" t="s">
        <v>210</v>
      </c>
      <c r="I90" s="76">
        <v>1.9</v>
      </c>
      <c r="J90" t="s">
        <v>105</v>
      </c>
      <c r="K90" s="76">
        <v>2.1</v>
      </c>
      <c r="L90" s="76">
        <v>-0.66</v>
      </c>
      <c r="M90" s="76">
        <v>30000</v>
      </c>
      <c r="N90" s="76">
        <v>102.25306844946867</v>
      </c>
      <c r="O90" s="76">
        <v>30.6759205348406</v>
      </c>
      <c r="P90" s="76">
        <v>0.06</v>
      </c>
      <c r="Q90" s="76">
        <v>0</v>
      </c>
    </row>
    <row r="91" spans="2:17">
      <c r="B91" t="s">
        <v>2682</v>
      </c>
      <c r="C91" t="s">
        <v>2521</v>
      </c>
      <c r="D91" t="s">
        <v>2683</v>
      </c>
      <c r="E91" s="16">
        <v>4340</v>
      </c>
      <c r="F91" t="s">
        <v>214</v>
      </c>
      <c r="G91" t="s">
        <v>556</v>
      </c>
      <c r="H91" t="s">
        <v>210</v>
      </c>
      <c r="I91" s="76">
        <v>5.86</v>
      </c>
      <c r="J91" t="s">
        <v>105</v>
      </c>
      <c r="K91" s="76">
        <v>2.1</v>
      </c>
      <c r="L91" s="76">
        <v>0.13</v>
      </c>
      <c r="M91" s="76">
        <v>190246</v>
      </c>
      <c r="N91" s="76">
        <v>102.23096773089263</v>
      </c>
      <c r="O91" s="76">
        <v>194.490326869314</v>
      </c>
      <c r="P91" s="76">
        <v>0.41</v>
      </c>
      <c r="Q91" s="76">
        <v>0</v>
      </c>
    </row>
    <row r="92" spans="2:17">
      <c r="B92" t="s">
        <v>2684</v>
      </c>
      <c r="C92" t="s">
        <v>2521</v>
      </c>
      <c r="D92" t="s">
        <v>2685</v>
      </c>
      <c r="E92" s="16">
        <v>4340</v>
      </c>
      <c r="F92" t="s">
        <v>214</v>
      </c>
      <c r="G92" t="s">
        <v>556</v>
      </c>
      <c r="H92" t="s">
        <v>210</v>
      </c>
      <c r="I92" s="76">
        <v>4.8899999999999997</v>
      </c>
      <c r="J92" t="s">
        <v>105</v>
      </c>
      <c r="K92" s="76">
        <v>2.1</v>
      </c>
      <c r="L92" s="76">
        <v>-0.12</v>
      </c>
      <c r="M92" s="76">
        <v>75000</v>
      </c>
      <c r="N92" s="76">
        <v>103.088143583334</v>
      </c>
      <c r="O92" s="76">
        <v>77.316107687500505</v>
      </c>
      <c r="P92" s="76">
        <v>0.16</v>
      </c>
      <c r="Q92" s="76">
        <v>0</v>
      </c>
    </row>
    <row r="93" spans="2:17">
      <c r="B93" t="s">
        <v>2686</v>
      </c>
      <c r="C93" t="s">
        <v>2521</v>
      </c>
      <c r="D93" t="s">
        <v>2687</v>
      </c>
      <c r="E93" s="16">
        <v>4340</v>
      </c>
      <c r="F93" t="s">
        <v>214</v>
      </c>
      <c r="G93" t="s">
        <v>556</v>
      </c>
      <c r="H93" t="s">
        <v>210</v>
      </c>
      <c r="I93" s="76">
        <v>5.86</v>
      </c>
      <c r="J93" t="s">
        <v>105</v>
      </c>
      <c r="K93" s="76">
        <v>2.1</v>
      </c>
      <c r="L93" s="76">
        <v>0.13</v>
      </c>
      <c r="M93" s="76">
        <v>470000</v>
      </c>
      <c r="N93" s="76">
        <v>102.23096773089235</v>
      </c>
      <c r="O93" s="76">
        <v>480.48554833519398</v>
      </c>
      <c r="P93" s="76">
        <v>1.01</v>
      </c>
      <c r="Q93" s="76">
        <v>0</v>
      </c>
    </row>
    <row r="94" spans="2:17">
      <c r="B94" t="s">
        <v>2688</v>
      </c>
      <c r="C94" t="s">
        <v>2521</v>
      </c>
      <c r="D94" t="s">
        <v>2689</v>
      </c>
      <c r="E94" s="16">
        <v>4340</v>
      </c>
      <c r="F94" t="s">
        <v>214</v>
      </c>
      <c r="G94" t="s">
        <v>1024</v>
      </c>
      <c r="H94" t="s">
        <v>210</v>
      </c>
      <c r="I94" s="76">
        <v>4.8899999999999997</v>
      </c>
      <c r="J94" t="s">
        <v>105</v>
      </c>
      <c r="K94" s="76">
        <v>2.1</v>
      </c>
      <c r="L94" s="76">
        <v>-0.11</v>
      </c>
      <c r="M94" s="76">
        <v>200000</v>
      </c>
      <c r="N94" s="76">
        <v>103.059382762723</v>
      </c>
      <c r="O94" s="76">
        <v>206.11876552544601</v>
      </c>
      <c r="P94" s="76">
        <v>0.44</v>
      </c>
      <c r="Q94" s="76">
        <v>0</v>
      </c>
    </row>
    <row r="95" spans="2:17">
      <c r="B95" t="s">
        <v>2690</v>
      </c>
      <c r="C95" t="s">
        <v>2521</v>
      </c>
      <c r="D95" t="s">
        <v>2691</v>
      </c>
      <c r="E95" s="16">
        <v>4340</v>
      </c>
      <c r="F95" t="s">
        <v>214</v>
      </c>
      <c r="G95" t="s">
        <v>311</v>
      </c>
      <c r="H95" t="s">
        <v>210</v>
      </c>
      <c r="I95" s="76">
        <v>2.89</v>
      </c>
      <c r="J95" t="s">
        <v>105</v>
      </c>
      <c r="K95" s="76">
        <v>2.1</v>
      </c>
      <c r="L95" s="76">
        <v>-0.47</v>
      </c>
      <c r="M95" s="76">
        <v>260000</v>
      </c>
      <c r="N95" s="76">
        <v>102.84729356949885</v>
      </c>
      <c r="O95" s="76">
        <v>267.40296328069701</v>
      </c>
      <c r="P95" s="76">
        <v>0.56000000000000005</v>
      </c>
      <c r="Q95" s="76">
        <v>0</v>
      </c>
    </row>
    <row r="96" spans="2:17">
      <c r="B96" t="s">
        <v>2692</v>
      </c>
      <c r="C96" t="s">
        <v>2521</v>
      </c>
      <c r="D96" t="s">
        <v>2693</v>
      </c>
      <c r="E96" s="16">
        <v>4340</v>
      </c>
      <c r="F96" t="s">
        <v>214</v>
      </c>
      <c r="G96" t="s">
        <v>311</v>
      </c>
      <c r="H96" t="s">
        <v>210</v>
      </c>
      <c r="I96" s="76">
        <v>2.98</v>
      </c>
      <c r="J96" t="s">
        <v>105</v>
      </c>
      <c r="K96" s="76">
        <v>2.1</v>
      </c>
      <c r="L96" s="76">
        <v>-0.32</v>
      </c>
      <c r="M96" s="76">
        <v>65000</v>
      </c>
      <c r="N96" s="76">
        <v>102.485294729708</v>
      </c>
      <c r="O96" s="76">
        <v>66.615441574310196</v>
      </c>
      <c r="P96" s="76">
        <v>0.14000000000000001</v>
      </c>
      <c r="Q96" s="76">
        <v>0</v>
      </c>
    </row>
    <row r="97" spans="2:17">
      <c r="B97" t="s">
        <v>2694</v>
      </c>
      <c r="C97" t="s">
        <v>2521</v>
      </c>
      <c r="D97" t="s">
        <v>2695</v>
      </c>
      <c r="E97" s="16">
        <v>4340</v>
      </c>
      <c r="F97" t="s">
        <v>214</v>
      </c>
      <c r="G97" t="s">
        <v>446</v>
      </c>
      <c r="H97" t="s">
        <v>210</v>
      </c>
      <c r="I97" s="76">
        <v>1.93</v>
      </c>
      <c r="J97" t="s">
        <v>105</v>
      </c>
      <c r="K97" s="76">
        <v>2.1</v>
      </c>
      <c r="L97" s="76">
        <v>-0.69</v>
      </c>
      <c r="M97" s="76">
        <v>140000</v>
      </c>
      <c r="N97" s="76">
        <v>102.34321191518001</v>
      </c>
      <c r="O97" s="76">
        <v>143.280496681252</v>
      </c>
      <c r="P97" s="76">
        <v>0.3</v>
      </c>
      <c r="Q97" s="76">
        <v>0</v>
      </c>
    </row>
    <row r="98" spans="2:17">
      <c r="B98" t="s">
        <v>2696</v>
      </c>
      <c r="C98" t="s">
        <v>2521</v>
      </c>
      <c r="D98" t="s">
        <v>2697</v>
      </c>
      <c r="E98" s="16">
        <v>4340</v>
      </c>
      <c r="F98" t="s">
        <v>214</v>
      </c>
      <c r="G98" t="s">
        <v>314</v>
      </c>
      <c r="H98" t="s">
        <v>210</v>
      </c>
      <c r="I98" s="76">
        <v>5.86</v>
      </c>
      <c r="J98" t="s">
        <v>105</v>
      </c>
      <c r="K98" s="76">
        <v>2.1</v>
      </c>
      <c r="L98" s="76">
        <v>0.13</v>
      </c>
      <c r="M98" s="76">
        <v>5240</v>
      </c>
      <c r="N98" s="76">
        <v>102.17919825379275</v>
      </c>
      <c r="O98" s="76">
        <v>5.3541899884987396</v>
      </c>
      <c r="P98" s="76">
        <v>0.01</v>
      </c>
      <c r="Q98" s="76">
        <v>0</v>
      </c>
    </row>
    <row r="99" spans="2:17">
      <c r="B99" t="s">
        <v>2696</v>
      </c>
      <c r="C99" t="s">
        <v>2521</v>
      </c>
      <c r="D99" t="s">
        <v>2698</v>
      </c>
      <c r="E99" s="16">
        <v>4340</v>
      </c>
      <c r="F99" t="s">
        <v>214</v>
      </c>
      <c r="G99" t="s">
        <v>314</v>
      </c>
      <c r="H99" t="s">
        <v>210</v>
      </c>
      <c r="I99" s="76">
        <v>5.86</v>
      </c>
      <c r="J99" t="s">
        <v>105</v>
      </c>
      <c r="K99" s="76">
        <v>2.1</v>
      </c>
      <c r="L99" s="76">
        <v>0.13</v>
      </c>
      <c r="M99" s="76">
        <v>5240</v>
      </c>
      <c r="N99" s="76">
        <v>102.17919825379275</v>
      </c>
      <c r="O99" s="76">
        <v>5.3541899884987396</v>
      </c>
      <c r="P99" s="76">
        <v>0.01</v>
      </c>
      <c r="Q99" s="76">
        <v>0</v>
      </c>
    </row>
    <row r="100" spans="2:17">
      <c r="B100" t="s">
        <v>2696</v>
      </c>
      <c r="C100" t="s">
        <v>2521</v>
      </c>
      <c r="D100" t="s">
        <v>2699</v>
      </c>
      <c r="E100" s="16">
        <v>4340</v>
      </c>
      <c r="F100" t="s">
        <v>214</v>
      </c>
      <c r="G100" t="s">
        <v>314</v>
      </c>
      <c r="H100" t="s">
        <v>210</v>
      </c>
      <c r="I100" s="76">
        <v>5.86</v>
      </c>
      <c r="J100" t="s">
        <v>105</v>
      </c>
      <c r="K100" s="76">
        <v>2.1</v>
      </c>
      <c r="L100" s="76">
        <v>0.13</v>
      </c>
      <c r="M100" s="76">
        <v>5240</v>
      </c>
      <c r="N100" s="76">
        <v>102.17919825379275</v>
      </c>
      <c r="O100" s="76">
        <v>5.3541899884987396</v>
      </c>
      <c r="P100" s="76">
        <v>0.01</v>
      </c>
      <c r="Q100" s="76">
        <v>0</v>
      </c>
    </row>
    <row r="101" spans="2:17">
      <c r="B101" t="s">
        <v>2696</v>
      </c>
      <c r="C101" t="s">
        <v>2521</v>
      </c>
      <c r="D101" t="s">
        <v>2700</v>
      </c>
      <c r="E101" s="16">
        <v>4340</v>
      </c>
      <c r="F101" t="s">
        <v>214</v>
      </c>
      <c r="G101" t="s">
        <v>314</v>
      </c>
      <c r="H101" t="s">
        <v>210</v>
      </c>
      <c r="I101" s="76">
        <v>5.86</v>
      </c>
      <c r="J101" t="s">
        <v>105</v>
      </c>
      <c r="K101" s="76">
        <v>2.1</v>
      </c>
      <c r="L101" s="76">
        <v>0.13</v>
      </c>
      <c r="M101" s="76">
        <v>5240</v>
      </c>
      <c r="N101" s="76">
        <v>102.17919825379275</v>
      </c>
      <c r="O101" s="76">
        <v>5.3541899884987396</v>
      </c>
      <c r="P101" s="76">
        <v>0.01</v>
      </c>
      <c r="Q101" s="76">
        <v>0</v>
      </c>
    </row>
    <row r="102" spans="2:17">
      <c r="B102" t="s">
        <v>2696</v>
      </c>
      <c r="C102" t="s">
        <v>2521</v>
      </c>
      <c r="D102" t="s">
        <v>2701</v>
      </c>
      <c r="E102" s="16">
        <v>4340</v>
      </c>
      <c r="F102" t="s">
        <v>214</v>
      </c>
      <c r="G102" t="s">
        <v>314</v>
      </c>
      <c r="H102" t="s">
        <v>210</v>
      </c>
      <c r="I102" s="76">
        <v>5.86</v>
      </c>
      <c r="J102" t="s">
        <v>105</v>
      </c>
      <c r="K102" s="76">
        <v>2.1</v>
      </c>
      <c r="L102" s="76">
        <v>0.13</v>
      </c>
      <c r="M102" s="76">
        <v>260210</v>
      </c>
      <c r="N102" s="76">
        <v>102.17919825379271</v>
      </c>
      <c r="O102" s="76">
        <v>265.88049177619399</v>
      </c>
      <c r="P102" s="76">
        <v>0.56000000000000005</v>
      </c>
      <c r="Q102" s="76">
        <v>0</v>
      </c>
    </row>
    <row r="103" spans="2:17">
      <c r="B103" t="s">
        <v>2702</v>
      </c>
      <c r="C103" t="s">
        <v>2521</v>
      </c>
      <c r="D103" t="s">
        <v>2703</v>
      </c>
      <c r="E103" s="16">
        <v>4340</v>
      </c>
      <c r="F103" t="s">
        <v>214</v>
      </c>
      <c r="G103" t="s">
        <v>2704</v>
      </c>
      <c r="H103" t="s">
        <v>210</v>
      </c>
      <c r="I103" s="76">
        <v>0</v>
      </c>
      <c r="J103" t="s">
        <v>105</v>
      </c>
      <c r="K103" s="76">
        <v>5.8</v>
      </c>
      <c r="L103" s="76">
        <v>0</v>
      </c>
      <c r="M103" s="76">
        <v>5.39</v>
      </c>
      <c r="N103" s="76">
        <v>0</v>
      </c>
      <c r="O103" s="76">
        <v>0</v>
      </c>
      <c r="P103" s="76">
        <v>0</v>
      </c>
      <c r="Q103" s="76">
        <v>0</v>
      </c>
    </row>
    <row r="104" spans="2:17">
      <c r="B104" t="s">
        <v>2702</v>
      </c>
      <c r="C104" t="s">
        <v>2521</v>
      </c>
      <c r="D104" t="s">
        <v>2705</v>
      </c>
      <c r="E104" s="16">
        <v>4340</v>
      </c>
      <c r="F104" t="s">
        <v>214</v>
      </c>
      <c r="G104" t="s">
        <v>2706</v>
      </c>
      <c r="H104" t="s">
        <v>210</v>
      </c>
      <c r="I104" s="76">
        <v>0</v>
      </c>
      <c r="J104" t="s">
        <v>105</v>
      </c>
      <c r="K104" s="76">
        <v>5.8</v>
      </c>
      <c r="L104" s="76">
        <v>0</v>
      </c>
      <c r="M104" s="76">
        <v>3.72</v>
      </c>
      <c r="N104" s="76">
        <v>0</v>
      </c>
      <c r="O104" s="76">
        <v>0</v>
      </c>
      <c r="P104" s="76">
        <v>0</v>
      </c>
      <c r="Q104" s="76">
        <v>0</v>
      </c>
    </row>
    <row r="105" spans="2:17">
      <c r="B105" t="s">
        <v>2702</v>
      </c>
      <c r="C105" t="s">
        <v>2521</v>
      </c>
      <c r="D105" t="s">
        <v>2707</v>
      </c>
      <c r="E105" s="16">
        <v>4340</v>
      </c>
      <c r="F105" t="s">
        <v>214</v>
      </c>
      <c r="G105" t="s">
        <v>2708</v>
      </c>
      <c r="H105" t="s">
        <v>210</v>
      </c>
      <c r="I105" s="76">
        <v>0</v>
      </c>
      <c r="J105" t="s">
        <v>105</v>
      </c>
      <c r="K105" s="76">
        <v>5.8</v>
      </c>
      <c r="L105" s="76">
        <v>0</v>
      </c>
      <c r="M105" s="76">
        <v>2.57</v>
      </c>
      <c r="N105" s="76">
        <v>0</v>
      </c>
      <c r="O105" s="76">
        <v>0</v>
      </c>
      <c r="P105" s="76">
        <v>0</v>
      </c>
      <c r="Q105" s="76">
        <v>0</v>
      </c>
    </row>
    <row r="106" spans="2:17">
      <c r="B106" t="s">
        <v>2702</v>
      </c>
      <c r="C106" t="s">
        <v>2521</v>
      </c>
      <c r="D106" t="s">
        <v>2709</v>
      </c>
      <c r="E106" s="16">
        <v>4340</v>
      </c>
      <c r="F106" t="s">
        <v>214</v>
      </c>
      <c r="G106" t="s">
        <v>2710</v>
      </c>
      <c r="H106" t="s">
        <v>210</v>
      </c>
      <c r="I106" s="76">
        <v>0</v>
      </c>
      <c r="J106" t="s">
        <v>105</v>
      </c>
      <c r="K106" s="76">
        <v>5.8</v>
      </c>
      <c r="L106" s="76">
        <v>0</v>
      </c>
      <c r="M106" s="76">
        <v>1.34</v>
      </c>
      <c r="N106" s="76">
        <v>0</v>
      </c>
      <c r="O106" s="76">
        <v>0</v>
      </c>
      <c r="P106" s="76">
        <v>0</v>
      </c>
      <c r="Q106" s="76">
        <v>0</v>
      </c>
    </row>
    <row r="107" spans="2:17">
      <c r="B107" t="s">
        <v>2711</v>
      </c>
      <c r="C107" t="s">
        <v>2521</v>
      </c>
      <c r="D107" t="s">
        <v>2712</v>
      </c>
      <c r="E107" s="16">
        <v>4340</v>
      </c>
      <c r="F107" t="s">
        <v>214</v>
      </c>
      <c r="G107" t="s">
        <v>2713</v>
      </c>
      <c r="H107" t="s">
        <v>210</v>
      </c>
      <c r="I107" s="76">
        <v>7.0000000000000007E-2</v>
      </c>
      <c r="J107" t="s">
        <v>105</v>
      </c>
      <c r="K107" s="76">
        <v>5.8</v>
      </c>
      <c r="L107" s="76">
        <v>1000</v>
      </c>
      <c r="M107" s="76">
        <v>137.94</v>
      </c>
      <c r="N107" s="76">
        <v>99.434961233194869</v>
      </c>
      <c r="O107" s="76">
        <v>0.13716058552506899</v>
      </c>
      <c r="P107" s="76">
        <v>0</v>
      </c>
      <c r="Q107" s="76">
        <v>0</v>
      </c>
    </row>
    <row r="108" spans="2:17">
      <c r="B108" t="s">
        <v>2711</v>
      </c>
      <c r="C108" t="s">
        <v>2521</v>
      </c>
      <c r="D108" t="s">
        <v>2714</v>
      </c>
      <c r="E108" s="16">
        <v>4340</v>
      </c>
      <c r="F108" t="s">
        <v>214</v>
      </c>
      <c r="G108" t="s">
        <v>2715</v>
      </c>
      <c r="H108" t="s">
        <v>210</v>
      </c>
      <c r="I108" s="76">
        <v>0.09</v>
      </c>
      <c r="J108" t="s">
        <v>105</v>
      </c>
      <c r="K108" s="76">
        <v>5.8</v>
      </c>
      <c r="L108" s="76">
        <v>1000</v>
      </c>
      <c r="M108" s="76">
        <v>309.45999999999998</v>
      </c>
      <c r="N108" s="76">
        <v>100.50953516470626</v>
      </c>
      <c r="O108" s="76">
        <v>0.31103680752070001</v>
      </c>
      <c r="P108" s="76">
        <v>0</v>
      </c>
      <c r="Q108" s="76">
        <v>0</v>
      </c>
    </row>
    <row r="109" spans="2:17">
      <c r="B109" t="s">
        <v>2711</v>
      </c>
      <c r="C109" t="s">
        <v>2521</v>
      </c>
      <c r="D109" t="s">
        <v>2716</v>
      </c>
      <c r="E109" s="16">
        <v>4340</v>
      </c>
      <c r="F109" t="s">
        <v>214</v>
      </c>
      <c r="G109" t="s">
        <v>2717</v>
      </c>
      <c r="H109" t="s">
        <v>210</v>
      </c>
      <c r="I109" s="76">
        <v>0.11</v>
      </c>
      <c r="J109" t="s">
        <v>105</v>
      </c>
      <c r="K109" s="76">
        <v>5.8</v>
      </c>
      <c r="L109" s="76">
        <v>1000</v>
      </c>
      <c r="M109" s="76">
        <v>430.01</v>
      </c>
      <c r="N109" s="76">
        <v>101.39575627608613</v>
      </c>
      <c r="O109" s="76">
        <v>0.43601189156279802</v>
      </c>
      <c r="P109" s="76">
        <v>0</v>
      </c>
      <c r="Q109" s="76">
        <v>0</v>
      </c>
    </row>
    <row r="110" spans="2:17">
      <c r="B110" t="s">
        <v>2711</v>
      </c>
      <c r="C110" t="s">
        <v>2521</v>
      </c>
      <c r="D110" t="s">
        <v>2718</v>
      </c>
      <c r="E110" s="16">
        <v>4340</v>
      </c>
      <c r="F110" t="s">
        <v>214</v>
      </c>
      <c r="G110" t="s">
        <v>2719</v>
      </c>
      <c r="H110" t="s">
        <v>210</v>
      </c>
      <c r="I110" s="76">
        <v>0.14000000000000001</v>
      </c>
      <c r="J110" t="s">
        <v>105</v>
      </c>
      <c r="K110" s="76">
        <v>5.8</v>
      </c>
      <c r="L110" s="76">
        <v>332.91</v>
      </c>
      <c r="M110" s="76">
        <v>450.42</v>
      </c>
      <c r="N110" s="76">
        <v>101.25871945786577</v>
      </c>
      <c r="O110" s="76">
        <v>0.45608952418211901</v>
      </c>
      <c r="P110" s="76">
        <v>0</v>
      </c>
      <c r="Q110" s="76">
        <v>0</v>
      </c>
    </row>
    <row r="111" spans="2:17">
      <c r="B111" t="s">
        <v>2711</v>
      </c>
      <c r="C111" t="s">
        <v>2521</v>
      </c>
      <c r="D111" t="s">
        <v>2720</v>
      </c>
      <c r="E111" s="16">
        <v>4340</v>
      </c>
      <c r="F111" t="s">
        <v>214</v>
      </c>
      <c r="G111" t="s">
        <v>2721</v>
      </c>
      <c r="H111" t="s">
        <v>210</v>
      </c>
      <c r="I111" s="76">
        <v>0.19</v>
      </c>
      <c r="J111" t="s">
        <v>105</v>
      </c>
      <c r="K111" s="76">
        <v>5.8</v>
      </c>
      <c r="L111" s="76">
        <v>157.94999999999999</v>
      </c>
      <c r="M111" s="76">
        <v>470.19</v>
      </c>
      <c r="N111" s="76">
        <v>100.84299176628321</v>
      </c>
      <c r="O111" s="76">
        <v>0.47415366298588701</v>
      </c>
      <c r="P111" s="76">
        <v>0</v>
      </c>
      <c r="Q111" s="76">
        <v>0</v>
      </c>
    </row>
    <row r="112" spans="2:17">
      <c r="B112" t="s">
        <v>2711</v>
      </c>
      <c r="C112" t="s">
        <v>2521</v>
      </c>
      <c r="D112" t="s">
        <v>2722</v>
      </c>
      <c r="E112" s="16">
        <v>4340</v>
      </c>
      <c r="F112" t="s">
        <v>214</v>
      </c>
      <c r="G112" t="s">
        <v>2723</v>
      </c>
      <c r="H112" t="s">
        <v>210</v>
      </c>
      <c r="I112" s="76">
        <v>0.23</v>
      </c>
      <c r="J112" t="s">
        <v>105</v>
      </c>
      <c r="K112" s="76">
        <v>5.8</v>
      </c>
      <c r="L112" s="76">
        <v>94.57</v>
      </c>
      <c r="M112" s="76">
        <v>682.07</v>
      </c>
      <c r="N112" s="76">
        <v>100.83313498098113</v>
      </c>
      <c r="O112" s="76">
        <v>0.687752563764778</v>
      </c>
      <c r="P112" s="76">
        <v>0</v>
      </c>
      <c r="Q112" s="76">
        <v>0</v>
      </c>
    </row>
    <row r="113" spans="2:17">
      <c r="B113" t="s">
        <v>2711</v>
      </c>
      <c r="C113" t="s">
        <v>2521</v>
      </c>
      <c r="D113" t="s">
        <v>2724</v>
      </c>
      <c r="E113" s="16">
        <v>4340</v>
      </c>
      <c r="F113" t="s">
        <v>214</v>
      </c>
      <c r="G113" t="s">
        <v>2725</v>
      </c>
      <c r="H113" t="s">
        <v>210</v>
      </c>
      <c r="I113" s="76">
        <v>0.27</v>
      </c>
      <c r="J113" t="s">
        <v>105</v>
      </c>
      <c r="K113" s="76">
        <v>5.8</v>
      </c>
      <c r="L113" s="76">
        <v>63.95</v>
      </c>
      <c r="M113" s="76">
        <v>705.5</v>
      </c>
      <c r="N113" s="76">
        <v>100.71883566570064</v>
      </c>
      <c r="O113" s="76">
        <v>0.710571385621518</v>
      </c>
      <c r="P113" s="76">
        <v>0</v>
      </c>
      <c r="Q113" s="76">
        <v>0</v>
      </c>
    </row>
    <row r="114" spans="2:17">
      <c r="B114" t="s">
        <v>2711</v>
      </c>
      <c r="C114" t="s">
        <v>2521</v>
      </c>
      <c r="D114" t="s">
        <v>2726</v>
      </c>
      <c r="E114" s="16">
        <v>4340</v>
      </c>
      <c r="F114" t="s">
        <v>214</v>
      </c>
      <c r="G114" t="s">
        <v>2727</v>
      </c>
      <c r="H114" t="s">
        <v>210</v>
      </c>
      <c r="I114" s="76">
        <v>0.31</v>
      </c>
      <c r="J114" t="s">
        <v>105</v>
      </c>
      <c r="K114" s="76">
        <v>5.8</v>
      </c>
      <c r="L114" s="76">
        <v>46.54</v>
      </c>
      <c r="M114" s="76">
        <v>830.83</v>
      </c>
      <c r="N114" s="76">
        <v>100.73059215680018</v>
      </c>
      <c r="O114" s="76">
        <v>0.83689997881634304</v>
      </c>
      <c r="P114" s="76">
        <v>0</v>
      </c>
      <c r="Q114" s="76">
        <v>0</v>
      </c>
    </row>
    <row r="115" spans="2:17">
      <c r="B115" t="s">
        <v>2711</v>
      </c>
      <c r="C115" t="s">
        <v>2521</v>
      </c>
      <c r="D115" t="s">
        <v>2728</v>
      </c>
      <c r="E115" s="16">
        <v>4340</v>
      </c>
      <c r="F115" t="s">
        <v>214</v>
      </c>
      <c r="G115" t="s">
        <v>2729</v>
      </c>
      <c r="H115" t="s">
        <v>210</v>
      </c>
      <c r="I115" s="76">
        <v>0.36</v>
      </c>
      <c r="J115" t="s">
        <v>105</v>
      </c>
      <c r="K115" s="76">
        <v>5.8</v>
      </c>
      <c r="L115" s="76">
        <v>35.67</v>
      </c>
      <c r="M115" s="76">
        <v>1074.69</v>
      </c>
      <c r="N115" s="76">
        <v>101.14108377771916</v>
      </c>
      <c r="O115" s="76">
        <v>1.0869531132507699</v>
      </c>
      <c r="P115" s="76">
        <v>0</v>
      </c>
      <c r="Q115" s="76">
        <v>0</v>
      </c>
    </row>
    <row r="116" spans="2:17">
      <c r="B116" t="s">
        <v>2730</v>
      </c>
      <c r="C116" t="s">
        <v>2521</v>
      </c>
      <c r="D116" t="s">
        <v>2731</v>
      </c>
      <c r="E116" s="16">
        <v>4340</v>
      </c>
      <c r="F116" t="s">
        <v>214</v>
      </c>
      <c r="G116" t="s">
        <v>2732</v>
      </c>
      <c r="H116" t="s">
        <v>210</v>
      </c>
      <c r="I116" s="76">
        <v>0.4</v>
      </c>
      <c r="J116" t="s">
        <v>105</v>
      </c>
      <c r="K116" s="76">
        <v>5.8</v>
      </c>
      <c r="L116" s="76">
        <v>28.36</v>
      </c>
      <c r="M116" s="76">
        <v>1271.6099999999999</v>
      </c>
      <c r="N116" s="76">
        <v>101.75390895937748</v>
      </c>
      <c r="O116" s="76">
        <v>1.2939128817183401</v>
      </c>
      <c r="P116" s="76">
        <v>0</v>
      </c>
      <c r="Q116" s="76">
        <v>0</v>
      </c>
    </row>
    <row r="117" spans="2:17">
      <c r="B117" t="s">
        <v>2730</v>
      </c>
      <c r="C117" t="s">
        <v>2521</v>
      </c>
      <c r="D117" t="s">
        <v>2733</v>
      </c>
      <c r="E117" s="16">
        <v>4340</v>
      </c>
      <c r="F117" t="s">
        <v>214</v>
      </c>
      <c r="G117" t="s">
        <v>2734</v>
      </c>
      <c r="H117" t="s">
        <v>210</v>
      </c>
      <c r="I117" s="76">
        <v>0.44</v>
      </c>
      <c r="J117" t="s">
        <v>105</v>
      </c>
      <c r="K117" s="76">
        <v>5.8</v>
      </c>
      <c r="L117" s="76">
        <v>23.12</v>
      </c>
      <c r="M117" s="76">
        <v>1251.24</v>
      </c>
      <c r="N117" s="76">
        <v>101.88484653899411</v>
      </c>
      <c r="O117" s="76">
        <v>1.2748239538345101</v>
      </c>
      <c r="P117" s="76">
        <v>0</v>
      </c>
      <c r="Q117" s="76">
        <v>0</v>
      </c>
    </row>
    <row r="118" spans="2:17">
      <c r="B118" t="s">
        <v>2730</v>
      </c>
      <c r="C118" t="s">
        <v>2521</v>
      </c>
      <c r="D118" t="s">
        <v>2735</v>
      </c>
      <c r="E118" s="16">
        <v>4340</v>
      </c>
      <c r="F118" t="s">
        <v>214</v>
      </c>
      <c r="G118" t="s">
        <v>2736</v>
      </c>
      <c r="H118" t="s">
        <v>210</v>
      </c>
      <c r="I118" s="76">
        <v>0.48</v>
      </c>
      <c r="J118" t="s">
        <v>105</v>
      </c>
      <c r="K118" s="76">
        <v>5.8</v>
      </c>
      <c r="L118" s="76">
        <v>19.27</v>
      </c>
      <c r="M118" s="76">
        <v>1462.43</v>
      </c>
      <c r="N118" s="76">
        <v>102.52579092314161</v>
      </c>
      <c r="O118" s="76">
        <v>1.4993679241972999</v>
      </c>
      <c r="P118" s="76">
        <v>0</v>
      </c>
      <c r="Q118" s="76">
        <v>0</v>
      </c>
    </row>
    <row r="119" spans="2:17">
      <c r="B119" t="s">
        <v>2730</v>
      </c>
      <c r="C119" t="s">
        <v>2521</v>
      </c>
      <c r="D119" t="s">
        <v>2735</v>
      </c>
      <c r="E119" s="16">
        <v>4340</v>
      </c>
      <c r="F119" t="s">
        <v>214</v>
      </c>
      <c r="G119" t="s">
        <v>2737</v>
      </c>
      <c r="H119" t="s">
        <v>210</v>
      </c>
      <c r="I119" s="76">
        <v>0.52</v>
      </c>
      <c r="J119" t="s">
        <v>105</v>
      </c>
      <c r="K119" s="76">
        <v>5.8</v>
      </c>
      <c r="L119" s="76">
        <v>16.37</v>
      </c>
      <c r="M119" s="76">
        <v>1480.05</v>
      </c>
      <c r="N119" s="76">
        <v>102.85412698332151</v>
      </c>
      <c r="O119" s="76">
        <v>1.5222925064166499</v>
      </c>
      <c r="P119" s="76">
        <v>0</v>
      </c>
      <c r="Q119" s="76">
        <v>0</v>
      </c>
    </row>
    <row r="120" spans="2:17">
      <c r="B120" t="s">
        <v>2730</v>
      </c>
      <c r="C120" t="s">
        <v>2521</v>
      </c>
      <c r="D120" t="s">
        <v>2735</v>
      </c>
      <c r="E120" s="16">
        <v>4340</v>
      </c>
      <c r="F120" t="s">
        <v>214</v>
      </c>
      <c r="G120" t="s">
        <v>2738</v>
      </c>
      <c r="H120" t="s">
        <v>210</v>
      </c>
      <c r="I120" s="76">
        <v>0.56000000000000005</v>
      </c>
      <c r="J120" t="s">
        <v>105</v>
      </c>
      <c r="K120" s="76">
        <v>5.8</v>
      </c>
      <c r="L120" s="76">
        <v>14.07</v>
      </c>
      <c r="M120" s="76">
        <v>1659.49</v>
      </c>
      <c r="N120" s="76">
        <v>103.62417898980229</v>
      </c>
      <c r="O120" s="76">
        <v>1.7196328879178699</v>
      </c>
      <c r="P120" s="76">
        <v>0</v>
      </c>
      <c r="Q120" s="76">
        <v>0</v>
      </c>
    </row>
    <row r="121" spans="2:17">
      <c r="B121" t="s">
        <v>2730</v>
      </c>
      <c r="C121" t="s">
        <v>2521</v>
      </c>
      <c r="D121" t="s">
        <v>2735</v>
      </c>
      <c r="E121" s="16">
        <v>4340</v>
      </c>
      <c r="F121" t="s">
        <v>214</v>
      </c>
      <c r="G121" t="s">
        <v>2739</v>
      </c>
      <c r="H121" t="s">
        <v>210</v>
      </c>
      <c r="I121" s="76">
        <v>0.61</v>
      </c>
      <c r="J121" t="s">
        <v>105</v>
      </c>
      <c r="K121" s="76">
        <v>5.8</v>
      </c>
      <c r="L121" s="76">
        <v>12.24</v>
      </c>
      <c r="M121" s="76">
        <v>1666.03</v>
      </c>
      <c r="N121" s="76">
        <v>104.1853423934527</v>
      </c>
      <c r="O121" s="76">
        <v>1.73575905987764</v>
      </c>
      <c r="P121" s="76">
        <v>0</v>
      </c>
      <c r="Q121" s="76">
        <v>0</v>
      </c>
    </row>
    <row r="122" spans="2:17">
      <c r="B122" t="s">
        <v>2730</v>
      </c>
      <c r="C122" t="s">
        <v>2521</v>
      </c>
      <c r="D122" t="s">
        <v>2735</v>
      </c>
      <c r="E122" s="16">
        <v>4340</v>
      </c>
      <c r="F122" t="s">
        <v>214</v>
      </c>
      <c r="G122" t="s">
        <v>2740</v>
      </c>
      <c r="H122" t="s">
        <v>210</v>
      </c>
      <c r="I122" s="76">
        <v>0.65</v>
      </c>
      <c r="J122" t="s">
        <v>105</v>
      </c>
      <c r="K122" s="76">
        <v>5.8</v>
      </c>
      <c r="L122" s="76">
        <v>10.77</v>
      </c>
      <c r="M122" s="76">
        <v>1694.5</v>
      </c>
      <c r="N122" s="76">
        <v>104.64092168920271</v>
      </c>
      <c r="O122" s="76">
        <v>1.7731404180235399</v>
      </c>
      <c r="P122" s="76">
        <v>0</v>
      </c>
      <c r="Q122" s="76">
        <v>0</v>
      </c>
    </row>
    <row r="123" spans="2:17">
      <c r="B123" t="s">
        <v>2730</v>
      </c>
      <c r="C123" t="s">
        <v>2521</v>
      </c>
      <c r="D123" t="s">
        <v>2735</v>
      </c>
      <c r="E123" s="16">
        <v>4340</v>
      </c>
      <c r="F123" t="s">
        <v>214</v>
      </c>
      <c r="G123" t="s">
        <v>2741</v>
      </c>
      <c r="H123" t="s">
        <v>210</v>
      </c>
      <c r="I123" s="76">
        <v>0.69</v>
      </c>
      <c r="J123" t="s">
        <v>105</v>
      </c>
      <c r="K123" s="76">
        <v>5.8</v>
      </c>
      <c r="L123" s="76">
        <v>9.5399999999999991</v>
      </c>
      <c r="M123" s="76">
        <v>1524.16</v>
      </c>
      <c r="N123" s="76">
        <v>104.47440268899852</v>
      </c>
      <c r="O123" s="76">
        <v>1.5923570560246401</v>
      </c>
      <c r="P123" s="76">
        <v>0</v>
      </c>
      <c r="Q123" s="76">
        <v>0</v>
      </c>
    </row>
    <row r="124" spans="2:17">
      <c r="B124" t="s">
        <v>2730</v>
      </c>
      <c r="C124" t="s">
        <v>2521</v>
      </c>
      <c r="D124" t="s">
        <v>2735</v>
      </c>
      <c r="E124" s="16">
        <v>4340</v>
      </c>
      <c r="F124" t="s">
        <v>214</v>
      </c>
      <c r="G124" t="s">
        <v>2742</v>
      </c>
      <c r="H124" t="s">
        <v>210</v>
      </c>
      <c r="I124" s="76">
        <v>0.73</v>
      </c>
      <c r="J124" t="s">
        <v>105</v>
      </c>
      <c r="K124" s="76">
        <v>5.8</v>
      </c>
      <c r="L124" s="76">
        <v>8.52</v>
      </c>
      <c r="M124" s="76">
        <v>1706.5</v>
      </c>
      <c r="N124" s="76">
        <v>104.41028010462408</v>
      </c>
      <c r="O124" s="76">
        <v>1.7817614299854101</v>
      </c>
      <c r="P124" s="76">
        <v>0</v>
      </c>
      <c r="Q124" s="76">
        <v>0</v>
      </c>
    </row>
    <row r="125" spans="2:17">
      <c r="B125" t="s">
        <v>2730</v>
      </c>
      <c r="C125" t="s">
        <v>2521</v>
      </c>
      <c r="D125" t="s">
        <v>2735</v>
      </c>
      <c r="E125" s="16">
        <v>4340</v>
      </c>
      <c r="F125" t="s">
        <v>214</v>
      </c>
      <c r="G125" t="s">
        <v>2743</v>
      </c>
      <c r="H125" t="s">
        <v>210</v>
      </c>
      <c r="I125" s="76">
        <v>0.77</v>
      </c>
      <c r="J125" t="s">
        <v>105</v>
      </c>
      <c r="K125" s="76">
        <v>5.8</v>
      </c>
      <c r="L125" s="76">
        <v>7.66</v>
      </c>
      <c r="M125" s="76">
        <v>1859.06</v>
      </c>
      <c r="N125" s="76">
        <v>104.34456811107657</v>
      </c>
      <c r="O125" s="76">
        <v>1.9398281279257801</v>
      </c>
      <c r="P125" s="76">
        <v>0</v>
      </c>
      <c r="Q125" s="76">
        <v>0</v>
      </c>
    </row>
    <row r="126" spans="2:17">
      <c r="B126" t="s">
        <v>2730</v>
      </c>
      <c r="C126" t="s">
        <v>2521</v>
      </c>
      <c r="D126" t="s">
        <v>2735</v>
      </c>
      <c r="E126" s="16">
        <v>4340</v>
      </c>
      <c r="F126" t="s">
        <v>214</v>
      </c>
      <c r="G126" t="s">
        <v>2744</v>
      </c>
      <c r="H126" t="s">
        <v>210</v>
      </c>
      <c r="I126" s="76">
        <v>0.81</v>
      </c>
      <c r="J126" t="s">
        <v>105</v>
      </c>
      <c r="K126" s="76">
        <v>5.8</v>
      </c>
      <c r="L126" s="76">
        <v>6.92</v>
      </c>
      <c r="M126" s="76">
        <v>1975.8</v>
      </c>
      <c r="N126" s="76">
        <v>104.18214606461028</v>
      </c>
      <c r="O126" s="76">
        <v>2.05843084194457</v>
      </c>
      <c r="P126" s="76">
        <v>0</v>
      </c>
      <c r="Q126" s="76">
        <v>0</v>
      </c>
    </row>
    <row r="127" spans="2:17">
      <c r="B127" t="s">
        <v>2730</v>
      </c>
      <c r="C127" t="s">
        <v>2521</v>
      </c>
      <c r="D127" t="s">
        <v>2735</v>
      </c>
      <c r="E127" s="16">
        <v>4340</v>
      </c>
      <c r="F127" t="s">
        <v>214</v>
      </c>
      <c r="G127" t="s">
        <v>2745</v>
      </c>
      <c r="H127" t="s">
        <v>210</v>
      </c>
      <c r="I127" s="76">
        <v>0.86</v>
      </c>
      <c r="J127" t="s">
        <v>105</v>
      </c>
      <c r="K127" s="76">
        <v>5.8</v>
      </c>
      <c r="L127" s="76">
        <v>6.28</v>
      </c>
      <c r="M127" s="76">
        <v>2457.08</v>
      </c>
      <c r="N127" s="76">
        <v>104.75466648186953</v>
      </c>
      <c r="O127" s="76">
        <v>2.5739059591927198</v>
      </c>
      <c r="P127" s="76">
        <v>0.01</v>
      </c>
      <c r="Q127" s="76">
        <v>0</v>
      </c>
    </row>
    <row r="128" spans="2:17">
      <c r="B128" t="s">
        <v>2730</v>
      </c>
      <c r="C128" t="s">
        <v>2521</v>
      </c>
      <c r="D128" t="s">
        <v>2735</v>
      </c>
      <c r="E128" s="16">
        <v>4340</v>
      </c>
      <c r="F128" t="s">
        <v>214</v>
      </c>
      <c r="G128" t="s">
        <v>1063</v>
      </c>
      <c r="H128" t="s">
        <v>210</v>
      </c>
      <c r="I128" s="76">
        <v>0.9</v>
      </c>
      <c r="J128" t="s">
        <v>105</v>
      </c>
      <c r="K128" s="76">
        <v>5.8</v>
      </c>
      <c r="L128" s="76">
        <v>5.74</v>
      </c>
      <c r="M128" s="76">
        <v>2544.63</v>
      </c>
      <c r="N128" s="76">
        <v>105.11463686676609</v>
      </c>
      <c r="O128" s="76">
        <v>2.67477858410279</v>
      </c>
      <c r="P128" s="76">
        <v>0.01</v>
      </c>
      <c r="Q128" s="76">
        <v>0</v>
      </c>
    </row>
    <row r="129" spans="2:17">
      <c r="B129" t="s">
        <v>2730</v>
      </c>
      <c r="C129" t="s">
        <v>2521</v>
      </c>
      <c r="D129" t="s">
        <v>2735</v>
      </c>
      <c r="E129" s="16">
        <v>4340</v>
      </c>
      <c r="F129" t="s">
        <v>214</v>
      </c>
      <c r="G129" t="s">
        <v>2746</v>
      </c>
      <c r="H129" t="s">
        <v>210</v>
      </c>
      <c r="I129" s="76">
        <v>0.94</v>
      </c>
      <c r="J129" t="s">
        <v>105</v>
      </c>
      <c r="K129" s="76">
        <v>5.8</v>
      </c>
      <c r="L129" s="76">
        <v>5.26</v>
      </c>
      <c r="M129" s="76">
        <v>2584.91</v>
      </c>
      <c r="N129" s="76">
        <v>105.15934486610017</v>
      </c>
      <c r="O129" s="76">
        <v>2.7182744213783101</v>
      </c>
      <c r="P129" s="76">
        <v>0.01</v>
      </c>
      <c r="Q129" s="76">
        <v>0</v>
      </c>
    </row>
    <row r="130" spans="2:17">
      <c r="B130" t="s">
        <v>2730</v>
      </c>
      <c r="C130" t="s">
        <v>2521</v>
      </c>
      <c r="D130" t="s">
        <v>2735</v>
      </c>
      <c r="E130" s="16">
        <v>4340</v>
      </c>
      <c r="F130" t="s">
        <v>214</v>
      </c>
      <c r="G130" t="s">
        <v>578</v>
      </c>
      <c r="H130" t="s">
        <v>210</v>
      </c>
      <c r="I130" s="76">
        <v>0.98</v>
      </c>
      <c r="J130" t="s">
        <v>105</v>
      </c>
      <c r="K130" s="76">
        <v>5.8</v>
      </c>
      <c r="L130" s="76">
        <v>4.84</v>
      </c>
      <c r="M130" s="76">
        <v>3083.85</v>
      </c>
      <c r="N130" s="76">
        <v>105.84203242386043</v>
      </c>
      <c r="O130" s="76">
        <v>3.2640095169032199</v>
      </c>
      <c r="P130" s="76">
        <v>0.01</v>
      </c>
      <c r="Q130" s="76">
        <v>0</v>
      </c>
    </row>
    <row r="131" spans="2:17">
      <c r="B131" t="s">
        <v>2730</v>
      </c>
      <c r="C131" t="s">
        <v>2521</v>
      </c>
      <c r="D131" t="s">
        <v>2735</v>
      </c>
      <c r="E131" s="16">
        <v>4340</v>
      </c>
      <c r="F131" t="s">
        <v>214</v>
      </c>
      <c r="G131" t="s">
        <v>2747</v>
      </c>
      <c r="H131" t="s">
        <v>210</v>
      </c>
      <c r="I131" s="76">
        <v>1.02</v>
      </c>
      <c r="J131" t="s">
        <v>105</v>
      </c>
      <c r="K131" s="76">
        <v>5.8</v>
      </c>
      <c r="L131" s="76">
        <v>4.47</v>
      </c>
      <c r="M131" s="76">
        <v>3077.21</v>
      </c>
      <c r="N131" s="76">
        <v>106.09681260587091</v>
      </c>
      <c r="O131" s="76">
        <v>3.26482172718912</v>
      </c>
      <c r="P131" s="76">
        <v>0.01</v>
      </c>
      <c r="Q131" s="76">
        <v>0</v>
      </c>
    </row>
    <row r="132" spans="2:17">
      <c r="B132" t="s">
        <v>2730</v>
      </c>
      <c r="C132" t="s">
        <v>2521</v>
      </c>
      <c r="D132" t="s">
        <v>2735</v>
      </c>
      <c r="E132" s="16">
        <v>4340</v>
      </c>
      <c r="F132" t="s">
        <v>214</v>
      </c>
      <c r="G132" t="s">
        <v>2748</v>
      </c>
      <c r="H132" t="s">
        <v>210</v>
      </c>
      <c r="I132" s="76">
        <v>1.06</v>
      </c>
      <c r="J132" t="s">
        <v>105</v>
      </c>
      <c r="K132" s="76">
        <v>5.8</v>
      </c>
      <c r="L132" s="76">
        <v>4.1500000000000004</v>
      </c>
      <c r="M132" s="76">
        <v>3398.32</v>
      </c>
      <c r="N132" s="76">
        <v>106.56327410414706</v>
      </c>
      <c r="O132" s="76">
        <v>3.6213610565360499</v>
      </c>
      <c r="P132" s="76">
        <v>0.01</v>
      </c>
      <c r="Q132" s="76">
        <v>0</v>
      </c>
    </row>
    <row r="133" spans="2:17">
      <c r="B133" t="s">
        <v>2730</v>
      </c>
      <c r="C133" t="s">
        <v>2521</v>
      </c>
      <c r="D133" t="s">
        <v>2735</v>
      </c>
      <c r="E133" s="16">
        <v>4340</v>
      </c>
      <c r="F133" t="s">
        <v>214</v>
      </c>
      <c r="G133" t="s">
        <v>1009</v>
      </c>
      <c r="H133" t="s">
        <v>210</v>
      </c>
      <c r="I133" s="76">
        <v>1.1100000000000001</v>
      </c>
      <c r="J133" t="s">
        <v>105</v>
      </c>
      <c r="K133" s="76">
        <v>5.8</v>
      </c>
      <c r="L133" s="76">
        <v>3.86</v>
      </c>
      <c r="M133" s="76">
        <v>3520.7</v>
      </c>
      <c r="N133" s="76">
        <v>106.81873817062005</v>
      </c>
      <c r="O133" s="76">
        <v>3.7607673147730201</v>
      </c>
      <c r="P133" s="76">
        <v>0.01</v>
      </c>
      <c r="Q133" s="76">
        <v>0</v>
      </c>
    </row>
    <row r="134" spans="2:17">
      <c r="B134" t="s">
        <v>2730</v>
      </c>
      <c r="C134" t="s">
        <v>2521</v>
      </c>
      <c r="D134" t="s">
        <v>2735</v>
      </c>
      <c r="E134" s="16">
        <v>4340</v>
      </c>
      <c r="F134" t="s">
        <v>214</v>
      </c>
      <c r="G134" t="s">
        <v>2749</v>
      </c>
      <c r="H134" t="s">
        <v>210</v>
      </c>
      <c r="I134" s="76">
        <v>1.1499999999999999</v>
      </c>
      <c r="J134" t="s">
        <v>105</v>
      </c>
      <c r="K134" s="76">
        <v>5.8</v>
      </c>
      <c r="L134" s="76">
        <v>3.6</v>
      </c>
      <c r="M134" s="76">
        <v>3391.22</v>
      </c>
      <c r="N134" s="76">
        <v>106.77936143663136</v>
      </c>
      <c r="O134" s="76">
        <v>3.6211230609113301</v>
      </c>
      <c r="P134" s="76">
        <v>0.01</v>
      </c>
      <c r="Q134" s="76">
        <v>0</v>
      </c>
    </row>
    <row r="135" spans="2:17">
      <c r="B135" t="s">
        <v>2750</v>
      </c>
      <c r="C135" t="s">
        <v>2521</v>
      </c>
      <c r="D135" t="s">
        <v>2751</v>
      </c>
      <c r="E135" s="16">
        <v>4340</v>
      </c>
      <c r="F135" t="s">
        <v>214</v>
      </c>
      <c r="G135" t="s">
        <v>2713</v>
      </c>
      <c r="H135" t="s">
        <v>210</v>
      </c>
      <c r="I135" s="76">
        <v>7.0000000000000007E-2</v>
      </c>
      <c r="J135" t="s">
        <v>105</v>
      </c>
      <c r="K135" s="76">
        <v>5.8</v>
      </c>
      <c r="L135" s="76">
        <v>1000</v>
      </c>
      <c r="M135" s="76">
        <v>2905.32</v>
      </c>
      <c r="N135" s="76">
        <v>99.432520016561341</v>
      </c>
      <c r="O135" s="76">
        <v>2.8888328905451601</v>
      </c>
      <c r="P135" s="76">
        <v>0.01</v>
      </c>
      <c r="Q135" s="76">
        <v>0</v>
      </c>
    </row>
    <row r="136" spans="2:17">
      <c r="B136" t="s">
        <v>2752</v>
      </c>
      <c r="C136" t="s">
        <v>2521</v>
      </c>
      <c r="D136" t="s">
        <v>2753</v>
      </c>
      <c r="E136" s="16">
        <v>4340</v>
      </c>
      <c r="F136" t="s">
        <v>214</v>
      </c>
      <c r="G136" t="s">
        <v>2715</v>
      </c>
      <c r="H136" t="s">
        <v>210</v>
      </c>
      <c r="I136" s="76">
        <v>0.09</v>
      </c>
      <c r="J136" t="s">
        <v>105</v>
      </c>
      <c r="K136" s="76">
        <v>5.8</v>
      </c>
      <c r="L136" s="76">
        <v>1000</v>
      </c>
      <c r="M136" s="76">
        <v>29003.34</v>
      </c>
      <c r="N136" s="76">
        <v>100.50805590264569</v>
      </c>
      <c r="O136" s="76">
        <v>29.150693180834399</v>
      </c>
      <c r="P136" s="76">
        <v>0.06</v>
      </c>
      <c r="Q136" s="76">
        <v>0</v>
      </c>
    </row>
    <row r="137" spans="2:17">
      <c r="B137" t="s">
        <v>2754</v>
      </c>
      <c r="C137" t="s">
        <v>2521</v>
      </c>
      <c r="D137" t="s">
        <v>2755</v>
      </c>
      <c r="E137" s="16">
        <v>4340</v>
      </c>
      <c r="F137" t="s">
        <v>214</v>
      </c>
      <c r="G137" t="s">
        <v>2717</v>
      </c>
      <c r="H137" t="s">
        <v>210</v>
      </c>
      <c r="I137" s="76">
        <v>0.11</v>
      </c>
      <c r="J137" t="s">
        <v>105</v>
      </c>
      <c r="K137" s="76">
        <v>5.8</v>
      </c>
      <c r="L137" s="76">
        <v>1000</v>
      </c>
      <c r="M137" s="76">
        <v>48152.89</v>
      </c>
      <c r="N137" s="76">
        <v>101.39422919110463</v>
      </c>
      <c r="O137" s="76">
        <v>48.8242516487405</v>
      </c>
      <c r="P137" s="76">
        <v>0.1</v>
      </c>
      <c r="Q137" s="76">
        <v>0</v>
      </c>
    </row>
    <row r="138" spans="2:17">
      <c r="B138" t="s">
        <v>2756</v>
      </c>
      <c r="C138" t="s">
        <v>2521</v>
      </c>
      <c r="D138" t="s">
        <v>2757</v>
      </c>
      <c r="E138" s="16">
        <v>4340</v>
      </c>
      <c r="F138" t="s">
        <v>214</v>
      </c>
      <c r="G138" t="s">
        <v>2719</v>
      </c>
      <c r="H138" t="s">
        <v>210</v>
      </c>
      <c r="I138" s="76">
        <v>0.14000000000000001</v>
      </c>
      <c r="J138" t="s">
        <v>105</v>
      </c>
      <c r="K138" s="76">
        <v>5.8</v>
      </c>
      <c r="L138" s="76">
        <v>333.42</v>
      </c>
      <c r="M138" s="76">
        <v>26391.919999999998</v>
      </c>
      <c r="N138" s="76">
        <v>101.25785295374797</v>
      </c>
      <c r="O138" s="76">
        <v>26.723891545270799</v>
      </c>
      <c r="P138" s="76">
        <v>0.06</v>
      </c>
      <c r="Q138" s="76">
        <v>0</v>
      </c>
    </row>
    <row r="139" spans="2:17">
      <c r="B139" t="s">
        <v>2758</v>
      </c>
      <c r="C139" t="s">
        <v>2521</v>
      </c>
      <c r="D139" t="s">
        <v>2759</v>
      </c>
      <c r="E139" s="16">
        <v>4340</v>
      </c>
      <c r="F139" t="s">
        <v>214</v>
      </c>
      <c r="G139" t="s">
        <v>2721</v>
      </c>
      <c r="H139" t="s">
        <v>210</v>
      </c>
      <c r="I139" s="76">
        <v>0.19</v>
      </c>
      <c r="J139" t="s">
        <v>105</v>
      </c>
      <c r="K139" s="76">
        <v>5.8</v>
      </c>
      <c r="L139" s="76">
        <v>158.03</v>
      </c>
      <c r="M139" s="76">
        <v>12645.75</v>
      </c>
      <c r="N139" s="76">
        <v>100.84285524835458</v>
      </c>
      <c r="O139" s="76">
        <v>12.752335367568801</v>
      </c>
      <c r="P139" s="76">
        <v>0.03</v>
      </c>
      <c r="Q139" s="76">
        <v>0</v>
      </c>
    </row>
    <row r="140" spans="2:17">
      <c r="B140" t="s">
        <v>2760</v>
      </c>
      <c r="C140" t="s">
        <v>2521</v>
      </c>
      <c r="D140" t="s">
        <v>2761</v>
      </c>
      <c r="E140" s="16">
        <v>4340</v>
      </c>
      <c r="F140" t="s">
        <v>214</v>
      </c>
      <c r="G140" t="s">
        <v>2723</v>
      </c>
      <c r="H140" t="s">
        <v>210</v>
      </c>
      <c r="I140" s="76">
        <v>0.23</v>
      </c>
      <c r="J140" t="s">
        <v>105</v>
      </c>
      <c r="K140" s="76">
        <v>5.8</v>
      </c>
      <c r="L140" s="76">
        <v>94.6</v>
      </c>
      <c r="M140" s="76">
        <v>102314.03</v>
      </c>
      <c r="N140" s="76">
        <v>100.83242245573163</v>
      </c>
      <c r="O140" s="76">
        <v>103.16571496108401</v>
      </c>
      <c r="P140" s="76">
        <v>0.22</v>
      </c>
      <c r="Q140" s="76">
        <v>0</v>
      </c>
    </row>
    <row r="141" spans="2:17">
      <c r="B141" t="s">
        <v>2762</v>
      </c>
      <c r="C141" t="s">
        <v>2521</v>
      </c>
      <c r="D141" t="s">
        <v>2763</v>
      </c>
      <c r="E141" s="16">
        <v>4340</v>
      </c>
      <c r="F141" t="s">
        <v>214</v>
      </c>
      <c r="G141" t="s">
        <v>2725</v>
      </c>
      <c r="H141" t="s">
        <v>210</v>
      </c>
      <c r="I141" s="76">
        <v>0.27</v>
      </c>
      <c r="J141" t="s">
        <v>105</v>
      </c>
      <c r="K141" s="76">
        <v>5.8</v>
      </c>
      <c r="L141" s="76">
        <v>63.98</v>
      </c>
      <c r="M141" s="76">
        <v>141209.78</v>
      </c>
      <c r="N141" s="76">
        <v>100.71824072373174</v>
      </c>
      <c r="O141" s="76">
        <v>142.224006145852</v>
      </c>
      <c r="P141" s="76">
        <v>0.3</v>
      </c>
      <c r="Q141" s="76">
        <v>0</v>
      </c>
    </row>
    <row r="142" spans="2:17">
      <c r="B142" t="s">
        <v>2764</v>
      </c>
      <c r="C142" t="s">
        <v>2521</v>
      </c>
      <c r="D142" t="s">
        <v>2765</v>
      </c>
      <c r="E142" s="16">
        <v>4340</v>
      </c>
      <c r="F142" t="s">
        <v>214</v>
      </c>
      <c r="G142" t="s">
        <v>2727</v>
      </c>
      <c r="H142" t="s">
        <v>210</v>
      </c>
      <c r="I142" s="76">
        <v>0.31</v>
      </c>
      <c r="J142" t="s">
        <v>105</v>
      </c>
      <c r="K142" s="76">
        <v>5.8</v>
      </c>
      <c r="L142" s="76">
        <v>46.54</v>
      </c>
      <c r="M142" s="76">
        <v>57765.29</v>
      </c>
      <c r="N142" s="76">
        <v>100.72967291058592</v>
      </c>
      <c r="O142" s="76">
        <v>58.186787672851402</v>
      </c>
      <c r="P142" s="76">
        <v>0.12</v>
      </c>
      <c r="Q142" s="76">
        <v>0</v>
      </c>
    </row>
    <row r="143" spans="2:17">
      <c r="B143" t="s">
        <v>2766</v>
      </c>
      <c r="C143" t="s">
        <v>2521</v>
      </c>
      <c r="D143" t="s">
        <v>2767</v>
      </c>
      <c r="E143" s="16">
        <v>4340</v>
      </c>
      <c r="F143" t="s">
        <v>214</v>
      </c>
      <c r="G143" t="s">
        <v>2729</v>
      </c>
      <c r="H143" t="s">
        <v>210</v>
      </c>
      <c r="I143" s="76">
        <v>0.36</v>
      </c>
      <c r="J143" t="s">
        <v>105</v>
      </c>
      <c r="K143" s="76">
        <v>5.8</v>
      </c>
      <c r="L143" s="76">
        <v>35.659999999999997</v>
      </c>
      <c r="M143" s="76">
        <v>184554.64</v>
      </c>
      <c r="N143" s="76">
        <v>101.14091905074562</v>
      </c>
      <c r="O143" s="76">
        <v>186.66025904679501</v>
      </c>
      <c r="P143" s="76">
        <v>0.39</v>
      </c>
      <c r="Q143" s="76">
        <v>0</v>
      </c>
    </row>
    <row r="144" spans="2:17">
      <c r="B144" t="s">
        <v>2768</v>
      </c>
      <c r="C144" t="s">
        <v>2521</v>
      </c>
      <c r="D144" t="s">
        <v>2769</v>
      </c>
      <c r="E144" s="16">
        <v>4340</v>
      </c>
      <c r="F144" t="s">
        <v>214</v>
      </c>
      <c r="G144" t="s">
        <v>2732</v>
      </c>
      <c r="H144" t="s">
        <v>210</v>
      </c>
      <c r="I144" s="76">
        <v>0.4</v>
      </c>
      <c r="J144" t="s">
        <v>105</v>
      </c>
      <c r="K144" s="76">
        <v>5.8</v>
      </c>
      <c r="L144" s="76">
        <v>28.35</v>
      </c>
      <c r="M144" s="76">
        <v>141908.41</v>
      </c>
      <c r="N144" s="76">
        <v>101.7552870639647</v>
      </c>
      <c r="O144" s="76">
        <v>144.399309963408</v>
      </c>
      <c r="P144" s="76">
        <v>0.3</v>
      </c>
      <c r="Q144" s="76">
        <v>0</v>
      </c>
    </row>
    <row r="145" spans="2:17">
      <c r="B145" t="s">
        <v>2770</v>
      </c>
      <c r="C145" t="s">
        <v>2521</v>
      </c>
      <c r="D145" t="s">
        <v>2771</v>
      </c>
      <c r="E145" s="16">
        <v>4340</v>
      </c>
      <c r="F145" t="s">
        <v>214</v>
      </c>
      <c r="G145" t="s">
        <v>2734</v>
      </c>
      <c r="H145" t="s">
        <v>210</v>
      </c>
      <c r="I145" s="76">
        <v>0.44</v>
      </c>
      <c r="J145" t="s">
        <v>105</v>
      </c>
      <c r="K145" s="76">
        <v>5.8</v>
      </c>
      <c r="L145" s="76">
        <v>23.12</v>
      </c>
      <c r="M145" s="76">
        <v>63528.56</v>
      </c>
      <c r="N145" s="76">
        <v>101.88462733261528</v>
      </c>
      <c r="O145" s="76">
        <v>64.725836605776905</v>
      </c>
      <c r="P145" s="76">
        <v>0.14000000000000001</v>
      </c>
      <c r="Q145" s="76">
        <v>0</v>
      </c>
    </row>
    <row r="146" spans="2:17">
      <c r="B146" t="s">
        <v>2772</v>
      </c>
      <c r="C146" t="s">
        <v>2521</v>
      </c>
      <c r="D146" t="s">
        <v>2773</v>
      </c>
      <c r="E146" s="16">
        <v>4340</v>
      </c>
      <c r="F146" t="s">
        <v>214</v>
      </c>
      <c r="G146" t="s">
        <v>2736</v>
      </c>
      <c r="H146" t="s">
        <v>210</v>
      </c>
      <c r="I146" s="76">
        <v>0.48</v>
      </c>
      <c r="J146" t="s">
        <v>105</v>
      </c>
      <c r="K146" s="76">
        <v>5.8</v>
      </c>
      <c r="L146" s="76">
        <v>19.28</v>
      </c>
      <c r="M146" s="76">
        <v>348508.82</v>
      </c>
      <c r="N146" s="76">
        <v>102.52450776631794</v>
      </c>
      <c r="O146" s="76">
        <v>357.306952227203</v>
      </c>
      <c r="P146" s="76">
        <v>0.75</v>
      </c>
      <c r="Q146" s="76">
        <v>0</v>
      </c>
    </row>
    <row r="147" spans="2:17">
      <c r="B147" t="s">
        <v>2772</v>
      </c>
      <c r="C147" t="s">
        <v>2521</v>
      </c>
      <c r="D147" t="s">
        <v>2773</v>
      </c>
      <c r="E147" s="16">
        <v>4340</v>
      </c>
      <c r="F147" t="s">
        <v>214</v>
      </c>
      <c r="G147" t="s">
        <v>2737</v>
      </c>
      <c r="H147" t="s">
        <v>210</v>
      </c>
      <c r="I147" s="76">
        <v>0.52</v>
      </c>
      <c r="J147" t="s">
        <v>105</v>
      </c>
      <c r="K147" s="76">
        <v>5.8</v>
      </c>
      <c r="L147" s="76">
        <v>16.36</v>
      </c>
      <c r="M147" s="76">
        <v>182930.7</v>
      </c>
      <c r="N147" s="76">
        <v>102.85463747652854</v>
      </c>
      <c r="O147" s="76">
        <v>188.15270831827601</v>
      </c>
      <c r="P147" s="76">
        <v>0.4</v>
      </c>
      <c r="Q147" s="76">
        <v>0</v>
      </c>
    </row>
    <row r="148" spans="2:17">
      <c r="B148" t="s">
        <v>2772</v>
      </c>
      <c r="C148" t="s">
        <v>2521</v>
      </c>
      <c r="D148" t="s">
        <v>2773</v>
      </c>
      <c r="E148" s="16">
        <v>4340</v>
      </c>
      <c r="F148" t="s">
        <v>214</v>
      </c>
      <c r="G148" t="s">
        <v>2738</v>
      </c>
      <c r="H148" t="s">
        <v>210</v>
      </c>
      <c r="I148" s="76">
        <v>0.56000000000000005</v>
      </c>
      <c r="J148" t="s">
        <v>105</v>
      </c>
      <c r="K148" s="76">
        <v>5.8</v>
      </c>
      <c r="L148" s="76">
        <v>14.07</v>
      </c>
      <c r="M148" s="76">
        <v>210534.16</v>
      </c>
      <c r="N148" s="76">
        <v>103.62386790214899</v>
      </c>
      <c r="O148" s="76">
        <v>218.16363984729901</v>
      </c>
      <c r="P148" s="76">
        <v>0.46</v>
      </c>
      <c r="Q148" s="76">
        <v>0</v>
      </c>
    </row>
    <row r="149" spans="2:17">
      <c r="B149" t="s">
        <v>2772</v>
      </c>
      <c r="C149" t="s">
        <v>2521</v>
      </c>
      <c r="D149" t="s">
        <v>2773</v>
      </c>
      <c r="E149" s="16">
        <v>4340</v>
      </c>
      <c r="F149" t="s">
        <v>214</v>
      </c>
      <c r="G149" t="s">
        <v>2739</v>
      </c>
      <c r="H149" t="s">
        <v>210</v>
      </c>
      <c r="I149" s="76">
        <v>0.61</v>
      </c>
      <c r="J149" t="s">
        <v>105</v>
      </c>
      <c r="K149" s="76">
        <v>5.8</v>
      </c>
      <c r="L149" s="76">
        <v>12.24</v>
      </c>
      <c r="M149" s="76">
        <v>273566.2</v>
      </c>
      <c r="N149" s="76">
        <v>104.18560768929568</v>
      </c>
      <c r="O149" s="76">
        <v>285.01660790251401</v>
      </c>
      <c r="P149" s="76">
        <v>0.6</v>
      </c>
      <c r="Q149" s="76">
        <v>0</v>
      </c>
    </row>
    <row r="150" spans="2:17">
      <c r="B150" t="s">
        <v>2772</v>
      </c>
      <c r="C150" t="s">
        <v>2521</v>
      </c>
      <c r="D150" t="s">
        <v>2773</v>
      </c>
      <c r="E150" s="16">
        <v>4340</v>
      </c>
      <c r="F150" t="s">
        <v>214</v>
      </c>
      <c r="G150" t="s">
        <v>2740</v>
      </c>
      <c r="H150" t="s">
        <v>210</v>
      </c>
      <c r="I150" s="76">
        <v>0.65</v>
      </c>
      <c r="J150" t="s">
        <v>105</v>
      </c>
      <c r="K150" s="76">
        <v>5.8</v>
      </c>
      <c r="L150" s="76">
        <v>10.77</v>
      </c>
      <c r="M150" s="76">
        <v>292811.09999999998</v>
      </c>
      <c r="N150" s="76">
        <v>104.64178393675034</v>
      </c>
      <c r="O150" s="76">
        <v>306.402758604822</v>
      </c>
      <c r="P150" s="76">
        <v>0.65</v>
      </c>
      <c r="Q150" s="76">
        <v>0</v>
      </c>
    </row>
    <row r="151" spans="2:17">
      <c r="B151" t="s">
        <v>2772</v>
      </c>
      <c r="C151" t="s">
        <v>2521</v>
      </c>
      <c r="D151" t="s">
        <v>2773</v>
      </c>
      <c r="E151" s="16">
        <v>4340</v>
      </c>
      <c r="F151" t="s">
        <v>214</v>
      </c>
      <c r="G151" t="s">
        <v>2741</v>
      </c>
      <c r="H151" t="s">
        <v>210</v>
      </c>
      <c r="I151" s="76">
        <v>0.69</v>
      </c>
      <c r="J151" t="s">
        <v>105</v>
      </c>
      <c r="K151" s="76">
        <v>5.8</v>
      </c>
      <c r="L151" s="76">
        <v>9.5399999999999991</v>
      </c>
      <c r="M151" s="76">
        <v>236444.65</v>
      </c>
      <c r="N151" s="76">
        <v>104.47329688773715</v>
      </c>
      <c r="O151" s="76">
        <v>247.02152116967099</v>
      </c>
      <c r="P151" s="76">
        <v>0.52</v>
      </c>
      <c r="Q151" s="76">
        <v>0</v>
      </c>
    </row>
    <row r="152" spans="2:17">
      <c r="B152" t="s">
        <v>2772</v>
      </c>
      <c r="C152" t="s">
        <v>2521</v>
      </c>
      <c r="D152" t="s">
        <v>2773</v>
      </c>
      <c r="E152" s="16">
        <v>4340</v>
      </c>
      <c r="F152" t="s">
        <v>214</v>
      </c>
      <c r="G152" t="s">
        <v>2742</v>
      </c>
      <c r="H152" t="s">
        <v>210</v>
      </c>
      <c r="I152" s="76">
        <v>0.73</v>
      </c>
      <c r="J152" t="s">
        <v>105</v>
      </c>
      <c r="K152" s="76">
        <v>5.8</v>
      </c>
      <c r="L152" s="76">
        <v>8.52</v>
      </c>
      <c r="M152" s="76">
        <v>391044.96</v>
      </c>
      <c r="N152" s="76">
        <v>104.40951680499091</v>
      </c>
      <c r="O152" s="76">
        <v>408.28815322627003</v>
      </c>
      <c r="P152" s="76">
        <v>0.86</v>
      </c>
      <c r="Q152" s="76">
        <v>0</v>
      </c>
    </row>
    <row r="153" spans="2:17">
      <c r="B153" t="s">
        <v>2772</v>
      </c>
      <c r="C153" t="s">
        <v>2521</v>
      </c>
      <c r="D153" t="s">
        <v>2773</v>
      </c>
      <c r="E153" s="16">
        <v>4340</v>
      </c>
      <c r="F153" t="s">
        <v>214</v>
      </c>
      <c r="G153" t="s">
        <v>2743</v>
      </c>
      <c r="H153" t="s">
        <v>210</v>
      </c>
      <c r="I153" s="76">
        <v>0.77</v>
      </c>
      <c r="J153" t="s">
        <v>105</v>
      </c>
      <c r="K153" s="76">
        <v>5.8</v>
      </c>
      <c r="L153" s="76">
        <v>7.66</v>
      </c>
      <c r="M153" s="76">
        <v>273402.25</v>
      </c>
      <c r="N153" s="76">
        <v>104.34425873617316</v>
      </c>
      <c r="O153" s="76">
        <v>285.279551130519</v>
      </c>
      <c r="P153" s="76">
        <v>0.6</v>
      </c>
      <c r="Q153" s="76">
        <v>0</v>
      </c>
    </row>
    <row r="154" spans="2:17">
      <c r="B154" t="s">
        <v>2772</v>
      </c>
      <c r="C154" t="s">
        <v>2521</v>
      </c>
      <c r="D154" t="s">
        <v>2773</v>
      </c>
      <c r="E154" s="16">
        <v>4340</v>
      </c>
      <c r="F154" t="s">
        <v>214</v>
      </c>
      <c r="G154" t="s">
        <v>2744</v>
      </c>
      <c r="H154" t="s">
        <v>210</v>
      </c>
      <c r="I154" s="76">
        <v>0.81</v>
      </c>
      <c r="J154" t="s">
        <v>105</v>
      </c>
      <c r="K154" s="76">
        <v>5.8</v>
      </c>
      <c r="L154" s="76">
        <v>6.92</v>
      </c>
      <c r="M154" s="76">
        <v>241596.18</v>
      </c>
      <c r="N154" s="76">
        <v>104.18230309375298</v>
      </c>
      <c r="O154" s="76">
        <v>251.700464510529</v>
      </c>
      <c r="P154" s="76">
        <v>0.53</v>
      </c>
      <c r="Q154" s="76">
        <v>0</v>
      </c>
    </row>
    <row r="155" spans="2:17">
      <c r="B155" t="s">
        <v>2772</v>
      </c>
      <c r="C155" t="s">
        <v>2521</v>
      </c>
      <c r="D155" t="s">
        <v>2773</v>
      </c>
      <c r="E155" s="16">
        <v>4340</v>
      </c>
      <c r="F155" t="s">
        <v>214</v>
      </c>
      <c r="G155" t="s">
        <v>2745</v>
      </c>
      <c r="H155" t="s">
        <v>210</v>
      </c>
      <c r="I155" s="76">
        <v>0.86</v>
      </c>
      <c r="J155" t="s">
        <v>105</v>
      </c>
      <c r="K155" s="76">
        <v>5.8</v>
      </c>
      <c r="L155" s="76">
        <v>6.28</v>
      </c>
      <c r="M155" s="76">
        <v>581879.15</v>
      </c>
      <c r="N155" s="76">
        <v>104.75402680748296</v>
      </c>
      <c r="O155" s="76">
        <v>609.54184077815398</v>
      </c>
      <c r="P155" s="76">
        <v>1.29</v>
      </c>
      <c r="Q155" s="76">
        <v>0.01</v>
      </c>
    </row>
    <row r="156" spans="2:17">
      <c r="B156" t="s">
        <v>2772</v>
      </c>
      <c r="C156" t="s">
        <v>2521</v>
      </c>
      <c r="D156" t="s">
        <v>2773</v>
      </c>
      <c r="E156" s="16">
        <v>4340</v>
      </c>
      <c r="F156" t="s">
        <v>214</v>
      </c>
      <c r="G156" t="s">
        <v>1063</v>
      </c>
      <c r="H156" t="s">
        <v>210</v>
      </c>
      <c r="I156" s="76">
        <v>0.9</v>
      </c>
      <c r="J156" t="s">
        <v>105</v>
      </c>
      <c r="K156" s="76">
        <v>5.8</v>
      </c>
      <c r="L156" s="76">
        <v>5.74</v>
      </c>
      <c r="M156" s="76">
        <v>675827.89</v>
      </c>
      <c r="N156" s="76">
        <v>105.11525061359482</v>
      </c>
      <c r="O156" s="76">
        <v>710.39818029006994</v>
      </c>
      <c r="P156" s="76">
        <v>1.5</v>
      </c>
      <c r="Q156" s="76">
        <v>0.01</v>
      </c>
    </row>
    <row r="157" spans="2:17">
      <c r="B157" t="s">
        <v>2772</v>
      </c>
      <c r="C157" t="s">
        <v>2521</v>
      </c>
      <c r="D157" t="s">
        <v>2773</v>
      </c>
      <c r="E157" s="16">
        <v>4340</v>
      </c>
      <c r="F157" t="s">
        <v>214</v>
      </c>
      <c r="G157" t="s">
        <v>2746</v>
      </c>
      <c r="H157" t="s">
        <v>210</v>
      </c>
      <c r="I157" s="76">
        <v>0.94</v>
      </c>
      <c r="J157" t="s">
        <v>105</v>
      </c>
      <c r="K157" s="76">
        <v>5.8</v>
      </c>
      <c r="L157" s="76">
        <v>5.26</v>
      </c>
      <c r="M157" s="76">
        <v>532282.96</v>
      </c>
      <c r="N157" s="76">
        <v>105.16030279317526</v>
      </c>
      <c r="O157" s="76">
        <v>559.75037245247597</v>
      </c>
      <c r="P157" s="76">
        <v>1.18</v>
      </c>
      <c r="Q157" s="76">
        <v>0.01</v>
      </c>
    </row>
    <row r="158" spans="2:17">
      <c r="B158" t="s">
        <v>2772</v>
      </c>
      <c r="C158" t="s">
        <v>2521</v>
      </c>
      <c r="D158" t="s">
        <v>2773</v>
      </c>
      <c r="E158" s="16">
        <v>4340</v>
      </c>
      <c r="F158" t="s">
        <v>214</v>
      </c>
      <c r="G158" t="s">
        <v>578</v>
      </c>
      <c r="H158" t="s">
        <v>210</v>
      </c>
      <c r="I158" s="76">
        <v>0.98</v>
      </c>
      <c r="J158" t="s">
        <v>105</v>
      </c>
      <c r="K158" s="76">
        <v>5.8</v>
      </c>
      <c r="L158" s="76">
        <v>4.84</v>
      </c>
      <c r="M158" s="76">
        <v>9617.7099999999991</v>
      </c>
      <c r="N158" s="76">
        <v>105.84317373952011</v>
      </c>
      <c r="O158" s="76">
        <v>10.1796895050632</v>
      </c>
      <c r="P158" s="76">
        <v>0.02</v>
      </c>
      <c r="Q158" s="76">
        <v>0</v>
      </c>
    </row>
    <row r="159" spans="2:17">
      <c r="B159" t="s">
        <v>2772</v>
      </c>
      <c r="C159" t="s">
        <v>2521</v>
      </c>
      <c r="D159" t="s">
        <v>2773</v>
      </c>
      <c r="E159" s="16">
        <v>4340</v>
      </c>
      <c r="F159" t="s">
        <v>214</v>
      </c>
      <c r="G159" t="s">
        <v>2747</v>
      </c>
      <c r="H159" t="s">
        <v>210</v>
      </c>
      <c r="I159" s="76">
        <v>1.02</v>
      </c>
      <c r="J159" t="s">
        <v>105</v>
      </c>
      <c r="K159" s="76">
        <v>5.8</v>
      </c>
      <c r="L159" s="76">
        <v>4.47</v>
      </c>
      <c r="M159" s="76">
        <v>236381.14</v>
      </c>
      <c r="N159" s="76">
        <v>106.09803421190625</v>
      </c>
      <c r="O159" s="76">
        <v>250.795742787694</v>
      </c>
      <c r="P159" s="76">
        <v>0.53</v>
      </c>
      <c r="Q159" s="76">
        <v>0</v>
      </c>
    </row>
    <row r="160" spans="2:17">
      <c r="B160" t="s">
        <v>2772</v>
      </c>
      <c r="C160" t="s">
        <v>2521</v>
      </c>
      <c r="D160" t="s">
        <v>2773</v>
      </c>
      <c r="E160" s="16">
        <v>4340</v>
      </c>
      <c r="F160" t="s">
        <v>214</v>
      </c>
      <c r="G160" t="s">
        <v>388</v>
      </c>
      <c r="H160" t="s">
        <v>210</v>
      </c>
      <c r="I160" s="76">
        <v>2.36</v>
      </c>
      <c r="J160" t="s">
        <v>105</v>
      </c>
      <c r="K160" s="76">
        <v>5.8</v>
      </c>
      <c r="L160" s="76">
        <v>0.32</v>
      </c>
      <c r="M160" s="76">
        <v>866712.84</v>
      </c>
      <c r="N160" s="76">
        <v>113.87427892394972</v>
      </c>
      <c r="O160" s="76">
        <v>986.96299689128602</v>
      </c>
      <c r="P160" s="76">
        <v>2.08</v>
      </c>
      <c r="Q160" s="76">
        <v>0.01</v>
      </c>
    </row>
    <row r="161" spans="2:17">
      <c r="B161" t="s">
        <v>2772</v>
      </c>
      <c r="C161" t="s">
        <v>2521</v>
      </c>
      <c r="D161" t="s">
        <v>2773</v>
      </c>
      <c r="E161" s="16">
        <v>4340</v>
      </c>
      <c r="F161" t="s">
        <v>214</v>
      </c>
      <c r="G161" t="s">
        <v>2774</v>
      </c>
      <c r="H161" t="s">
        <v>210</v>
      </c>
      <c r="I161" s="76">
        <v>2.4</v>
      </c>
      <c r="J161" t="s">
        <v>105</v>
      </c>
      <c r="K161" s="76">
        <v>5.8</v>
      </c>
      <c r="L161" s="76">
        <v>0.32</v>
      </c>
      <c r="M161" s="76">
        <v>68570.559999999998</v>
      </c>
      <c r="N161" s="76">
        <v>114.11904342863293</v>
      </c>
      <c r="O161" s="76">
        <v>78.252067145656795</v>
      </c>
      <c r="P161" s="76">
        <v>0.17</v>
      </c>
      <c r="Q161" s="76">
        <v>0</v>
      </c>
    </row>
    <row r="162" spans="2:17">
      <c r="B162" t="s">
        <v>2772</v>
      </c>
      <c r="C162" t="s">
        <v>2521</v>
      </c>
      <c r="D162" t="s">
        <v>2773</v>
      </c>
      <c r="E162" s="16">
        <v>4340</v>
      </c>
      <c r="F162" t="s">
        <v>214</v>
      </c>
      <c r="G162" t="s">
        <v>296</v>
      </c>
      <c r="H162" t="s">
        <v>210</v>
      </c>
      <c r="I162" s="76">
        <v>2.94</v>
      </c>
      <c r="J162" t="s">
        <v>105</v>
      </c>
      <c r="K162" s="76">
        <v>5.8</v>
      </c>
      <c r="L162" s="76">
        <v>0.45</v>
      </c>
      <c r="M162" s="76">
        <v>63906.03</v>
      </c>
      <c r="N162" s="76">
        <v>117.48638785619355</v>
      </c>
      <c r="O162" s="76">
        <v>75.080886269295405</v>
      </c>
      <c r="P162" s="76">
        <v>0.16</v>
      </c>
      <c r="Q162" s="76">
        <v>0</v>
      </c>
    </row>
    <row r="163" spans="2:17">
      <c r="B163" t="s">
        <v>2772</v>
      </c>
      <c r="C163" t="s">
        <v>2521</v>
      </c>
      <c r="D163" t="s">
        <v>2773</v>
      </c>
      <c r="E163" s="16">
        <v>4340</v>
      </c>
      <c r="F163" t="s">
        <v>214</v>
      </c>
      <c r="G163" t="s">
        <v>266</v>
      </c>
      <c r="H163" t="s">
        <v>210</v>
      </c>
      <c r="I163" s="76">
        <v>2.94</v>
      </c>
      <c r="J163" t="s">
        <v>105</v>
      </c>
      <c r="K163" s="76">
        <v>5.8</v>
      </c>
      <c r="L163" s="76">
        <v>0.45</v>
      </c>
      <c r="M163" s="76">
        <v>206420.98</v>
      </c>
      <c r="N163" s="76">
        <v>117.48638770034616</v>
      </c>
      <c r="O163" s="76">
        <v>242.51655285765401</v>
      </c>
      <c r="P163" s="76">
        <v>0.51</v>
      </c>
      <c r="Q163" s="76">
        <v>0</v>
      </c>
    </row>
    <row r="164" spans="2:17">
      <c r="B164" t="s">
        <v>2775</v>
      </c>
      <c r="C164" t="s">
        <v>2521</v>
      </c>
      <c r="D164" t="s">
        <v>2776</v>
      </c>
      <c r="E164" s="16">
        <v>4340</v>
      </c>
      <c r="F164" t="s">
        <v>214</v>
      </c>
      <c r="G164" t="s">
        <v>2777</v>
      </c>
      <c r="H164" t="s">
        <v>210</v>
      </c>
      <c r="I164" s="76">
        <v>2.0699999999999998</v>
      </c>
      <c r="J164" t="s">
        <v>105</v>
      </c>
      <c r="K164" s="76">
        <v>2.1</v>
      </c>
      <c r="L164" s="76">
        <v>0.9</v>
      </c>
      <c r="M164" s="76">
        <v>520340</v>
      </c>
      <c r="N164" s="76">
        <v>102.63490520352154</v>
      </c>
      <c r="O164" s="76">
        <v>534.05046573600396</v>
      </c>
      <c r="P164" s="76">
        <v>1.1299999999999999</v>
      </c>
      <c r="Q164" s="76">
        <v>0.01</v>
      </c>
    </row>
    <row r="165" spans="2:17">
      <c r="B165" t="s">
        <v>2775</v>
      </c>
      <c r="C165" t="s">
        <v>2521</v>
      </c>
      <c r="D165" t="s">
        <v>2778</v>
      </c>
      <c r="E165" s="16">
        <v>4340</v>
      </c>
      <c r="F165" t="s">
        <v>214</v>
      </c>
      <c r="G165" t="s">
        <v>2779</v>
      </c>
      <c r="H165" t="s">
        <v>210</v>
      </c>
      <c r="I165" s="76">
        <v>1.1399999999999999</v>
      </c>
      <c r="J165" t="s">
        <v>105</v>
      </c>
      <c r="K165" s="76">
        <v>2.1</v>
      </c>
      <c r="L165" s="76">
        <v>0.87</v>
      </c>
      <c r="M165" s="76">
        <v>70718.600000000006</v>
      </c>
      <c r="N165" s="76">
        <v>101.5316816040548</v>
      </c>
      <c r="O165" s="76">
        <v>71.801783786845107</v>
      </c>
      <c r="P165" s="76">
        <v>0.15</v>
      </c>
      <c r="Q165" s="76">
        <v>0</v>
      </c>
    </row>
    <row r="166" spans="2:17">
      <c r="B166" t="s">
        <v>2775</v>
      </c>
      <c r="C166" t="s">
        <v>2521</v>
      </c>
      <c r="D166" t="s">
        <v>2780</v>
      </c>
      <c r="E166" s="16">
        <v>4340</v>
      </c>
      <c r="F166" t="s">
        <v>214</v>
      </c>
      <c r="G166" t="s">
        <v>2781</v>
      </c>
      <c r="H166" t="s">
        <v>210</v>
      </c>
      <c r="I166" s="76">
        <v>1.7</v>
      </c>
      <c r="J166" t="s">
        <v>105</v>
      </c>
      <c r="K166" s="76">
        <v>2.1</v>
      </c>
      <c r="L166" s="76">
        <v>0.95</v>
      </c>
      <c r="M166" s="76">
        <v>147710.44</v>
      </c>
      <c r="N166" s="76">
        <v>102.09269068397738</v>
      </c>
      <c r="O166" s="76">
        <v>150.801562617142</v>
      </c>
      <c r="P166" s="76">
        <v>0.32</v>
      </c>
      <c r="Q166" s="76">
        <v>0</v>
      </c>
    </row>
    <row r="167" spans="2:17">
      <c r="B167" t="s">
        <v>2775</v>
      </c>
      <c r="C167" t="s">
        <v>2521</v>
      </c>
      <c r="D167" t="s">
        <v>2782</v>
      </c>
      <c r="E167" s="16">
        <v>4340</v>
      </c>
      <c r="F167" t="s">
        <v>214</v>
      </c>
      <c r="G167" t="s">
        <v>2783</v>
      </c>
      <c r="H167" t="s">
        <v>210</v>
      </c>
      <c r="I167" s="76">
        <v>0.27</v>
      </c>
      <c r="J167" t="s">
        <v>105</v>
      </c>
      <c r="K167" s="76">
        <v>2.1</v>
      </c>
      <c r="L167" s="76">
        <v>0.81</v>
      </c>
      <c r="M167" s="76">
        <v>19425</v>
      </c>
      <c r="N167" s="76">
        <v>100.4748736674816</v>
      </c>
      <c r="O167" s="76">
        <v>19.517244209908299</v>
      </c>
      <c r="P167" s="76">
        <v>0.04</v>
      </c>
      <c r="Q167" s="76">
        <v>0</v>
      </c>
    </row>
    <row r="168" spans="2:17">
      <c r="B168" t="s">
        <v>2775</v>
      </c>
      <c r="C168" t="s">
        <v>2521</v>
      </c>
      <c r="D168" t="s">
        <v>2784</v>
      </c>
      <c r="E168" s="16">
        <v>4340</v>
      </c>
      <c r="F168" t="s">
        <v>214</v>
      </c>
      <c r="G168" t="s">
        <v>2785</v>
      </c>
      <c r="H168" t="s">
        <v>210</v>
      </c>
      <c r="I168" s="76">
        <v>0.93</v>
      </c>
      <c r="J168" t="s">
        <v>105</v>
      </c>
      <c r="K168" s="76">
        <v>2.1</v>
      </c>
      <c r="L168" s="76">
        <v>0.83</v>
      </c>
      <c r="M168" s="76">
        <v>95150</v>
      </c>
      <c r="N168" s="76">
        <v>101.31217958157636</v>
      </c>
      <c r="O168" s="76">
        <v>96.398538871869903</v>
      </c>
      <c r="P168" s="76">
        <v>0.2</v>
      </c>
      <c r="Q168" s="76">
        <v>0</v>
      </c>
    </row>
    <row r="169" spans="2:17">
      <c r="B169" t="s">
        <v>2775</v>
      </c>
      <c r="C169" t="s">
        <v>2521</v>
      </c>
      <c r="D169" t="s">
        <v>2786</v>
      </c>
      <c r="E169" s="16">
        <v>4340</v>
      </c>
      <c r="F169" t="s">
        <v>214</v>
      </c>
      <c r="G169" t="s">
        <v>2787</v>
      </c>
      <c r="H169" t="s">
        <v>210</v>
      </c>
      <c r="I169" s="76">
        <v>0.52</v>
      </c>
      <c r="J169" t="s">
        <v>105</v>
      </c>
      <c r="K169" s="76">
        <v>2.1</v>
      </c>
      <c r="L169" s="76">
        <v>0.82</v>
      </c>
      <c r="M169" s="76">
        <v>54289.47</v>
      </c>
      <c r="N169" s="76">
        <v>100.79021529462418</v>
      </c>
      <c r="O169" s="76">
        <v>54.718473695310401</v>
      </c>
      <c r="P169" s="76">
        <v>0.12</v>
      </c>
      <c r="Q169" s="76">
        <v>0</v>
      </c>
    </row>
    <row r="170" spans="2:17">
      <c r="B170" t="s">
        <v>2775</v>
      </c>
      <c r="C170" t="s">
        <v>2521</v>
      </c>
      <c r="D170" t="s">
        <v>2788</v>
      </c>
      <c r="E170" s="16">
        <v>4340</v>
      </c>
      <c r="F170" t="s">
        <v>214</v>
      </c>
      <c r="G170" t="s">
        <v>2789</v>
      </c>
      <c r="H170" t="s">
        <v>210</v>
      </c>
      <c r="I170" s="76">
        <v>0.03</v>
      </c>
      <c r="J170" t="s">
        <v>105</v>
      </c>
      <c r="K170" s="76">
        <v>2.1</v>
      </c>
      <c r="L170" s="76">
        <v>0.8</v>
      </c>
      <c r="M170" s="76">
        <v>250340</v>
      </c>
      <c r="N170" s="76">
        <v>100.15640778306064</v>
      </c>
      <c r="O170" s="76">
        <v>250.731551244114</v>
      </c>
      <c r="P170" s="76">
        <v>0.53</v>
      </c>
      <c r="Q170" s="76">
        <v>0</v>
      </c>
    </row>
    <row r="171" spans="2:17">
      <c r="B171" t="s">
        <v>2775</v>
      </c>
      <c r="C171" t="s">
        <v>2521</v>
      </c>
      <c r="D171" t="s">
        <v>2790</v>
      </c>
      <c r="E171" s="16">
        <v>4340</v>
      </c>
      <c r="F171" t="s">
        <v>214</v>
      </c>
      <c r="G171" t="s">
        <v>756</v>
      </c>
      <c r="H171" t="s">
        <v>210</v>
      </c>
      <c r="I171" s="76">
        <v>0.32</v>
      </c>
      <c r="J171" t="s">
        <v>105</v>
      </c>
      <c r="K171" s="76">
        <v>2.1</v>
      </c>
      <c r="L171" s="76">
        <v>0.81</v>
      </c>
      <c r="M171" s="76">
        <v>21640</v>
      </c>
      <c r="N171" s="76">
        <v>100.52781970847597</v>
      </c>
      <c r="O171" s="76">
        <v>21.7542201849142</v>
      </c>
      <c r="P171" s="76">
        <v>0.05</v>
      </c>
      <c r="Q171" s="76">
        <v>0</v>
      </c>
    </row>
    <row r="172" spans="2:17">
      <c r="B172" t="s">
        <v>2775</v>
      </c>
      <c r="C172" t="s">
        <v>2521</v>
      </c>
      <c r="D172" t="s">
        <v>2791</v>
      </c>
      <c r="E172" s="16">
        <v>4340</v>
      </c>
      <c r="F172" t="s">
        <v>214</v>
      </c>
      <c r="G172" t="s">
        <v>874</v>
      </c>
      <c r="H172" t="s">
        <v>210</v>
      </c>
      <c r="I172" s="76">
        <v>1.06</v>
      </c>
      <c r="J172" t="s">
        <v>105</v>
      </c>
      <c r="K172" s="76">
        <v>2.1</v>
      </c>
      <c r="L172" s="76">
        <v>0.86</v>
      </c>
      <c r="M172" s="76">
        <v>36325.79</v>
      </c>
      <c r="N172" s="76">
        <v>99.540923223828585</v>
      </c>
      <c r="O172" s="76">
        <v>36.159026734349197</v>
      </c>
      <c r="P172" s="76">
        <v>0.08</v>
      </c>
      <c r="Q172" s="76">
        <v>0</v>
      </c>
    </row>
    <row r="173" spans="2:17">
      <c r="B173" t="s">
        <v>2775</v>
      </c>
      <c r="C173" t="s">
        <v>2521</v>
      </c>
      <c r="D173" t="s">
        <v>2792</v>
      </c>
      <c r="E173" s="16">
        <v>4340</v>
      </c>
      <c r="F173" t="s">
        <v>214</v>
      </c>
      <c r="G173" t="s">
        <v>2793</v>
      </c>
      <c r="H173" t="s">
        <v>210</v>
      </c>
      <c r="I173" s="76">
        <v>3.95</v>
      </c>
      <c r="J173" t="s">
        <v>105</v>
      </c>
      <c r="K173" s="76">
        <v>2.1</v>
      </c>
      <c r="L173" s="76">
        <v>1.22</v>
      </c>
      <c r="M173" s="76">
        <v>351895</v>
      </c>
      <c r="N173" s="76">
        <v>103.69222625568791</v>
      </c>
      <c r="O173" s="76">
        <v>364.88775958245299</v>
      </c>
      <c r="P173" s="76">
        <v>0.77</v>
      </c>
      <c r="Q173" s="76">
        <v>0</v>
      </c>
    </row>
    <row r="174" spans="2:17">
      <c r="B174" t="s">
        <v>2775</v>
      </c>
      <c r="C174" t="s">
        <v>2521</v>
      </c>
      <c r="D174" t="s">
        <v>2794</v>
      </c>
      <c r="E174" s="16">
        <v>4340</v>
      </c>
      <c r="F174" t="s">
        <v>214</v>
      </c>
      <c r="G174" t="s">
        <v>2795</v>
      </c>
      <c r="H174" t="s">
        <v>210</v>
      </c>
      <c r="I174" s="76">
        <v>1.17</v>
      </c>
      <c r="J174" t="s">
        <v>105</v>
      </c>
      <c r="K174" s="76">
        <v>2.1</v>
      </c>
      <c r="L174" s="76">
        <v>0.84</v>
      </c>
      <c r="M174" s="76">
        <v>420340</v>
      </c>
      <c r="N174" s="76">
        <v>101.61350786656635</v>
      </c>
      <c r="O174" s="76">
        <v>427.12221896632502</v>
      </c>
      <c r="P174" s="76">
        <v>0.9</v>
      </c>
      <c r="Q174" s="76">
        <v>0</v>
      </c>
    </row>
    <row r="175" spans="2:17">
      <c r="B175" t="s">
        <v>2775</v>
      </c>
      <c r="C175" t="s">
        <v>2521</v>
      </c>
      <c r="D175" t="s">
        <v>2796</v>
      </c>
      <c r="E175" s="16">
        <v>4340</v>
      </c>
      <c r="F175" t="s">
        <v>214</v>
      </c>
      <c r="G175" t="s">
        <v>2797</v>
      </c>
      <c r="H175" t="s">
        <v>210</v>
      </c>
      <c r="I175" s="76">
        <v>1.34</v>
      </c>
      <c r="J175" t="s">
        <v>105</v>
      </c>
      <c r="K175" s="76">
        <v>2.1</v>
      </c>
      <c r="L175" s="76">
        <v>0.84</v>
      </c>
      <c r="M175" s="76">
        <v>1400340</v>
      </c>
      <c r="N175" s="76">
        <v>101.82209212658711</v>
      </c>
      <c r="O175" s="76">
        <v>1425.8554848854501</v>
      </c>
      <c r="P175" s="76">
        <v>3.01</v>
      </c>
      <c r="Q175" s="76">
        <v>0.01</v>
      </c>
    </row>
    <row r="176" spans="2:17">
      <c r="B176" t="s">
        <v>2775</v>
      </c>
      <c r="C176" t="s">
        <v>2521</v>
      </c>
      <c r="D176" t="s">
        <v>2798</v>
      </c>
      <c r="E176" s="16">
        <v>4340</v>
      </c>
      <c r="F176" t="s">
        <v>214</v>
      </c>
      <c r="G176" t="s">
        <v>2799</v>
      </c>
      <c r="H176" t="s">
        <v>210</v>
      </c>
      <c r="I176" s="76">
        <v>0.69</v>
      </c>
      <c r="J176" t="s">
        <v>105</v>
      </c>
      <c r="K176" s="76">
        <v>2.1</v>
      </c>
      <c r="L176" s="76">
        <v>0.83</v>
      </c>
      <c r="M176" s="76">
        <v>16598.59</v>
      </c>
      <c r="N176" s="76">
        <v>100.99728215930871</v>
      </c>
      <c r="O176" s="76">
        <v>16.764124776766799</v>
      </c>
      <c r="P176" s="76">
        <v>0.04</v>
      </c>
      <c r="Q176" s="76">
        <v>0</v>
      </c>
    </row>
    <row r="177" spans="2:17">
      <c r="B177" t="s">
        <v>2775</v>
      </c>
      <c r="C177" t="s">
        <v>2521</v>
      </c>
      <c r="D177" t="s">
        <v>2800</v>
      </c>
      <c r="E177" s="16">
        <v>4340</v>
      </c>
      <c r="F177" t="s">
        <v>214</v>
      </c>
      <c r="G177" t="s">
        <v>1240</v>
      </c>
      <c r="H177" t="s">
        <v>210</v>
      </c>
      <c r="I177" s="76">
        <v>4.34</v>
      </c>
      <c r="J177" t="s">
        <v>105</v>
      </c>
      <c r="K177" s="76">
        <v>1.1000000000000001</v>
      </c>
      <c r="L177" s="76">
        <v>1.35</v>
      </c>
      <c r="M177" s="76">
        <v>940921</v>
      </c>
      <c r="N177" s="76">
        <v>99.035519041578411</v>
      </c>
      <c r="O177" s="76">
        <v>931.84599612120996</v>
      </c>
      <c r="P177" s="76">
        <v>1.97</v>
      </c>
      <c r="Q177" s="76">
        <v>0.01</v>
      </c>
    </row>
    <row r="178" spans="2:17">
      <c r="B178" t="s">
        <v>2775</v>
      </c>
      <c r="C178" t="s">
        <v>2521</v>
      </c>
      <c r="D178" t="s">
        <v>2801</v>
      </c>
      <c r="E178" s="16">
        <v>4340</v>
      </c>
      <c r="F178" t="s">
        <v>214</v>
      </c>
      <c r="G178" t="s">
        <v>2802</v>
      </c>
      <c r="H178" t="s">
        <v>210</v>
      </c>
      <c r="I178" s="76">
        <v>0.27</v>
      </c>
      <c r="J178" t="s">
        <v>105</v>
      </c>
      <c r="K178" s="76">
        <v>2.1</v>
      </c>
      <c r="L178" s="76">
        <v>0.81</v>
      </c>
      <c r="M178" s="76">
        <v>201884.61</v>
      </c>
      <c r="N178" s="76">
        <v>100.47487354257167</v>
      </c>
      <c r="O178" s="76">
        <v>202.84330659941401</v>
      </c>
      <c r="P178" s="76">
        <v>0.43</v>
      </c>
      <c r="Q178" s="76">
        <v>0</v>
      </c>
    </row>
    <row r="179" spans="2:17">
      <c r="B179" t="s">
        <v>2775</v>
      </c>
      <c r="C179" t="s">
        <v>2521</v>
      </c>
      <c r="D179" t="s">
        <v>2803</v>
      </c>
      <c r="E179" s="16">
        <v>4340</v>
      </c>
      <c r="F179" t="s">
        <v>214</v>
      </c>
      <c r="G179" t="s">
        <v>2804</v>
      </c>
      <c r="H179" t="s">
        <v>210</v>
      </c>
      <c r="I179" s="76">
        <v>2.2200000000000002</v>
      </c>
      <c r="J179" t="s">
        <v>105</v>
      </c>
      <c r="K179" s="76">
        <v>2.1</v>
      </c>
      <c r="L179" s="76">
        <v>1.07</v>
      </c>
      <c r="M179" s="76">
        <v>75739.64</v>
      </c>
      <c r="N179" s="76">
        <v>102.44462371225504</v>
      </c>
      <c r="O179" s="76">
        <v>77.591189199016597</v>
      </c>
      <c r="P179" s="76">
        <v>0.16</v>
      </c>
      <c r="Q179" s="76">
        <v>0</v>
      </c>
    </row>
    <row r="180" spans="2:17">
      <c r="B180" t="s">
        <v>2775</v>
      </c>
      <c r="C180" t="s">
        <v>2521</v>
      </c>
      <c r="D180" t="s">
        <v>2805</v>
      </c>
      <c r="E180" s="16">
        <v>4340</v>
      </c>
      <c r="F180" t="s">
        <v>214</v>
      </c>
      <c r="G180" t="s">
        <v>2806</v>
      </c>
      <c r="H180" t="s">
        <v>210</v>
      </c>
      <c r="I180" s="76">
        <v>2.2400000000000002</v>
      </c>
      <c r="J180" t="s">
        <v>105</v>
      </c>
      <c r="K180" s="76">
        <v>1.1000000000000001</v>
      </c>
      <c r="L180" s="76">
        <v>1.07</v>
      </c>
      <c r="M180" s="76">
        <v>502306.75</v>
      </c>
      <c r="N180" s="76">
        <v>100.14545802125176</v>
      </c>
      <c r="O180" s="76">
        <v>503.03739545916397</v>
      </c>
      <c r="P180" s="76">
        <v>1.06</v>
      </c>
      <c r="Q180" s="76">
        <v>0.01</v>
      </c>
    </row>
    <row r="181" spans="2:17">
      <c r="B181" t="s">
        <v>2775</v>
      </c>
      <c r="C181" t="s">
        <v>2521</v>
      </c>
      <c r="D181" t="s">
        <v>2807</v>
      </c>
      <c r="E181" s="16">
        <v>4340</v>
      </c>
      <c r="F181" t="s">
        <v>214</v>
      </c>
      <c r="G181" t="s">
        <v>2806</v>
      </c>
      <c r="H181" t="s">
        <v>210</v>
      </c>
      <c r="I181" s="76">
        <v>1.8</v>
      </c>
      <c r="J181" t="s">
        <v>105</v>
      </c>
      <c r="K181" s="76">
        <v>1.1000000000000001</v>
      </c>
      <c r="L181" s="76">
        <v>0.97</v>
      </c>
      <c r="M181" s="76">
        <v>701313.12</v>
      </c>
      <c r="N181" s="76">
        <v>100.30718219529174</v>
      </c>
      <c r="O181" s="76">
        <v>703.46742903788504</v>
      </c>
      <c r="P181" s="76">
        <v>1.49</v>
      </c>
      <c r="Q181" s="76">
        <v>0.01</v>
      </c>
    </row>
    <row r="182" spans="2:17">
      <c r="B182" t="s">
        <v>2775</v>
      </c>
      <c r="C182" t="s">
        <v>2521</v>
      </c>
      <c r="D182" t="s">
        <v>2808</v>
      </c>
      <c r="E182" s="16">
        <v>4340</v>
      </c>
      <c r="F182" t="s">
        <v>214</v>
      </c>
      <c r="G182" t="s">
        <v>2809</v>
      </c>
      <c r="H182" t="s">
        <v>210</v>
      </c>
      <c r="I182" s="76">
        <v>2.5299999999999998</v>
      </c>
      <c r="J182" t="s">
        <v>105</v>
      </c>
      <c r="K182" s="76">
        <v>1.1000000000000001</v>
      </c>
      <c r="L182" s="76">
        <v>1.07</v>
      </c>
      <c r="M182" s="76">
        <v>1400991</v>
      </c>
      <c r="N182" s="76">
        <v>100.14580257425922</v>
      </c>
      <c r="O182" s="76">
        <v>1403.0336809431401</v>
      </c>
      <c r="P182" s="76">
        <v>2.96</v>
      </c>
      <c r="Q182" s="76">
        <v>0.01</v>
      </c>
    </row>
    <row r="183" spans="2:17">
      <c r="B183" t="s">
        <v>2775</v>
      </c>
      <c r="C183" t="s">
        <v>2521</v>
      </c>
      <c r="D183" t="s">
        <v>2810</v>
      </c>
      <c r="E183" s="16">
        <v>4340</v>
      </c>
      <c r="F183" t="s">
        <v>214</v>
      </c>
      <c r="G183" t="s">
        <v>2811</v>
      </c>
      <c r="H183" t="s">
        <v>210</v>
      </c>
      <c r="I183" s="76">
        <v>1.82</v>
      </c>
      <c r="J183" t="s">
        <v>105</v>
      </c>
      <c r="K183" s="76">
        <v>2.1</v>
      </c>
      <c r="L183" s="76">
        <v>0.98</v>
      </c>
      <c r="M183" s="76">
        <v>44915.199999999997</v>
      </c>
      <c r="N183" s="76">
        <v>102.19200345522474</v>
      </c>
      <c r="O183" s="76">
        <v>45.899742735921102</v>
      </c>
      <c r="P183" s="76">
        <v>0.1</v>
      </c>
      <c r="Q183" s="76">
        <v>0</v>
      </c>
    </row>
    <row r="184" spans="2:17">
      <c r="B184" t="s">
        <v>2775</v>
      </c>
      <c r="C184" t="s">
        <v>2521</v>
      </c>
      <c r="D184" t="s">
        <v>2812</v>
      </c>
      <c r="E184" s="16">
        <v>4340</v>
      </c>
      <c r="F184" t="s">
        <v>214</v>
      </c>
      <c r="G184" t="s">
        <v>2813</v>
      </c>
      <c r="H184" t="s">
        <v>210</v>
      </c>
      <c r="I184" s="76">
        <v>2.2999999999999998</v>
      </c>
      <c r="J184" t="s">
        <v>105</v>
      </c>
      <c r="K184" s="76">
        <v>2.1</v>
      </c>
      <c r="L184" s="76">
        <v>1.0900000000000001</v>
      </c>
      <c r="M184" s="76">
        <v>76142.509999999995</v>
      </c>
      <c r="N184" s="76">
        <v>102.47908184472367</v>
      </c>
      <c r="O184" s="76">
        <v>78.030145141526901</v>
      </c>
      <c r="P184" s="76">
        <v>0.16</v>
      </c>
      <c r="Q184" s="76">
        <v>0</v>
      </c>
    </row>
    <row r="185" spans="2:17">
      <c r="B185" t="s">
        <v>2775</v>
      </c>
      <c r="C185" t="s">
        <v>2521</v>
      </c>
      <c r="D185" t="s">
        <v>2814</v>
      </c>
      <c r="E185" s="16">
        <v>4340</v>
      </c>
      <c r="F185" t="s">
        <v>214</v>
      </c>
      <c r="G185" t="s">
        <v>2815</v>
      </c>
      <c r="H185" t="s">
        <v>210</v>
      </c>
      <c r="I185" s="76">
        <v>0.4</v>
      </c>
      <c r="J185" t="s">
        <v>105</v>
      </c>
      <c r="K185" s="76">
        <v>2.1</v>
      </c>
      <c r="L185" s="76">
        <v>0.82</v>
      </c>
      <c r="M185" s="76">
        <v>25213.39</v>
      </c>
      <c r="N185" s="76">
        <v>100.63289200682692</v>
      </c>
      <c r="O185" s="76">
        <v>25.372963529960099</v>
      </c>
      <c r="P185" s="76">
        <v>0.05</v>
      </c>
      <c r="Q185" s="76">
        <v>0</v>
      </c>
    </row>
    <row r="186" spans="2:17">
      <c r="B186" t="s">
        <v>2775</v>
      </c>
      <c r="C186" t="s">
        <v>2521</v>
      </c>
      <c r="D186" t="s">
        <v>2816</v>
      </c>
      <c r="E186" s="16">
        <v>4340</v>
      </c>
      <c r="F186" t="s">
        <v>214</v>
      </c>
      <c r="G186" t="s">
        <v>2817</v>
      </c>
      <c r="H186" t="s">
        <v>210</v>
      </c>
      <c r="I186" s="76">
        <v>1.38</v>
      </c>
      <c r="J186" t="s">
        <v>105</v>
      </c>
      <c r="K186" s="76">
        <v>2.1</v>
      </c>
      <c r="L186" s="76">
        <v>0.9</v>
      </c>
      <c r="M186" s="76">
        <v>25500</v>
      </c>
      <c r="N186" s="76">
        <v>101.78843114761804</v>
      </c>
      <c r="O186" s="76">
        <v>25.956049942642601</v>
      </c>
      <c r="P186" s="76">
        <v>0.05</v>
      </c>
      <c r="Q186" s="76">
        <v>0</v>
      </c>
    </row>
    <row r="187" spans="2:17">
      <c r="B187" t="s">
        <v>2775</v>
      </c>
      <c r="C187" t="s">
        <v>2521</v>
      </c>
      <c r="D187" t="s">
        <v>2818</v>
      </c>
      <c r="E187" s="16">
        <v>4340</v>
      </c>
      <c r="F187" t="s">
        <v>214</v>
      </c>
      <c r="G187" t="s">
        <v>2819</v>
      </c>
      <c r="H187" t="s">
        <v>210</v>
      </c>
      <c r="I187" s="76">
        <v>4.6500000000000004</v>
      </c>
      <c r="J187" t="s">
        <v>105</v>
      </c>
      <c r="K187" s="76">
        <v>1.1000000000000001</v>
      </c>
      <c r="L187" s="76">
        <v>1.41</v>
      </c>
      <c r="M187" s="76">
        <v>474039</v>
      </c>
      <c r="N187" s="76">
        <v>98.649733753629349</v>
      </c>
      <c r="O187" s="76">
        <v>467.63821138836698</v>
      </c>
      <c r="P187" s="76">
        <v>0.99</v>
      </c>
      <c r="Q187" s="76">
        <v>0</v>
      </c>
    </row>
    <row r="188" spans="2:17">
      <c r="B188" t="s">
        <v>2775</v>
      </c>
      <c r="C188" t="s">
        <v>2521</v>
      </c>
      <c r="D188" t="s">
        <v>2820</v>
      </c>
      <c r="E188" s="16">
        <v>4340</v>
      </c>
      <c r="F188" t="s">
        <v>214</v>
      </c>
      <c r="G188" t="s">
        <v>2819</v>
      </c>
      <c r="H188" t="s">
        <v>210</v>
      </c>
      <c r="I188" s="76">
        <v>2.34</v>
      </c>
      <c r="J188" t="s">
        <v>105</v>
      </c>
      <c r="K188" s="76">
        <v>2.1</v>
      </c>
      <c r="L188" s="76">
        <v>1.1000000000000001</v>
      </c>
      <c r="M188" s="76">
        <v>94613.46</v>
      </c>
      <c r="N188" s="76">
        <v>102.49422423431128</v>
      </c>
      <c r="O188" s="76">
        <v>96.973331848240406</v>
      </c>
      <c r="P188" s="76">
        <v>0.2</v>
      </c>
      <c r="Q188" s="76">
        <v>0</v>
      </c>
    </row>
    <row r="189" spans="2:17">
      <c r="B189" t="s">
        <v>2775</v>
      </c>
      <c r="C189" t="s">
        <v>2521</v>
      </c>
      <c r="D189" t="s">
        <v>2821</v>
      </c>
      <c r="E189" s="16">
        <v>4340</v>
      </c>
      <c r="F189" t="s">
        <v>214</v>
      </c>
      <c r="G189" t="s">
        <v>2822</v>
      </c>
      <c r="H189" t="s">
        <v>210</v>
      </c>
      <c r="I189" s="76">
        <v>1.46</v>
      </c>
      <c r="J189" t="s">
        <v>105</v>
      </c>
      <c r="K189" s="76">
        <v>2.1</v>
      </c>
      <c r="L189" s="76">
        <v>0.91</v>
      </c>
      <c r="M189" s="76">
        <v>23362.48</v>
      </c>
      <c r="N189" s="76">
        <v>101.86887245266428</v>
      </c>
      <c r="O189" s="76">
        <v>23.7990949529792</v>
      </c>
      <c r="P189" s="76">
        <v>0.05</v>
      </c>
      <c r="Q189" s="76">
        <v>0</v>
      </c>
    </row>
    <row r="190" spans="2:17">
      <c r="B190" t="s">
        <v>2775</v>
      </c>
      <c r="C190" t="s">
        <v>2521</v>
      </c>
      <c r="D190" t="s">
        <v>2823</v>
      </c>
      <c r="E190" s="16">
        <v>4340</v>
      </c>
      <c r="F190" t="s">
        <v>214</v>
      </c>
      <c r="G190" t="s">
        <v>2824</v>
      </c>
      <c r="H190" t="s">
        <v>210</v>
      </c>
      <c r="I190" s="76">
        <v>3.79</v>
      </c>
      <c r="J190" t="s">
        <v>105</v>
      </c>
      <c r="K190" s="76">
        <v>2.1</v>
      </c>
      <c r="L190" s="76">
        <v>1.21</v>
      </c>
      <c r="M190" s="76">
        <v>400340</v>
      </c>
      <c r="N190" s="76">
        <v>103.54952384618399</v>
      </c>
      <c r="O190" s="76">
        <v>414.55016376581301</v>
      </c>
      <c r="P190" s="76">
        <v>0.88</v>
      </c>
      <c r="Q190" s="76">
        <v>0</v>
      </c>
    </row>
    <row r="191" spans="2:17">
      <c r="B191" t="s">
        <v>2775</v>
      </c>
      <c r="C191" t="s">
        <v>2521</v>
      </c>
      <c r="D191" t="s">
        <v>2825</v>
      </c>
      <c r="E191" s="16">
        <v>4340</v>
      </c>
      <c r="F191" t="s">
        <v>214</v>
      </c>
      <c r="G191" t="s">
        <v>2826</v>
      </c>
      <c r="H191" t="s">
        <v>210</v>
      </c>
      <c r="I191" s="76">
        <v>4.8099999999999996</v>
      </c>
      <c r="J191" t="s">
        <v>105</v>
      </c>
      <c r="K191" s="76">
        <v>1.1000000000000001</v>
      </c>
      <c r="L191" s="76">
        <v>1.49</v>
      </c>
      <c r="M191" s="76">
        <v>1050000</v>
      </c>
      <c r="N191" s="76">
        <v>98.270660248770483</v>
      </c>
      <c r="O191" s="76">
        <v>1031.84193261209</v>
      </c>
      <c r="P191" s="76">
        <v>2.1800000000000002</v>
      </c>
      <c r="Q191" s="76">
        <v>0.01</v>
      </c>
    </row>
    <row r="192" spans="2:17">
      <c r="B192" t="s">
        <v>2775</v>
      </c>
      <c r="C192" t="s">
        <v>2521</v>
      </c>
      <c r="D192" t="s">
        <v>2827</v>
      </c>
      <c r="E192" s="16">
        <v>4340</v>
      </c>
      <c r="F192" t="s">
        <v>214</v>
      </c>
      <c r="G192" t="s">
        <v>2828</v>
      </c>
      <c r="H192" t="s">
        <v>210</v>
      </c>
      <c r="I192" s="76">
        <v>0.97</v>
      </c>
      <c r="J192" t="s">
        <v>105</v>
      </c>
      <c r="K192" s="76">
        <v>2.1</v>
      </c>
      <c r="L192" s="76">
        <v>0.85</v>
      </c>
      <c r="M192" s="76">
        <v>26766.639999999999</v>
      </c>
      <c r="N192" s="76">
        <v>101.34619850063139</v>
      </c>
      <c r="O192" s="76">
        <v>27.126972106349399</v>
      </c>
      <c r="P192" s="76">
        <v>0.06</v>
      </c>
      <c r="Q192" s="76">
        <v>0</v>
      </c>
    </row>
    <row r="193" spans="2:17">
      <c r="B193" t="s">
        <v>2775</v>
      </c>
      <c r="C193" t="s">
        <v>2521</v>
      </c>
      <c r="D193" t="s">
        <v>2829</v>
      </c>
      <c r="E193" s="16">
        <v>4340</v>
      </c>
      <c r="F193" t="s">
        <v>214</v>
      </c>
      <c r="G193" t="s">
        <v>2830</v>
      </c>
      <c r="H193" t="s">
        <v>210</v>
      </c>
      <c r="I193" s="76">
        <v>2.44</v>
      </c>
      <c r="J193" t="s">
        <v>105</v>
      </c>
      <c r="K193" s="76">
        <v>1.1000000000000001</v>
      </c>
      <c r="L193" s="76">
        <v>1.1200000000000001</v>
      </c>
      <c r="M193" s="76">
        <v>200000</v>
      </c>
      <c r="N193" s="76">
        <v>100.0202699924765</v>
      </c>
      <c r="O193" s="76">
        <v>200.040539984953</v>
      </c>
      <c r="P193" s="76">
        <v>0.42</v>
      </c>
      <c r="Q193" s="76">
        <v>0</v>
      </c>
    </row>
    <row r="194" spans="2:17">
      <c r="B194" t="s">
        <v>2775</v>
      </c>
      <c r="C194" t="s">
        <v>2521</v>
      </c>
      <c r="D194" t="s">
        <v>2831</v>
      </c>
      <c r="E194" s="16">
        <v>4340</v>
      </c>
      <c r="F194" t="s">
        <v>214</v>
      </c>
      <c r="G194" t="s">
        <v>2832</v>
      </c>
      <c r="H194" t="s">
        <v>210</v>
      </c>
      <c r="I194" s="76">
        <v>2.42</v>
      </c>
      <c r="J194" t="s">
        <v>105</v>
      </c>
      <c r="K194" s="76">
        <v>2.1</v>
      </c>
      <c r="L194" s="76">
        <v>1.1200000000000001</v>
      </c>
      <c r="M194" s="76">
        <v>99000</v>
      </c>
      <c r="N194" s="76">
        <v>102.52018737258081</v>
      </c>
      <c r="O194" s="76">
        <v>101.494985498855</v>
      </c>
      <c r="P194" s="76">
        <v>0.21</v>
      </c>
      <c r="Q194" s="76">
        <v>0</v>
      </c>
    </row>
    <row r="195" spans="2:17">
      <c r="B195" t="s">
        <v>2775</v>
      </c>
      <c r="C195" t="s">
        <v>2521</v>
      </c>
      <c r="D195" t="s">
        <v>2833</v>
      </c>
      <c r="E195" s="16">
        <v>4340</v>
      </c>
      <c r="F195" t="s">
        <v>214</v>
      </c>
      <c r="G195" t="s">
        <v>2834</v>
      </c>
      <c r="H195" t="s">
        <v>210</v>
      </c>
      <c r="I195" s="76">
        <v>2.94</v>
      </c>
      <c r="J195" t="s">
        <v>105</v>
      </c>
      <c r="K195" s="76">
        <v>2.1</v>
      </c>
      <c r="L195" s="76">
        <v>1.03</v>
      </c>
      <c r="M195" s="76">
        <v>285000</v>
      </c>
      <c r="N195" s="76">
        <v>103.32372332385438</v>
      </c>
      <c r="O195" s="76">
        <v>294.47261147298502</v>
      </c>
      <c r="P195" s="76">
        <v>0.62</v>
      </c>
      <c r="Q195" s="76">
        <v>0</v>
      </c>
    </row>
    <row r="196" spans="2:17">
      <c r="B196" t="s">
        <v>2775</v>
      </c>
      <c r="C196" t="s">
        <v>2521</v>
      </c>
      <c r="D196" t="s">
        <v>2835</v>
      </c>
      <c r="E196" s="16">
        <v>4340</v>
      </c>
      <c r="F196" t="s">
        <v>214</v>
      </c>
      <c r="G196" t="s">
        <v>2836</v>
      </c>
      <c r="H196" t="s">
        <v>210</v>
      </c>
      <c r="I196" s="76">
        <v>0.03</v>
      </c>
      <c r="J196" t="s">
        <v>105</v>
      </c>
      <c r="K196" s="76">
        <v>2.1</v>
      </c>
      <c r="L196" s="76">
        <v>0.81</v>
      </c>
      <c r="M196" s="76">
        <v>2512.5</v>
      </c>
      <c r="N196" s="76">
        <v>100.1564077830607</v>
      </c>
      <c r="O196" s="76">
        <v>2.5164297455494</v>
      </c>
      <c r="P196" s="76">
        <v>0.01</v>
      </c>
      <c r="Q196" s="76">
        <v>0</v>
      </c>
    </row>
    <row r="197" spans="2:17">
      <c r="B197" t="s">
        <v>2775</v>
      </c>
      <c r="C197" t="s">
        <v>2521</v>
      </c>
      <c r="D197" t="s">
        <v>2837</v>
      </c>
      <c r="E197" s="16">
        <v>4340</v>
      </c>
      <c r="F197" t="s">
        <v>214</v>
      </c>
      <c r="G197" t="s">
        <v>2838</v>
      </c>
      <c r="H197" t="s">
        <v>210</v>
      </c>
      <c r="I197" s="76">
        <v>2.42</v>
      </c>
      <c r="J197" t="s">
        <v>105</v>
      </c>
      <c r="K197" s="76">
        <v>2.1</v>
      </c>
      <c r="L197" s="76">
        <v>1.1200000000000001</v>
      </c>
      <c r="M197" s="76">
        <v>182792</v>
      </c>
      <c r="N197" s="76">
        <v>102.52018804435424</v>
      </c>
      <c r="O197" s="76">
        <v>187.39870213003601</v>
      </c>
      <c r="P197" s="76">
        <v>0.4</v>
      </c>
      <c r="Q197" s="76">
        <v>0</v>
      </c>
    </row>
    <row r="198" spans="2:17">
      <c r="B198" t="s">
        <v>2775</v>
      </c>
      <c r="C198" t="s">
        <v>2521</v>
      </c>
      <c r="D198" t="s">
        <v>2839</v>
      </c>
      <c r="E198" s="16">
        <v>4340</v>
      </c>
      <c r="F198" t="s">
        <v>214</v>
      </c>
      <c r="G198" t="s">
        <v>2840</v>
      </c>
      <c r="H198" t="s">
        <v>210</v>
      </c>
      <c r="I198" s="76">
        <v>2.57</v>
      </c>
      <c r="J198" t="s">
        <v>105</v>
      </c>
      <c r="K198" s="76">
        <v>2.1</v>
      </c>
      <c r="L198" s="76">
        <v>-0.48</v>
      </c>
      <c r="M198" s="76">
        <v>700000</v>
      </c>
      <c r="N198" s="76">
        <v>102.57062345170328</v>
      </c>
      <c r="O198" s="76">
        <v>717.99436416192304</v>
      </c>
      <c r="P198" s="76">
        <v>1.52</v>
      </c>
      <c r="Q198" s="76">
        <v>0.01</v>
      </c>
    </row>
    <row r="199" spans="2:17">
      <c r="B199" t="s">
        <v>2775</v>
      </c>
      <c r="C199" t="s">
        <v>2521</v>
      </c>
      <c r="D199" t="s">
        <v>2841</v>
      </c>
      <c r="E199" s="16">
        <v>4340</v>
      </c>
      <c r="F199" t="s">
        <v>214</v>
      </c>
      <c r="G199" t="s">
        <v>2842</v>
      </c>
      <c r="H199" t="s">
        <v>210</v>
      </c>
      <c r="I199" s="76">
        <v>7.0000000000000007E-2</v>
      </c>
      <c r="J199" t="s">
        <v>105</v>
      </c>
      <c r="K199" s="76">
        <v>2.1</v>
      </c>
      <c r="L199" s="76">
        <v>-2.09</v>
      </c>
      <c r="M199" s="76">
        <v>2456.6999999999998</v>
      </c>
      <c r="N199" s="76">
        <v>100.21156251134001</v>
      </c>
      <c r="O199" s="76">
        <v>2.4618974562160898</v>
      </c>
      <c r="P199" s="76">
        <v>0.01</v>
      </c>
      <c r="Q199" s="76">
        <v>0</v>
      </c>
    </row>
    <row r="200" spans="2:17">
      <c r="B200" t="s">
        <v>2775</v>
      </c>
      <c r="C200" t="s">
        <v>2521</v>
      </c>
      <c r="D200" t="s">
        <v>2843</v>
      </c>
      <c r="E200" s="16">
        <v>4340</v>
      </c>
      <c r="F200" t="s">
        <v>214</v>
      </c>
      <c r="G200" t="s">
        <v>2842</v>
      </c>
      <c r="H200" t="s">
        <v>210</v>
      </c>
      <c r="I200" s="76">
        <v>0.11</v>
      </c>
      <c r="J200" t="s">
        <v>105</v>
      </c>
      <c r="K200" s="76">
        <v>2.1</v>
      </c>
      <c r="L200" s="76">
        <v>-1.6</v>
      </c>
      <c r="M200" s="76">
        <v>50150</v>
      </c>
      <c r="N200" s="76">
        <v>100.26671544358983</v>
      </c>
      <c r="O200" s="76">
        <v>50.283757794960302</v>
      </c>
      <c r="P200" s="76">
        <v>0.11</v>
      </c>
      <c r="Q200" s="76">
        <v>0</v>
      </c>
    </row>
    <row r="201" spans="2:17">
      <c r="B201" t="s">
        <v>2775</v>
      </c>
      <c r="C201" t="s">
        <v>2521</v>
      </c>
      <c r="D201" t="s">
        <v>2844</v>
      </c>
      <c r="E201" s="16">
        <v>4340</v>
      </c>
      <c r="F201" t="s">
        <v>214</v>
      </c>
      <c r="G201" t="s">
        <v>2845</v>
      </c>
      <c r="H201" t="s">
        <v>210</v>
      </c>
      <c r="I201" s="76">
        <v>5.05</v>
      </c>
      <c r="J201" t="s">
        <v>105</v>
      </c>
      <c r="K201" s="76">
        <v>2.1</v>
      </c>
      <c r="L201" s="76">
        <v>-0.12</v>
      </c>
      <c r="M201" s="76">
        <v>379114</v>
      </c>
      <c r="N201" s="76">
        <v>103.23094412425735</v>
      </c>
      <c r="O201" s="76">
        <v>391.362961507237</v>
      </c>
      <c r="P201" s="76">
        <v>0.83</v>
      </c>
      <c r="Q201" s="76">
        <v>0</v>
      </c>
    </row>
    <row r="202" spans="2:17">
      <c r="B202" t="s">
        <v>2775</v>
      </c>
      <c r="C202" t="s">
        <v>2521</v>
      </c>
      <c r="D202" t="s">
        <v>2846</v>
      </c>
      <c r="E202" s="16">
        <v>4340</v>
      </c>
      <c r="F202" t="s">
        <v>214</v>
      </c>
      <c r="G202" t="s">
        <v>2847</v>
      </c>
      <c r="H202" t="s">
        <v>210</v>
      </c>
      <c r="I202" s="76">
        <v>5.13</v>
      </c>
      <c r="J202" t="s">
        <v>105</v>
      </c>
      <c r="K202" s="76">
        <v>2.1</v>
      </c>
      <c r="L202" s="76">
        <v>-0.06</v>
      </c>
      <c r="M202" s="76">
        <v>100000</v>
      </c>
      <c r="N202" s="76">
        <v>102.934830121692</v>
      </c>
      <c r="O202" s="76">
        <v>102.934830121692</v>
      </c>
      <c r="P202" s="76">
        <v>0.22</v>
      </c>
      <c r="Q202" s="76">
        <v>0</v>
      </c>
    </row>
    <row r="203" spans="2:17">
      <c r="B203" t="s">
        <v>2775</v>
      </c>
      <c r="C203" t="s">
        <v>2521</v>
      </c>
      <c r="D203" t="s">
        <v>2848</v>
      </c>
      <c r="E203" s="16">
        <v>4340</v>
      </c>
      <c r="F203" t="s">
        <v>214</v>
      </c>
      <c r="G203" t="s">
        <v>2847</v>
      </c>
      <c r="H203" t="s">
        <v>210</v>
      </c>
      <c r="I203" s="76">
        <v>5.13</v>
      </c>
      <c r="J203" t="s">
        <v>105</v>
      </c>
      <c r="K203" s="76">
        <v>2.1</v>
      </c>
      <c r="L203" s="76">
        <v>-0.06</v>
      </c>
      <c r="M203" s="76">
        <v>1500000</v>
      </c>
      <c r="N203" s="76">
        <v>102.934830121692</v>
      </c>
      <c r="O203" s="76">
        <v>1544.0224518253799</v>
      </c>
      <c r="P203" s="76">
        <v>3.26</v>
      </c>
      <c r="Q203" s="76">
        <v>0.02</v>
      </c>
    </row>
    <row r="204" spans="2:17">
      <c r="B204" t="s">
        <v>2775</v>
      </c>
      <c r="C204" t="s">
        <v>2521</v>
      </c>
      <c r="D204" t="s">
        <v>2849</v>
      </c>
      <c r="E204" s="16">
        <v>4340</v>
      </c>
      <c r="F204" t="s">
        <v>214</v>
      </c>
      <c r="G204" t="s">
        <v>2850</v>
      </c>
      <c r="H204" t="s">
        <v>210</v>
      </c>
      <c r="I204" s="76">
        <v>2.65</v>
      </c>
      <c r="J204" t="s">
        <v>105</v>
      </c>
      <c r="K204" s="76">
        <v>2.1</v>
      </c>
      <c r="L204" s="76">
        <v>-0.47</v>
      </c>
      <c r="M204" s="76">
        <v>366657</v>
      </c>
      <c r="N204" s="76">
        <v>102.62002743789319</v>
      </c>
      <c r="O204" s="76">
        <v>376.26351400295601</v>
      </c>
      <c r="P204" s="76">
        <v>0.79</v>
      </c>
      <c r="Q204" s="76">
        <v>0</v>
      </c>
    </row>
    <row r="205" spans="2:17">
      <c r="B205" t="s">
        <v>2775</v>
      </c>
      <c r="C205" t="s">
        <v>2521</v>
      </c>
      <c r="D205" t="s">
        <v>2851</v>
      </c>
      <c r="E205" s="16">
        <v>4340</v>
      </c>
      <c r="F205" t="s">
        <v>214</v>
      </c>
      <c r="G205" t="s">
        <v>2850</v>
      </c>
      <c r="H205" t="s">
        <v>210</v>
      </c>
      <c r="I205" s="76">
        <v>2.11</v>
      </c>
      <c r="J205" t="s">
        <v>105</v>
      </c>
      <c r="K205" s="76">
        <v>2.1</v>
      </c>
      <c r="L205" s="76">
        <v>-0.59</v>
      </c>
      <c r="M205" s="76">
        <v>246500.03</v>
      </c>
      <c r="N205" s="76">
        <v>102.35921441690292</v>
      </c>
      <c r="O205" s="76">
        <v>252.31549424542999</v>
      </c>
      <c r="P205" s="76">
        <v>0.53</v>
      </c>
      <c r="Q205" s="76">
        <v>0</v>
      </c>
    </row>
    <row r="206" spans="2:17">
      <c r="B206" t="s">
        <v>2775</v>
      </c>
      <c r="C206" t="s">
        <v>2521</v>
      </c>
      <c r="D206" t="s">
        <v>2852</v>
      </c>
      <c r="E206" s="16">
        <v>4340</v>
      </c>
      <c r="F206" t="s">
        <v>214</v>
      </c>
      <c r="G206" t="s">
        <v>2853</v>
      </c>
      <c r="H206" t="s">
        <v>210</v>
      </c>
      <c r="I206" s="76">
        <v>4.1500000000000004</v>
      </c>
      <c r="J206" t="s">
        <v>105</v>
      </c>
      <c r="K206" s="76">
        <v>2.1</v>
      </c>
      <c r="L206" s="76">
        <v>-0.32</v>
      </c>
      <c r="M206" s="76">
        <v>125000</v>
      </c>
      <c r="N206" s="76">
        <v>103.51012068585359</v>
      </c>
      <c r="O206" s="76">
        <v>129.387650857317</v>
      </c>
      <c r="P206" s="76">
        <v>0.27</v>
      </c>
      <c r="Q206" s="76">
        <v>0</v>
      </c>
    </row>
    <row r="207" spans="2:17">
      <c r="B207" t="s">
        <v>2775</v>
      </c>
      <c r="C207" t="s">
        <v>2521</v>
      </c>
      <c r="D207" t="s">
        <v>2854</v>
      </c>
      <c r="E207" s="16">
        <v>4340</v>
      </c>
      <c r="F207" t="s">
        <v>214</v>
      </c>
      <c r="G207" t="s">
        <v>2855</v>
      </c>
      <c r="H207" t="s">
        <v>210</v>
      </c>
      <c r="I207" s="76">
        <v>1.61</v>
      </c>
      <c r="J207" t="s">
        <v>105</v>
      </c>
      <c r="K207" s="76">
        <v>2.1</v>
      </c>
      <c r="L207" s="76">
        <v>-0.7</v>
      </c>
      <c r="M207" s="76">
        <v>4062.47</v>
      </c>
      <c r="N207" s="76">
        <v>101.98445036322533</v>
      </c>
      <c r="O207" s="76">
        <v>4.1430877006709199</v>
      </c>
      <c r="P207" s="76">
        <v>0.01</v>
      </c>
      <c r="Q207" s="76">
        <v>0</v>
      </c>
    </row>
    <row r="208" spans="2:17">
      <c r="B208" t="s">
        <v>2775</v>
      </c>
      <c r="C208" t="s">
        <v>2521</v>
      </c>
      <c r="D208" t="s">
        <v>2856</v>
      </c>
      <c r="E208" s="16">
        <v>4340</v>
      </c>
      <c r="F208" t="s">
        <v>214</v>
      </c>
      <c r="G208" t="s">
        <v>2857</v>
      </c>
      <c r="H208" t="s">
        <v>210</v>
      </c>
      <c r="I208" s="76">
        <v>2.73</v>
      </c>
      <c r="J208" t="s">
        <v>105</v>
      </c>
      <c r="K208" s="76">
        <v>2.1</v>
      </c>
      <c r="L208" s="76">
        <v>-0.45</v>
      </c>
      <c r="M208" s="76">
        <v>43542</v>
      </c>
      <c r="N208" s="76">
        <v>102.66283645534035</v>
      </c>
      <c r="O208" s="76">
        <v>44.701452249384303</v>
      </c>
      <c r="P208" s="76">
        <v>0.09</v>
      </c>
      <c r="Q208" s="76">
        <v>0</v>
      </c>
    </row>
    <row r="209" spans="2:17">
      <c r="B209" t="s">
        <v>2775</v>
      </c>
      <c r="C209" t="s">
        <v>2521</v>
      </c>
      <c r="D209" t="s">
        <v>2858</v>
      </c>
      <c r="E209" s="16">
        <v>4340</v>
      </c>
      <c r="F209" t="s">
        <v>214</v>
      </c>
      <c r="G209" t="s">
        <v>2859</v>
      </c>
      <c r="H209" t="s">
        <v>210</v>
      </c>
      <c r="I209" s="76">
        <v>5.21</v>
      </c>
      <c r="J209" t="s">
        <v>105</v>
      </c>
      <c r="K209" s="76">
        <v>2.1</v>
      </c>
      <c r="L209" s="76">
        <v>-0.06</v>
      </c>
      <c r="M209" s="76">
        <v>210000</v>
      </c>
      <c r="N209" s="76">
        <v>102.97735698879858</v>
      </c>
      <c r="O209" s="76">
        <v>216.252449676477</v>
      </c>
      <c r="P209" s="76">
        <v>0.46</v>
      </c>
      <c r="Q209" s="76">
        <v>0</v>
      </c>
    </row>
    <row r="210" spans="2:17">
      <c r="B210" t="s">
        <v>2860</v>
      </c>
      <c r="C210" t="s">
        <v>2521</v>
      </c>
      <c r="D210" t="s">
        <v>2861</v>
      </c>
      <c r="E210" s="16">
        <v>4340</v>
      </c>
      <c r="F210" t="s">
        <v>214</v>
      </c>
      <c r="G210" t="s">
        <v>698</v>
      </c>
      <c r="H210" t="s">
        <v>210</v>
      </c>
      <c r="I210" s="76">
        <v>2.35</v>
      </c>
      <c r="J210" t="s">
        <v>105</v>
      </c>
      <c r="K210" s="76">
        <v>2.1</v>
      </c>
      <c r="L210" s="76">
        <v>-0.68</v>
      </c>
      <c r="M210" s="76">
        <v>100000</v>
      </c>
      <c r="N210" s="76">
        <v>102.845799275413</v>
      </c>
      <c r="O210" s="76">
        <v>102.845799275413</v>
      </c>
      <c r="P210" s="76">
        <v>0.22</v>
      </c>
      <c r="Q210" s="76">
        <v>0</v>
      </c>
    </row>
    <row r="211" spans="2:17">
      <c r="B211" s="77" t="s">
        <v>2862</v>
      </c>
      <c r="I211" s="78">
        <v>0</v>
      </c>
      <c r="L211" s="78">
        <v>0</v>
      </c>
      <c r="M211" s="78">
        <v>0</v>
      </c>
      <c r="O211" s="78">
        <v>0</v>
      </c>
      <c r="P211" s="78">
        <v>0</v>
      </c>
      <c r="Q211" s="78">
        <v>0</v>
      </c>
    </row>
    <row r="212" spans="2:17">
      <c r="B212" t="s">
        <v>226</v>
      </c>
      <c r="D212" t="s">
        <v>226</v>
      </c>
      <c r="F212" t="s">
        <v>226</v>
      </c>
      <c r="I212" s="76">
        <v>0</v>
      </c>
      <c r="J212" t="s">
        <v>226</v>
      </c>
      <c r="K212" s="76">
        <v>0</v>
      </c>
      <c r="L212" s="76">
        <v>0</v>
      </c>
      <c r="M212" s="76">
        <v>0</v>
      </c>
      <c r="N212" s="76">
        <v>0</v>
      </c>
      <c r="O212" s="76">
        <v>0</v>
      </c>
      <c r="P212" s="76">
        <v>0</v>
      </c>
      <c r="Q212" s="76">
        <v>0</v>
      </c>
    </row>
    <row r="213" spans="2:17">
      <c r="B213" s="77" t="s">
        <v>2863</v>
      </c>
      <c r="I213" s="78">
        <v>0</v>
      </c>
      <c r="L213" s="78">
        <v>0</v>
      </c>
      <c r="M213" s="78">
        <v>0</v>
      </c>
      <c r="O213" s="78">
        <v>0</v>
      </c>
      <c r="P213" s="78">
        <v>0</v>
      </c>
      <c r="Q213" s="78">
        <v>0</v>
      </c>
    </row>
    <row r="214" spans="2:17">
      <c r="B214" t="s">
        <v>226</v>
      </c>
      <c r="D214" t="s">
        <v>226</v>
      </c>
      <c r="F214" t="s">
        <v>226</v>
      </c>
      <c r="I214" s="76">
        <v>0</v>
      </c>
      <c r="J214" t="s">
        <v>226</v>
      </c>
      <c r="K214" s="76">
        <v>0</v>
      </c>
      <c r="L214" s="76">
        <v>0</v>
      </c>
      <c r="M214" s="76">
        <v>0</v>
      </c>
      <c r="N214" s="76">
        <v>0</v>
      </c>
      <c r="O214" s="76">
        <v>0</v>
      </c>
      <c r="P214" s="76">
        <v>0</v>
      </c>
      <c r="Q214" s="76">
        <v>0</v>
      </c>
    </row>
    <row r="215" spans="2:17">
      <c r="B215" s="77" t="s">
        <v>2864</v>
      </c>
      <c r="I215" s="78">
        <v>1.08</v>
      </c>
      <c r="L215" s="78">
        <v>2.19</v>
      </c>
      <c r="M215" s="78">
        <v>6980734.21</v>
      </c>
      <c r="O215" s="78">
        <v>7472.4625587379996</v>
      </c>
      <c r="P215" s="78">
        <v>15.78</v>
      </c>
      <c r="Q215" s="78">
        <v>0.08</v>
      </c>
    </row>
    <row r="216" spans="2:17">
      <c r="B216" t="s">
        <v>2865</v>
      </c>
      <c r="C216" t="s">
        <v>2521</v>
      </c>
      <c r="D216" t="s">
        <v>2866</v>
      </c>
      <c r="E216">
        <v>514357458</v>
      </c>
      <c r="F216" t="s">
        <v>226</v>
      </c>
      <c r="G216" t="s">
        <v>756</v>
      </c>
      <c r="H216" t="s">
        <v>227</v>
      </c>
      <c r="I216" s="76">
        <v>1.1399999999999999</v>
      </c>
      <c r="J216" t="s">
        <v>105</v>
      </c>
      <c r="K216" s="76">
        <v>5</v>
      </c>
      <c r="L216" s="76">
        <v>1.53</v>
      </c>
      <c r="M216" s="76">
        <v>2423244</v>
      </c>
      <c r="N216" s="76">
        <v>105.66</v>
      </c>
      <c r="O216" s="76">
        <v>2560.3996103999998</v>
      </c>
      <c r="P216" s="76">
        <v>5.41</v>
      </c>
      <c r="Q216" s="76">
        <v>0.03</v>
      </c>
    </row>
    <row r="217" spans="2:17">
      <c r="B217" t="s">
        <v>2867</v>
      </c>
      <c r="C217" t="s">
        <v>2521</v>
      </c>
      <c r="D217" t="s">
        <v>2868</v>
      </c>
      <c r="E217">
        <v>513639013</v>
      </c>
      <c r="F217" t="s">
        <v>226</v>
      </c>
      <c r="G217" t="s">
        <v>2708</v>
      </c>
      <c r="H217" t="s">
        <v>227</v>
      </c>
      <c r="I217" s="76">
        <v>1.06</v>
      </c>
      <c r="J217" t="s">
        <v>105</v>
      </c>
      <c r="K217" s="76">
        <v>9.5</v>
      </c>
      <c r="L217" s="76">
        <v>2.5299999999999998</v>
      </c>
      <c r="M217" s="76">
        <v>4557490.21</v>
      </c>
      <c r="N217" s="76">
        <v>107.78</v>
      </c>
      <c r="O217" s="76">
        <v>4912.0629483379998</v>
      </c>
      <c r="P217" s="76">
        <v>10.37</v>
      </c>
      <c r="Q217" s="76">
        <v>0.05</v>
      </c>
    </row>
    <row r="218" spans="2:17">
      <c r="B218" s="77" t="s">
        <v>2869</v>
      </c>
      <c r="I218" s="78">
        <v>0</v>
      </c>
      <c r="L218" s="78">
        <v>0</v>
      </c>
      <c r="M218" s="78">
        <v>0</v>
      </c>
      <c r="O218" s="78">
        <v>0</v>
      </c>
      <c r="P218" s="78">
        <v>0</v>
      </c>
      <c r="Q218" s="78">
        <v>0</v>
      </c>
    </row>
    <row r="219" spans="2:17">
      <c r="B219" t="s">
        <v>226</v>
      </c>
      <c r="D219" t="s">
        <v>226</v>
      </c>
      <c r="F219" t="s">
        <v>226</v>
      </c>
      <c r="I219" s="76">
        <v>0</v>
      </c>
      <c r="J219" t="s">
        <v>226</v>
      </c>
      <c r="K219" s="76">
        <v>0</v>
      </c>
      <c r="L219" s="76">
        <v>0</v>
      </c>
      <c r="M219" s="76">
        <v>0</v>
      </c>
      <c r="N219" s="76">
        <v>0</v>
      </c>
      <c r="O219" s="76">
        <v>0</v>
      </c>
      <c r="P219" s="76">
        <v>0</v>
      </c>
      <c r="Q219" s="76">
        <v>0</v>
      </c>
    </row>
    <row r="220" spans="2:17">
      <c r="B220" s="77" t="s">
        <v>2870</v>
      </c>
      <c r="I220" s="78">
        <v>0</v>
      </c>
      <c r="L220" s="78">
        <v>0</v>
      </c>
      <c r="M220" s="78">
        <v>0</v>
      </c>
      <c r="O220" s="78">
        <v>0</v>
      </c>
      <c r="P220" s="78">
        <v>0</v>
      </c>
      <c r="Q220" s="78">
        <v>0</v>
      </c>
    </row>
    <row r="221" spans="2:17">
      <c r="B221" s="77" t="s">
        <v>2871</v>
      </c>
      <c r="I221" s="78">
        <v>0</v>
      </c>
      <c r="L221" s="78">
        <v>0</v>
      </c>
      <c r="M221" s="78">
        <v>0</v>
      </c>
      <c r="O221" s="78">
        <v>0</v>
      </c>
      <c r="P221" s="78">
        <v>0</v>
      </c>
      <c r="Q221" s="78">
        <v>0</v>
      </c>
    </row>
    <row r="222" spans="2:17">
      <c r="B222" t="s">
        <v>226</v>
      </c>
      <c r="D222" t="s">
        <v>226</v>
      </c>
      <c r="F222" t="s">
        <v>226</v>
      </c>
      <c r="I222" s="76">
        <v>0</v>
      </c>
      <c r="J222" t="s">
        <v>226</v>
      </c>
      <c r="K222" s="76">
        <v>0</v>
      </c>
      <c r="L222" s="76">
        <v>0</v>
      </c>
      <c r="M222" s="76">
        <v>0</v>
      </c>
      <c r="N222" s="76">
        <v>0</v>
      </c>
      <c r="O222" s="76">
        <v>0</v>
      </c>
      <c r="P222" s="76">
        <v>0</v>
      </c>
      <c r="Q222" s="76">
        <v>0</v>
      </c>
    </row>
    <row r="223" spans="2:17">
      <c r="B223" s="77" t="s">
        <v>2872</v>
      </c>
      <c r="I223" s="78">
        <v>0</v>
      </c>
      <c r="L223" s="78">
        <v>0</v>
      </c>
      <c r="M223" s="78">
        <v>0</v>
      </c>
      <c r="O223" s="78">
        <v>0</v>
      </c>
      <c r="P223" s="78">
        <v>0</v>
      </c>
      <c r="Q223" s="78">
        <v>0</v>
      </c>
    </row>
    <row r="224" spans="2:17">
      <c r="B224" t="s">
        <v>226</v>
      </c>
      <c r="D224" t="s">
        <v>226</v>
      </c>
      <c r="F224" t="s">
        <v>226</v>
      </c>
      <c r="I224" s="76">
        <v>0</v>
      </c>
      <c r="J224" t="s">
        <v>226</v>
      </c>
      <c r="K224" s="76">
        <v>0</v>
      </c>
      <c r="L224" s="76">
        <v>0</v>
      </c>
      <c r="M224" s="76">
        <v>0</v>
      </c>
      <c r="N224" s="76">
        <v>0</v>
      </c>
      <c r="O224" s="76">
        <v>0</v>
      </c>
      <c r="P224" s="76">
        <v>0</v>
      </c>
      <c r="Q224" s="76">
        <v>0</v>
      </c>
    </row>
    <row r="225" spans="2:17">
      <c r="B225" s="77" t="s">
        <v>2873</v>
      </c>
      <c r="I225" s="78">
        <v>0</v>
      </c>
      <c r="L225" s="78">
        <v>0</v>
      </c>
      <c r="M225" s="78">
        <v>0</v>
      </c>
      <c r="O225" s="78">
        <v>0</v>
      </c>
      <c r="P225" s="78">
        <v>0</v>
      </c>
      <c r="Q225" s="78">
        <v>0</v>
      </c>
    </row>
    <row r="226" spans="2:17">
      <c r="B226" t="s">
        <v>226</v>
      </c>
      <c r="D226" t="s">
        <v>226</v>
      </c>
      <c r="F226" t="s">
        <v>226</v>
      </c>
      <c r="I226" s="76">
        <v>0</v>
      </c>
      <c r="J226" t="s">
        <v>226</v>
      </c>
      <c r="K226" s="76">
        <v>0</v>
      </c>
      <c r="L226" s="76">
        <v>0</v>
      </c>
      <c r="M226" s="76">
        <v>0</v>
      </c>
      <c r="N226" s="76">
        <v>0</v>
      </c>
      <c r="O226" s="76">
        <v>0</v>
      </c>
      <c r="P226" s="76">
        <v>0</v>
      </c>
      <c r="Q226" s="76">
        <v>0</v>
      </c>
    </row>
    <row r="227" spans="2:17">
      <c r="B227" s="77" t="s">
        <v>2874</v>
      </c>
      <c r="I227" s="78">
        <v>0</v>
      </c>
      <c r="L227" s="78">
        <v>0</v>
      </c>
      <c r="M227" s="78">
        <v>0</v>
      </c>
      <c r="O227" s="78">
        <v>0</v>
      </c>
      <c r="P227" s="78">
        <v>0</v>
      </c>
      <c r="Q227" s="78">
        <v>0</v>
      </c>
    </row>
    <row r="228" spans="2:17">
      <c r="B228" t="s">
        <v>226</v>
      </c>
      <c r="D228" t="s">
        <v>226</v>
      </c>
      <c r="F228" t="s">
        <v>226</v>
      </c>
      <c r="I228" s="76">
        <v>0</v>
      </c>
      <c r="J228" t="s">
        <v>226</v>
      </c>
      <c r="K228" s="76">
        <v>0</v>
      </c>
      <c r="L228" s="76">
        <v>0</v>
      </c>
      <c r="M228" s="76">
        <v>0</v>
      </c>
      <c r="N228" s="76">
        <v>0</v>
      </c>
      <c r="O228" s="76">
        <v>0</v>
      </c>
      <c r="P228" s="76">
        <v>0</v>
      </c>
      <c r="Q228" s="76">
        <v>0</v>
      </c>
    </row>
    <row r="229" spans="2:17">
      <c r="B229" s="77" t="s">
        <v>258</v>
      </c>
      <c r="I229" s="78">
        <v>0</v>
      </c>
      <c r="L229" s="78">
        <v>0</v>
      </c>
      <c r="M229" s="78">
        <v>0</v>
      </c>
      <c r="O229" s="78">
        <v>0</v>
      </c>
      <c r="P229" s="78">
        <v>0</v>
      </c>
      <c r="Q229" s="78">
        <v>0</v>
      </c>
    </row>
    <row r="230" spans="2:17">
      <c r="B230" s="77" t="s">
        <v>2875</v>
      </c>
      <c r="I230" s="78">
        <v>0</v>
      </c>
      <c r="L230" s="78">
        <v>0</v>
      </c>
      <c r="M230" s="78">
        <v>0</v>
      </c>
      <c r="O230" s="78">
        <v>0</v>
      </c>
      <c r="P230" s="78">
        <v>0</v>
      </c>
      <c r="Q230" s="78">
        <v>0</v>
      </c>
    </row>
    <row r="231" spans="2:17">
      <c r="B231" t="s">
        <v>226</v>
      </c>
      <c r="D231" t="s">
        <v>226</v>
      </c>
      <c r="F231" t="s">
        <v>226</v>
      </c>
      <c r="I231" s="76">
        <v>0</v>
      </c>
      <c r="J231" t="s">
        <v>226</v>
      </c>
      <c r="K231" s="76">
        <v>0</v>
      </c>
      <c r="L231" s="76">
        <v>0</v>
      </c>
      <c r="M231" s="76">
        <v>0</v>
      </c>
      <c r="N231" s="76">
        <v>0</v>
      </c>
      <c r="O231" s="76">
        <v>0</v>
      </c>
      <c r="P231" s="76">
        <v>0</v>
      </c>
      <c r="Q231" s="76">
        <v>0</v>
      </c>
    </row>
    <row r="232" spans="2:17">
      <c r="B232" s="77" t="s">
        <v>2863</v>
      </c>
      <c r="I232" s="78">
        <v>0</v>
      </c>
      <c r="L232" s="78">
        <v>0</v>
      </c>
      <c r="M232" s="78">
        <v>0</v>
      </c>
      <c r="O232" s="78">
        <v>0</v>
      </c>
      <c r="P232" s="78">
        <v>0</v>
      </c>
      <c r="Q232" s="78">
        <v>0</v>
      </c>
    </row>
    <row r="233" spans="2:17">
      <c r="B233" t="s">
        <v>226</v>
      </c>
      <c r="D233" t="s">
        <v>226</v>
      </c>
      <c r="F233" t="s">
        <v>226</v>
      </c>
      <c r="I233" s="76">
        <v>0</v>
      </c>
      <c r="J233" t="s">
        <v>226</v>
      </c>
      <c r="K233" s="76">
        <v>0</v>
      </c>
      <c r="L233" s="76">
        <v>0</v>
      </c>
      <c r="M233" s="76">
        <v>0</v>
      </c>
      <c r="N233" s="76">
        <v>0</v>
      </c>
      <c r="O233" s="76">
        <v>0</v>
      </c>
      <c r="P233" s="76">
        <v>0</v>
      </c>
      <c r="Q233" s="76">
        <v>0</v>
      </c>
    </row>
    <row r="234" spans="2:17">
      <c r="B234" s="77" t="s">
        <v>2864</v>
      </c>
      <c r="I234" s="78">
        <v>0</v>
      </c>
      <c r="L234" s="78">
        <v>0</v>
      </c>
      <c r="M234" s="78">
        <v>0</v>
      </c>
      <c r="O234" s="78">
        <v>0</v>
      </c>
      <c r="P234" s="78">
        <v>0</v>
      </c>
      <c r="Q234" s="78">
        <v>0</v>
      </c>
    </row>
    <row r="235" spans="2:17">
      <c r="B235" t="s">
        <v>226</v>
      </c>
      <c r="D235" t="s">
        <v>226</v>
      </c>
      <c r="F235" t="s">
        <v>226</v>
      </c>
      <c r="I235" s="76">
        <v>0</v>
      </c>
      <c r="J235" t="s">
        <v>226</v>
      </c>
      <c r="K235" s="76">
        <v>0</v>
      </c>
      <c r="L235" s="76">
        <v>0</v>
      </c>
      <c r="M235" s="76">
        <v>0</v>
      </c>
      <c r="N235" s="76">
        <v>0</v>
      </c>
      <c r="O235" s="76">
        <v>0</v>
      </c>
      <c r="P235" s="76">
        <v>0</v>
      </c>
      <c r="Q235" s="76">
        <v>0</v>
      </c>
    </row>
    <row r="236" spans="2:17">
      <c r="B236" s="77" t="s">
        <v>2874</v>
      </c>
      <c r="I236" s="78">
        <v>0</v>
      </c>
      <c r="L236" s="78">
        <v>0</v>
      </c>
      <c r="M236" s="78">
        <v>0</v>
      </c>
      <c r="O236" s="78">
        <v>0</v>
      </c>
      <c r="P236" s="78">
        <v>0</v>
      </c>
      <c r="Q236" s="78">
        <v>0</v>
      </c>
    </row>
    <row r="237" spans="2:17">
      <c r="B237" t="s">
        <v>226</v>
      </c>
      <c r="D237" t="s">
        <v>226</v>
      </c>
      <c r="F237" t="s">
        <v>226</v>
      </c>
      <c r="I237" s="76">
        <v>0</v>
      </c>
      <c r="J237" t="s">
        <v>226</v>
      </c>
      <c r="K237" s="76">
        <v>0</v>
      </c>
      <c r="L237" s="76">
        <v>0</v>
      </c>
      <c r="M237" s="76">
        <v>0</v>
      </c>
      <c r="N237" s="76">
        <v>0</v>
      </c>
      <c r="O237" s="76">
        <v>0</v>
      </c>
      <c r="P237" s="76">
        <v>0</v>
      </c>
      <c r="Q237" s="76">
        <v>0</v>
      </c>
    </row>
    <row r="238" spans="2:17">
      <c r="B238" t="s">
        <v>260</v>
      </c>
    </row>
    <row r="239" spans="2:17">
      <c r="B239" t="s">
        <v>369</v>
      </c>
    </row>
    <row r="240" spans="2:17">
      <c r="B240" t="s">
        <v>370</v>
      </c>
    </row>
    <row r="241" spans="2:2">
      <c r="B241" t="s">
        <v>371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2"/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204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2397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226</v>
      </c>
      <c r="C14" t="s">
        <v>226</v>
      </c>
      <c r="E14" t="s">
        <v>226</v>
      </c>
      <c r="G14" s="76">
        <v>0</v>
      </c>
      <c r="H14" t="s">
        <v>226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2398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226</v>
      </c>
      <c r="C16" t="s">
        <v>226</v>
      </c>
      <c r="E16" t="s">
        <v>226</v>
      </c>
      <c r="G16" s="76">
        <v>0</v>
      </c>
      <c r="H16" t="s">
        <v>226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2876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226</v>
      </c>
      <c r="C18" t="s">
        <v>226</v>
      </c>
      <c r="E18" t="s">
        <v>226</v>
      </c>
      <c r="G18" s="76">
        <v>0</v>
      </c>
      <c r="H18" t="s">
        <v>226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2877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226</v>
      </c>
      <c r="C20" t="s">
        <v>226</v>
      </c>
      <c r="E20" t="s">
        <v>226</v>
      </c>
      <c r="G20" s="76">
        <v>0</v>
      </c>
      <c r="H20" t="s">
        <v>226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1362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226</v>
      </c>
      <c r="C22" t="s">
        <v>226</v>
      </c>
      <c r="E22" t="s">
        <v>226</v>
      </c>
      <c r="G22" s="76">
        <v>0</v>
      </c>
      <c r="H22" t="s">
        <v>226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258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226</v>
      </c>
      <c r="C24" t="s">
        <v>226</v>
      </c>
      <c r="E24" t="s">
        <v>226</v>
      </c>
      <c r="G24" s="76">
        <v>0</v>
      </c>
      <c r="H24" t="s">
        <v>226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260</v>
      </c>
    </row>
    <row r="26" spans="2:15">
      <c r="B26" t="s">
        <v>369</v>
      </c>
    </row>
    <row r="27" spans="2:15">
      <c r="B27" t="s">
        <v>370</v>
      </c>
    </row>
    <row r="28" spans="2:15">
      <c r="B28" t="s">
        <v>371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H17" sqref="H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2"/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5">
        <v>0</v>
      </c>
      <c r="F11" s="7"/>
      <c r="G11" s="75">
        <f>G12</f>
        <v>137129.848</v>
      </c>
      <c r="H11" s="75">
        <v>100</v>
      </c>
      <c r="I11" s="75">
        <v>1.36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204</v>
      </c>
      <c r="E12" s="78">
        <v>0</v>
      </c>
      <c r="F12" s="19"/>
      <c r="G12" s="78">
        <f>G13</f>
        <v>137129.848</v>
      </c>
      <c r="H12" s="78">
        <v>100</v>
      </c>
      <c r="I12" s="78">
        <v>1.36</v>
      </c>
    </row>
    <row r="13" spans="2:55">
      <c r="B13" s="77" t="s">
        <v>2878</v>
      </c>
      <c r="E13" s="78">
        <v>0</v>
      </c>
      <c r="F13" s="19"/>
      <c r="G13" s="78">
        <f>SUM(G14:G17)</f>
        <v>137129.848</v>
      </c>
      <c r="H13" s="78">
        <v>100</v>
      </c>
      <c r="I13" s="78">
        <v>1.36</v>
      </c>
    </row>
    <row r="14" spans="2:55">
      <c r="B14" t="s">
        <v>2879</v>
      </c>
      <c r="C14" t="s">
        <v>266</v>
      </c>
      <c r="D14" t="s">
        <v>2880</v>
      </c>
      <c r="E14" s="76">
        <v>0</v>
      </c>
      <c r="F14" t="s">
        <v>105</v>
      </c>
      <c r="G14" s="80">
        <f>75248780/1000/2</f>
        <v>37624.39</v>
      </c>
      <c r="H14" s="76">
        <f>G14/$G$13*100</f>
        <v>27.437053674849842</v>
      </c>
      <c r="I14" s="76">
        <v>0.36</v>
      </c>
      <c r="J14" t="s">
        <v>2881</v>
      </c>
    </row>
    <row r="15" spans="2:55">
      <c r="B15" t="s">
        <v>2879</v>
      </c>
      <c r="C15" t="s">
        <v>266</v>
      </c>
      <c r="D15" t="s">
        <v>2880</v>
      </c>
      <c r="E15" s="76">
        <v>0</v>
      </c>
      <c r="F15" t="s">
        <v>105</v>
      </c>
      <c r="G15" s="80">
        <f>75248780/1000/2</f>
        <v>37624.39</v>
      </c>
      <c r="H15" s="76">
        <f>G15/$G$13*100</f>
        <v>27.437053674849842</v>
      </c>
      <c r="I15" s="76">
        <v>0.36</v>
      </c>
      <c r="J15" t="s">
        <v>2881</v>
      </c>
    </row>
    <row r="16" spans="2:55">
      <c r="B16" t="s">
        <v>2882</v>
      </c>
      <c r="C16" t="s">
        <v>266</v>
      </c>
      <c r="D16" t="s">
        <v>2880</v>
      </c>
      <c r="E16" s="76">
        <v>0</v>
      </c>
      <c r="F16" t="s">
        <v>105</v>
      </c>
      <c r="G16" s="79">
        <f>61881068/1000/2</f>
        <v>30940.534</v>
      </c>
      <c r="H16" s="76">
        <f>G16/$G$13*100</f>
        <v>22.562946325150161</v>
      </c>
      <c r="I16" s="76">
        <v>0.32</v>
      </c>
      <c r="J16" t="s">
        <v>2881</v>
      </c>
    </row>
    <row r="17" spans="2:10">
      <c r="B17" t="s">
        <v>2882</v>
      </c>
      <c r="C17" t="s">
        <v>266</v>
      </c>
      <c r="D17" t="s">
        <v>2880</v>
      </c>
      <c r="E17" s="76">
        <v>0</v>
      </c>
      <c r="F17" t="s">
        <v>105</v>
      </c>
      <c r="G17" s="79">
        <f>61881068/1000/2</f>
        <v>30940.534</v>
      </c>
      <c r="H17" s="76">
        <f>G17/$G$13*100</f>
        <v>22.562946325150161</v>
      </c>
      <c r="I17" s="76">
        <v>0.33</v>
      </c>
      <c r="J17" t="s">
        <v>2881</v>
      </c>
    </row>
    <row r="18" spans="2:10">
      <c r="B18" s="77" t="s">
        <v>2883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10">
      <c r="B19" t="s">
        <v>226</v>
      </c>
      <c r="E19" s="76">
        <v>0</v>
      </c>
      <c r="F19" t="s">
        <v>226</v>
      </c>
      <c r="G19" s="76">
        <v>0</v>
      </c>
      <c r="H19" s="76">
        <v>0</v>
      </c>
      <c r="I19" s="76">
        <v>0</v>
      </c>
    </row>
    <row r="20" spans="2:10">
      <c r="B20" s="77" t="s">
        <v>258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10">
      <c r="B21" s="77" t="s">
        <v>2878</v>
      </c>
      <c r="E21" s="78">
        <v>0</v>
      </c>
      <c r="F21" s="19"/>
      <c r="G21" s="78">
        <v>0</v>
      </c>
      <c r="H21" s="78">
        <v>0</v>
      </c>
      <c r="I21" s="78">
        <v>0</v>
      </c>
    </row>
    <row r="22" spans="2:10">
      <c r="B22" t="s">
        <v>226</v>
      </c>
      <c r="E22" s="76">
        <v>0</v>
      </c>
      <c r="F22" t="s">
        <v>226</v>
      </c>
      <c r="G22" s="76">
        <v>0</v>
      </c>
      <c r="H22" s="76">
        <v>0</v>
      </c>
      <c r="I22" s="76">
        <v>0</v>
      </c>
    </row>
    <row r="23" spans="2:10">
      <c r="B23" s="77" t="s">
        <v>2883</v>
      </c>
      <c r="E23" s="78">
        <v>0</v>
      </c>
      <c r="F23" s="19"/>
      <c r="G23" s="78">
        <v>0</v>
      </c>
      <c r="H23" s="78">
        <v>0</v>
      </c>
      <c r="I23" s="78">
        <v>0</v>
      </c>
    </row>
    <row r="24" spans="2:10">
      <c r="B24" t="s">
        <v>226</v>
      </c>
      <c r="E24" s="76">
        <v>0</v>
      </c>
      <c r="F24" t="s">
        <v>226</v>
      </c>
      <c r="G24" s="76">
        <v>0</v>
      </c>
      <c r="H24" s="76">
        <v>0</v>
      </c>
      <c r="I24" s="76">
        <v>0</v>
      </c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3" sqref="B13:K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2"/>
      <c r="C5" s="2"/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204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226</v>
      </c>
      <c r="D13" t="s">
        <v>226</v>
      </c>
      <c r="E13" s="19"/>
      <c r="F13" s="76">
        <v>0</v>
      </c>
      <c r="G13" t="s">
        <v>226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258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226</v>
      </c>
      <c r="D15" t="s">
        <v>226</v>
      </c>
      <c r="E15" s="19"/>
      <c r="F15" s="76">
        <v>0</v>
      </c>
      <c r="G15" t="s">
        <v>226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H19" sqref="A18:H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2"/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5">
        <v>0</v>
      </c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204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226</v>
      </c>
      <c r="C13" s="15"/>
      <c r="D13" t="s">
        <v>226</v>
      </c>
      <c r="E13" s="19"/>
      <c r="F13" s="76">
        <v>0</v>
      </c>
      <c r="G13" t="s">
        <v>226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t="s">
        <v>226</v>
      </c>
      <c r="C14" s="15"/>
      <c r="D14" t="s">
        <v>226</v>
      </c>
      <c r="E14" s="19"/>
      <c r="F14" s="76">
        <v>0</v>
      </c>
      <c r="G14" t="s">
        <v>226</v>
      </c>
      <c r="H14" s="76">
        <v>0</v>
      </c>
      <c r="I14" s="76">
        <v>0</v>
      </c>
      <c r="J14" s="76">
        <v>0</v>
      </c>
      <c r="K14" s="76">
        <v>0</v>
      </c>
    </row>
    <row r="15" spans="2:60">
      <c r="B15" s="77" t="s">
        <v>258</v>
      </c>
      <c r="D15" s="19"/>
      <c r="E15" s="19"/>
      <c r="F15" s="19"/>
      <c r="G15" s="19"/>
      <c r="H15" s="78">
        <v>0</v>
      </c>
      <c r="I15" s="78">
        <v>0</v>
      </c>
      <c r="J15" s="78">
        <v>0</v>
      </c>
      <c r="K15" s="78">
        <v>0</v>
      </c>
    </row>
    <row r="16" spans="2:60">
      <c r="B16" t="s">
        <v>226</v>
      </c>
      <c r="C16" s="15"/>
      <c r="D16" t="s">
        <v>226</v>
      </c>
      <c r="E16" s="19"/>
      <c r="F16" s="76">
        <v>0</v>
      </c>
      <c r="G16" t="s">
        <v>226</v>
      </c>
      <c r="H16" s="76">
        <v>0</v>
      </c>
      <c r="I16" s="76">
        <v>0</v>
      </c>
      <c r="J16" s="76">
        <v>0</v>
      </c>
      <c r="K16" s="76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2"/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204</v>
      </c>
      <c r="C12" s="78">
        <v>0</v>
      </c>
    </row>
    <row r="13" spans="2:17">
      <c r="B13" t="s">
        <v>226</v>
      </c>
      <c r="C13" s="76">
        <v>0</v>
      </c>
    </row>
    <row r="14" spans="2:17">
      <c r="B14" s="77" t="s">
        <v>258</v>
      </c>
      <c r="C14" s="78">
        <v>0</v>
      </c>
    </row>
    <row r="15" spans="2:17">
      <c r="B15" t="s">
        <v>226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204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372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6">
        <v>0</v>
      </c>
      <c r="I14" t="s">
        <v>226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289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6">
        <v>0</v>
      </c>
      <c r="I16" t="s">
        <v>226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373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6">
        <v>0</v>
      </c>
      <c r="I18" t="s">
        <v>226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1362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6">
        <v>0</v>
      </c>
      <c r="I20" t="s">
        <v>226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258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374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6">
        <v>0</v>
      </c>
      <c r="I23" t="s">
        <v>226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375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6">
        <v>0</v>
      </c>
      <c r="I25" t="s">
        <v>226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260</v>
      </c>
      <c r="D26" s="16"/>
    </row>
    <row r="27" spans="2:16">
      <c r="B27" t="s">
        <v>369</v>
      </c>
      <c r="D27" s="16"/>
    </row>
    <row r="28" spans="2:16">
      <c r="B28" t="s">
        <v>371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204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2397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6">
        <v>0</v>
      </c>
      <c r="I14" t="s">
        <v>226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2398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6">
        <v>0</v>
      </c>
      <c r="I16" t="s">
        <v>226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373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6">
        <v>0</v>
      </c>
      <c r="I18" t="s">
        <v>226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1362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6">
        <v>0</v>
      </c>
      <c r="I20" t="s">
        <v>226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258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374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6">
        <v>0</v>
      </c>
      <c r="I23" t="s">
        <v>226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375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6">
        <v>0</v>
      </c>
      <c r="I25" t="s">
        <v>226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260</v>
      </c>
      <c r="D26" s="16"/>
    </row>
    <row r="27" spans="2:16">
      <c r="B27" t="s">
        <v>369</v>
      </c>
      <c r="D27" s="16"/>
    </row>
    <row r="28" spans="2:16">
      <c r="B28" t="s">
        <v>371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37" workbookViewId="0">
      <selection activeCell="D18" sqref="D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6" spans="2:53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8"/>
    </row>
    <row r="7" spans="2:53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1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5">
        <v>4.66</v>
      </c>
      <c r="I11" s="7"/>
      <c r="J11" s="7"/>
      <c r="K11" s="75">
        <v>0.44</v>
      </c>
      <c r="L11" s="75">
        <v>3095550616</v>
      </c>
      <c r="M11" s="7"/>
      <c r="N11" s="75">
        <v>0</v>
      </c>
      <c r="O11" s="75">
        <v>3552266.6806766</v>
      </c>
      <c r="P11" s="7"/>
      <c r="Q11" s="75">
        <v>100</v>
      </c>
      <c r="R11" s="75">
        <v>36.81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7" t="s">
        <v>204</v>
      </c>
      <c r="C12" s="16"/>
      <c r="D12" s="16"/>
      <c r="H12" s="78">
        <v>4.66</v>
      </c>
      <c r="K12" s="78">
        <v>0.44</v>
      </c>
      <c r="L12" s="78">
        <v>3095550616</v>
      </c>
      <c r="N12" s="78">
        <v>0</v>
      </c>
      <c r="O12" s="78">
        <v>3552266.6806766</v>
      </c>
      <c r="Q12" s="78">
        <v>100</v>
      </c>
      <c r="R12" s="78">
        <v>36.81</v>
      </c>
    </row>
    <row r="13" spans="2:53">
      <c r="B13" s="77" t="s">
        <v>261</v>
      </c>
      <c r="C13" s="16"/>
      <c r="D13" s="16"/>
      <c r="H13" s="78">
        <v>4.9000000000000004</v>
      </c>
      <c r="K13" s="78">
        <v>-0.15</v>
      </c>
      <c r="L13" s="78">
        <v>1093881822</v>
      </c>
      <c r="N13" s="78">
        <v>0</v>
      </c>
      <c r="O13" s="78">
        <v>1294957.6014906999</v>
      </c>
      <c r="Q13" s="78">
        <v>36.450000000000003</v>
      </c>
      <c r="R13" s="78">
        <v>13.42</v>
      </c>
    </row>
    <row r="14" spans="2:53">
      <c r="B14" s="77" t="s">
        <v>262</v>
      </c>
      <c r="C14" s="16"/>
      <c r="D14" s="16"/>
      <c r="H14" s="78">
        <v>4.9000000000000004</v>
      </c>
      <c r="K14" s="78">
        <v>-0.15</v>
      </c>
      <c r="L14" s="78">
        <v>1093881822</v>
      </c>
      <c r="N14" s="78">
        <v>0</v>
      </c>
      <c r="O14" s="78">
        <v>1294957.6014906999</v>
      </c>
      <c r="Q14" s="78">
        <v>36.450000000000003</v>
      </c>
      <c r="R14" s="78">
        <v>13.42</v>
      </c>
    </row>
    <row r="15" spans="2:53">
      <c r="B15" t="s">
        <v>263</v>
      </c>
      <c r="C15" t="s">
        <v>264</v>
      </c>
      <c r="D15" t="s">
        <v>103</v>
      </c>
      <c r="E15" t="s">
        <v>265</v>
      </c>
      <c r="F15" t="s">
        <v>210</v>
      </c>
      <c r="G15" t="s">
        <v>266</v>
      </c>
      <c r="H15" s="76">
        <v>3.38</v>
      </c>
      <c r="I15" t="s">
        <v>105</v>
      </c>
      <c r="J15" s="76">
        <v>4</v>
      </c>
      <c r="K15" s="76">
        <v>-0.48</v>
      </c>
      <c r="L15" s="76">
        <v>20861487</v>
      </c>
      <c r="M15" s="76">
        <v>152.55000000000001</v>
      </c>
      <c r="N15" s="76">
        <v>0</v>
      </c>
      <c r="O15" s="76">
        <v>31824.1984185</v>
      </c>
      <c r="P15" s="76">
        <v>0.13</v>
      </c>
      <c r="Q15" s="76">
        <v>0.9</v>
      </c>
      <c r="R15" s="76">
        <v>0.33</v>
      </c>
    </row>
    <row r="16" spans="2:53">
      <c r="B16" t="s">
        <v>263</v>
      </c>
      <c r="C16" t="s">
        <v>264</v>
      </c>
      <c r="D16" t="s">
        <v>103</v>
      </c>
      <c r="E16" t="s">
        <v>265</v>
      </c>
      <c r="F16" t="s">
        <v>210</v>
      </c>
      <c r="G16" t="s">
        <v>266</v>
      </c>
      <c r="H16" s="76">
        <v>3.38</v>
      </c>
      <c r="I16" t="s">
        <v>105</v>
      </c>
      <c r="J16" s="76">
        <v>4</v>
      </c>
      <c r="K16" s="76">
        <v>-0.48</v>
      </c>
      <c r="L16" s="76">
        <v>111457458</v>
      </c>
      <c r="M16" s="76">
        <v>152.55000000000001</v>
      </c>
      <c r="N16" s="76">
        <v>0</v>
      </c>
      <c r="O16" s="76">
        <v>170028.35217900001</v>
      </c>
      <c r="P16" s="76">
        <v>0.72</v>
      </c>
      <c r="Q16" s="76">
        <v>4.79</v>
      </c>
      <c r="R16" s="76">
        <v>1.76</v>
      </c>
    </row>
    <row r="17" spans="2:18">
      <c r="B17" t="s">
        <v>267</v>
      </c>
      <c r="C17" t="s">
        <v>268</v>
      </c>
      <c r="D17" t="s">
        <v>103</v>
      </c>
      <c r="E17" t="s">
        <v>265</v>
      </c>
      <c r="F17" t="s">
        <v>210</v>
      </c>
      <c r="G17" t="s">
        <v>266</v>
      </c>
      <c r="H17" s="76">
        <v>5.93</v>
      </c>
      <c r="I17" t="s">
        <v>105</v>
      </c>
      <c r="J17" s="76">
        <v>4</v>
      </c>
      <c r="K17" s="76">
        <v>-0.15</v>
      </c>
      <c r="L17" s="76">
        <v>12552771</v>
      </c>
      <c r="M17" s="76">
        <v>158.13999999999999</v>
      </c>
      <c r="N17" s="76">
        <v>0</v>
      </c>
      <c r="O17" s="76">
        <v>19850.952059399999</v>
      </c>
      <c r="P17" s="76">
        <v>0.12</v>
      </c>
      <c r="Q17" s="76">
        <v>0.56000000000000005</v>
      </c>
      <c r="R17" s="76">
        <v>0.21</v>
      </c>
    </row>
    <row r="18" spans="2:18">
      <c r="B18" t="s">
        <v>267</v>
      </c>
      <c r="C18" t="s">
        <v>268</v>
      </c>
      <c r="D18" t="s">
        <v>103</v>
      </c>
      <c r="E18" t="s">
        <v>265</v>
      </c>
      <c r="F18" t="s">
        <v>210</v>
      </c>
      <c r="G18" t="s">
        <v>266</v>
      </c>
      <c r="H18" s="76">
        <v>5.93</v>
      </c>
      <c r="I18" t="s">
        <v>105</v>
      </c>
      <c r="J18" s="76">
        <v>4</v>
      </c>
      <c r="K18" s="76">
        <v>-0.15</v>
      </c>
      <c r="L18" s="76">
        <v>71969085</v>
      </c>
      <c r="M18" s="76">
        <v>158.13999999999999</v>
      </c>
      <c r="N18" s="76">
        <v>0</v>
      </c>
      <c r="O18" s="76">
        <v>113811.91101900001</v>
      </c>
      <c r="P18" s="76">
        <v>0.68</v>
      </c>
      <c r="Q18" s="76">
        <v>3.2</v>
      </c>
      <c r="R18" s="76">
        <v>1.18</v>
      </c>
    </row>
    <row r="19" spans="2:18">
      <c r="B19" t="s">
        <v>269</v>
      </c>
      <c r="C19" t="s">
        <v>270</v>
      </c>
      <c r="D19" t="s">
        <v>103</v>
      </c>
      <c r="E19" t="s">
        <v>265</v>
      </c>
      <c r="F19" t="s">
        <v>210</v>
      </c>
      <c r="G19" t="s">
        <v>266</v>
      </c>
      <c r="H19" s="76">
        <v>14.24</v>
      </c>
      <c r="I19" t="s">
        <v>105</v>
      </c>
      <c r="J19" s="76">
        <v>4</v>
      </c>
      <c r="K19" s="76">
        <v>0.88</v>
      </c>
      <c r="L19" s="76">
        <v>33385</v>
      </c>
      <c r="M19" s="76">
        <v>183.07</v>
      </c>
      <c r="N19" s="76">
        <v>0</v>
      </c>
      <c r="O19" s="76">
        <v>61.117919499999999</v>
      </c>
      <c r="P19" s="76">
        <v>0</v>
      </c>
      <c r="Q19" s="76">
        <v>0</v>
      </c>
      <c r="R19" s="76">
        <v>0</v>
      </c>
    </row>
    <row r="20" spans="2:18">
      <c r="B20" t="s">
        <v>271</v>
      </c>
      <c r="C20" t="s">
        <v>272</v>
      </c>
      <c r="D20" t="s">
        <v>103</v>
      </c>
      <c r="E20" t="s">
        <v>265</v>
      </c>
      <c r="F20" t="s">
        <v>210</v>
      </c>
      <c r="G20" t="s">
        <v>266</v>
      </c>
      <c r="H20" s="76">
        <v>18.48</v>
      </c>
      <c r="I20" t="s">
        <v>105</v>
      </c>
      <c r="J20" s="76">
        <v>2.75</v>
      </c>
      <c r="K20" s="76">
        <v>1.17</v>
      </c>
      <c r="L20" s="76">
        <v>36377</v>
      </c>
      <c r="M20" s="76">
        <v>141.55000000000001</v>
      </c>
      <c r="N20" s="76">
        <v>0</v>
      </c>
      <c r="O20" s="76">
        <v>51.491643500000002</v>
      </c>
      <c r="P20" s="76">
        <v>0</v>
      </c>
      <c r="Q20" s="76">
        <v>0</v>
      </c>
      <c r="R20" s="76">
        <v>0</v>
      </c>
    </row>
    <row r="21" spans="2:18">
      <c r="B21" t="s">
        <v>273</v>
      </c>
      <c r="C21" t="s">
        <v>274</v>
      </c>
      <c r="D21" t="s">
        <v>103</v>
      </c>
      <c r="E21" t="s">
        <v>265</v>
      </c>
      <c r="F21" t="s">
        <v>210</v>
      </c>
      <c r="G21" t="s">
        <v>266</v>
      </c>
      <c r="H21" s="76">
        <v>4.51</v>
      </c>
      <c r="I21" t="s">
        <v>105</v>
      </c>
      <c r="J21" s="76">
        <v>2.75</v>
      </c>
      <c r="K21" s="76">
        <v>-0.41</v>
      </c>
      <c r="L21" s="76">
        <v>13469943</v>
      </c>
      <c r="M21" s="76">
        <v>119.08</v>
      </c>
      <c r="N21" s="76">
        <v>0</v>
      </c>
      <c r="O21" s="76">
        <v>16040.008124399999</v>
      </c>
      <c r="P21" s="76">
        <v>0.08</v>
      </c>
      <c r="Q21" s="76">
        <v>0.45</v>
      </c>
      <c r="R21" s="76">
        <v>0.17</v>
      </c>
    </row>
    <row r="22" spans="2:18">
      <c r="B22" t="s">
        <v>273</v>
      </c>
      <c r="C22" t="s">
        <v>274</v>
      </c>
      <c r="D22" t="s">
        <v>103</v>
      </c>
      <c r="E22" t="s">
        <v>265</v>
      </c>
      <c r="F22" t="s">
        <v>210</v>
      </c>
      <c r="G22" t="s">
        <v>266</v>
      </c>
      <c r="H22" s="76">
        <v>4.51</v>
      </c>
      <c r="I22" t="s">
        <v>105</v>
      </c>
      <c r="J22" s="76">
        <v>2.75</v>
      </c>
      <c r="K22" s="76">
        <v>-0.41</v>
      </c>
      <c r="L22" s="76">
        <v>79700793</v>
      </c>
      <c r="M22" s="76">
        <v>119.08</v>
      </c>
      <c r="N22" s="76">
        <v>0</v>
      </c>
      <c r="O22" s="76">
        <v>94907.704304400002</v>
      </c>
      <c r="P22" s="76">
        <v>0.49</v>
      </c>
      <c r="Q22" s="76">
        <v>2.67</v>
      </c>
      <c r="R22" s="76">
        <v>0.98</v>
      </c>
    </row>
    <row r="23" spans="2:18">
      <c r="B23" t="s">
        <v>275</v>
      </c>
      <c r="C23" t="s">
        <v>276</v>
      </c>
      <c r="D23" t="s">
        <v>103</v>
      </c>
      <c r="E23" t="s">
        <v>265</v>
      </c>
      <c r="F23" t="s">
        <v>210</v>
      </c>
      <c r="G23" t="s">
        <v>266</v>
      </c>
      <c r="H23" s="76">
        <v>5.52</v>
      </c>
      <c r="I23" t="s">
        <v>105</v>
      </c>
      <c r="J23" s="76">
        <v>1.75</v>
      </c>
      <c r="K23" s="76">
        <v>-0.27</v>
      </c>
      <c r="L23" s="76">
        <v>7526018</v>
      </c>
      <c r="M23" s="76">
        <v>113.12</v>
      </c>
      <c r="N23" s="76">
        <v>0</v>
      </c>
      <c r="O23" s="76">
        <v>8513.4315616000004</v>
      </c>
      <c r="P23" s="76">
        <v>0.05</v>
      </c>
      <c r="Q23" s="76">
        <v>0.24</v>
      </c>
      <c r="R23" s="76">
        <v>0.09</v>
      </c>
    </row>
    <row r="24" spans="2:18">
      <c r="B24" t="s">
        <v>275</v>
      </c>
      <c r="C24" t="s">
        <v>276</v>
      </c>
      <c r="D24" t="s">
        <v>103</v>
      </c>
      <c r="E24" t="s">
        <v>265</v>
      </c>
      <c r="F24" t="s">
        <v>210</v>
      </c>
      <c r="G24" t="s">
        <v>266</v>
      </c>
      <c r="H24" s="76">
        <v>5.52</v>
      </c>
      <c r="I24" t="s">
        <v>105</v>
      </c>
      <c r="J24" s="76">
        <v>1.75</v>
      </c>
      <c r="K24" s="76">
        <v>-0.27</v>
      </c>
      <c r="L24" s="76">
        <v>131481013</v>
      </c>
      <c r="M24" s="76">
        <v>113.12</v>
      </c>
      <c r="N24" s="76">
        <v>0</v>
      </c>
      <c r="O24" s="76">
        <v>148731.32190559999</v>
      </c>
      <c r="P24" s="76">
        <v>0.95</v>
      </c>
      <c r="Q24" s="76">
        <v>4.1900000000000004</v>
      </c>
      <c r="R24" s="76">
        <v>1.54</v>
      </c>
    </row>
    <row r="25" spans="2:18">
      <c r="B25" t="s">
        <v>277</v>
      </c>
      <c r="C25" t="s">
        <v>278</v>
      </c>
      <c r="D25" t="s">
        <v>103</v>
      </c>
      <c r="E25" t="s">
        <v>265</v>
      </c>
      <c r="F25" t="s">
        <v>210</v>
      </c>
      <c r="G25" t="s">
        <v>266</v>
      </c>
      <c r="H25" s="76">
        <v>7.64</v>
      </c>
      <c r="I25" t="s">
        <v>105</v>
      </c>
      <c r="J25" s="76">
        <v>0.75</v>
      </c>
      <c r="K25" s="76">
        <v>0.01</v>
      </c>
      <c r="L25" s="76">
        <v>824780</v>
      </c>
      <c r="M25" s="76">
        <v>105.47</v>
      </c>
      <c r="N25" s="76">
        <v>0</v>
      </c>
      <c r="O25" s="76">
        <v>869.89546600000006</v>
      </c>
      <c r="P25" s="76">
        <v>0.01</v>
      </c>
      <c r="Q25" s="76">
        <v>0.02</v>
      </c>
      <c r="R25" s="76">
        <v>0.01</v>
      </c>
    </row>
    <row r="26" spans="2:18">
      <c r="B26" t="s">
        <v>277</v>
      </c>
      <c r="C26" t="s">
        <v>278</v>
      </c>
      <c r="D26" t="s">
        <v>103</v>
      </c>
      <c r="E26" t="s">
        <v>265</v>
      </c>
      <c r="F26" t="s">
        <v>210</v>
      </c>
      <c r="G26" t="s">
        <v>266</v>
      </c>
      <c r="H26" s="76">
        <v>7.64</v>
      </c>
      <c r="I26" t="s">
        <v>105</v>
      </c>
      <c r="J26" s="76">
        <v>0.75</v>
      </c>
      <c r="K26" s="76">
        <v>0.01</v>
      </c>
      <c r="L26" s="76">
        <v>321415531</v>
      </c>
      <c r="M26" s="76">
        <v>105.47</v>
      </c>
      <c r="N26" s="76">
        <v>0</v>
      </c>
      <c r="O26" s="76">
        <v>338996.96054569999</v>
      </c>
      <c r="P26" s="76">
        <v>2.56</v>
      </c>
      <c r="Q26" s="76">
        <v>9.5399999999999991</v>
      </c>
      <c r="R26" s="76">
        <v>3.51</v>
      </c>
    </row>
    <row r="27" spans="2:18">
      <c r="B27" t="s">
        <v>279</v>
      </c>
      <c r="C27" t="s">
        <v>280</v>
      </c>
      <c r="D27" t="s">
        <v>103</v>
      </c>
      <c r="E27" t="s">
        <v>265</v>
      </c>
      <c r="F27" t="s">
        <v>153</v>
      </c>
      <c r="G27" t="s">
        <v>266</v>
      </c>
      <c r="H27" s="76">
        <v>9.1</v>
      </c>
      <c r="I27" t="s">
        <v>105</v>
      </c>
      <c r="J27" s="76">
        <v>0.75</v>
      </c>
      <c r="K27" s="76">
        <v>0.19</v>
      </c>
      <c r="L27" s="76">
        <v>10820072</v>
      </c>
      <c r="M27" s="76">
        <v>105.74</v>
      </c>
      <c r="N27" s="76">
        <v>0</v>
      </c>
      <c r="O27" s="76">
        <v>11441.1441328</v>
      </c>
      <c r="P27" s="76">
        <v>0</v>
      </c>
      <c r="Q27" s="76">
        <v>0.32</v>
      </c>
      <c r="R27" s="76">
        <v>0.12</v>
      </c>
    </row>
    <row r="28" spans="2:18">
      <c r="B28" t="s">
        <v>281</v>
      </c>
      <c r="C28" t="s">
        <v>282</v>
      </c>
      <c r="D28" t="s">
        <v>103</v>
      </c>
      <c r="E28" t="s">
        <v>265</v>
      </c>
      <c r="F28" t="s">
        <v>210</v>
      </c>
      <c r="G28" t="s">
        <v>266</v>
      </c>
      <c r="H28" s="76">
        <v>23.78</v>
      </c>
      <c r="I28" t="s">
        <v>105</v>
      </c>
      <c r="J28" s="76">
        <v>1</v>
      </c>
      <c r="K28" s="76">
        <v>1.4</v>
      </c>
      <c r="L28" s="76">
        <v>9094080</v>
      </c>
      <c r="M28" s="76">
        <v>91.55</v>
      </c>
      <c r="N28" s="76">
        <v>0</v>
      </c>
      <c r="O28" s="76">
        <v>8325.6302400000004</v>
      </c>
      <c r="P28" s="76">
        <v>0.13</v>
      </c>
      <c r="Q28" s="76">
        <v>0.23</v>
      </c>
      <c r="R28" s="76">
        <v>0.09</v>
      </c>
    </row>
    <row r="29" spans="2:18">
      <c r="B29" t="s">
        <v>283</v>
      </c>
      <c r="C29" t="s">
        <v>284</v>
      </c>
      <c r="D29" t="s">
        <v>103</v>
      </c>
      <c r="E29" t="s">
        <v>265</v>
      </c>
      <c r="F29" t="s">
        <v>210</v>
      </c>
      <c r="G29" t="s">
        <v>266</v>
      </c>
      <c r="H29" s="76">
        <v>0.33</v>
      </c>
      <c r="I29" t="s">
        <v>105</v>
      </c>
      <c r="J29" s="76">
        <v>3.5</v>
      </c>
      <c r="K29" s="76">
        <v>0.91</v>
      </c>
      <c r="L29" s="76">
        <v>17394737</v>
      </c>
      <c r="M29" s="76">
        <v>120.2</v>
      </c>
      <c r="N29" s="76">
        <v>0</v>
      </c>
      <c r="O29" s="76">
        <v>20908.473873999999</v>
      </c>
      <c r="P29" s="76">
        <v>0.09</v>
      </c>
      <c r="Q29" s="76">
        <v>0.59</v>
      </c>
      <c r="R29" s="76">
        <v>0.22</v>
      </c>
    </row>
    <row r="30" spans="2:18">
      <c r="B30" t="s">
        <v>283</v>
      </c>
      <c r="C30" t="s">
        <v>284</v>
      </c>
      <c r="D30" t="s">
        <v>103</v>
      </c>
      <c r="E30" t="s">
        <v>265</v>
      </c>
      <c r="F30" t="s">
        <v>210</v>
      </c>
      <c r="G30" t="s">
        <v>266</v>
      </c>
      <c r="H30" s="76">
        <v>0.33</v>
      </c>
      <c r="I30" t="s">
        <v>105</v>
      </c>
      <c r="J30" s="76">
        <v>3.5</v>
      </c>
      <c r="K30" s="76">
        <v>0.91</v>
      </c>
      <c r="L30" s="76">
        <v>77843350</v>
      </c>
      <c r="M30" s="76">
        <v>120.2</v>
      </c>
      <c r="N30" s="76">
        <v>0</v>
      </c>
      <c r="O30" s="76">
        <v>93567.706699999995</v>
      </c>
      <c r="P30" s="76">
        <v>0.4</v>
      </c>
      <c r="Q30" s="76">
        <v>2.63</v>
      </c>
      <c r="R30" s="76">
        <v>0.97</v>
      </c>
    </row>
    <row r="31" spans="2:18">
      <c r="B31" t="s">
        <v>285</v>
      </c>
      <c r="C31" t="s">
        <v>286</v>
      </c>
      <c r="D31" t="s">
        <v>103</v>
      </c>
      <c r="E31" t="s">
        <v>265</v>
      </c>
      <c r="F31" t="s">
        <v>210</v>
      </c>
      <c r="G31" t="s">
        <v>266</v>
      </c>
      <c r="H31" s="76">
        <v>1.8</v>
      </c>
      <c r="I31" t="s">
        <v>105</v>
      </c>
      <c r="J31" s="76">
        <v>3</v>
      </c>
      <c r="K31" s="76">
        <v>-0.49</v>
      </c>
      <c r="L31" s="76">
        <v>7768114</v>
      </c>
      <c r="M31" s="76">
        <v>116.8</v>
      </c>
      <c r="N31" s="76">
        <v>0</v>
      </c>
      <c r="O31" s="76">
        <v>9073.1571519999998</v>
      </c>
      <c r="P31" s="76">
        <v>0.05</v>
      </c>
      <c r="Q31" s="76">
        <v>0.26</v>
      </c>
      <c r="R31" s="76">
        <v>0.09</v>
      </c>
    </row>
    <row r="32" spans="2:18">
      <c r="B32" t="s">
        <v>285</v>
      </c>
      <c r="C32" t="s">
        <v>286</v>
      </c>
      <c r="D32" t="s">
        <v>103</v>
      </c>
      <c r="E32" t="s">
        <v>265</v>
      </c>
      <c r="F32" t="s">
        <v>210</v>
      </c>
      <c r="G32" t="s">
        <v>266</v>
      </c>
      <c r="H32" s="76">
        <v>1.8</v>
      </c>
      <c r="I32" t="s">
        <v>105</v>
      </c>
      <c r="J32" s="76">
        <v>3</v>
      </c>
      <c r="K32" s="76">
        <v>-0.49</v>
      </c>
      <c r="L32" s="76">
        <v>32300387</v>
      </c>
      <c r="M32" s="76">
        <v>116.8</v>
      </c>
      <c r="N32" s="76">
        <v>0</v>
      </c>
      <c r="O32" s="76">
        <v>37726.852015999997</v>
      </c>
      <c r="P32" s="76">
        <v>0.21</v>
      </c>
      <c r="Q32" s="76">
        <v>1.06</v>
      </c>
      <c r="R32" s="76">
        <v>0.39</v>
      </c>
    </row>
    <row r="33" spans="2:18">
      <c r="B33" t="s">
        <v>287</v>
      </c>
      <c r="C33" t="s">
        <v>288</v>
      </c>
      <c r="D33" t="s">
        <v>103</v>
      </c>
      <c r="E33" t="s">
        <v>265</v>
      </c>
      <c r="F33" t="s">
        <v>210</v>
      </c>
      <c r="G33" t="s">
        <v>266</v>
      </c>
      <c r="H33" s="76">
        <v>2.83</v>
      </c>
      <c r="I33" t="s">
        <v>105</v>
      </c>
      <c r="J33" s="76">
        <v>0.1</v>
      </c>
      <c r="K33" s="76">
        <v>-0.5</v>
      </c>
      <c r="L33" s="76">
        <v>31572386</v>
      </c>
      <c r="M33" s="76">
        <v>101.73</v>
      </c>
      <c r="N33" s="76">
        <v>0</v>
      </c>
      <c r="O33" s="76">
        <v>32118.588277800001</v>
      </c>
      <c r="P33" s="76">
        <v>0.28999999999999998</v>
      </c>
      <c r="Q33" s="76">
        <v>0.9</v>
      </c>
      <c r="R33" s="76">
        <v>0.33</v>
      </c>
    </row>
    <row r="34" spans="2:18">
      <c r="B34" t="s">
        <v>287</v>
      </c>
      <c r="C34" t="s">
        <v>288</v>
      </c>
      <c r="D34" t="s">
        <v>103</v>
      </c>
      <c r="E34" t="s">
        <v>265</v>
      </c>
      <c r="F34" t="s">
        <v>210</v>
      </c>
      <c r="G34" t="s">
        <v>266</v>
      </c>
      <c r="H34" s="76">
        <v>2.83</v>
      </c>
      <c r="I34" t="s">
        <v>105</v>
      </c>
      <c r="J34" s="76">
        <v>0.1</v>
      </c>
      <c r="K34" s="76">
        <v>-0.5</v>
      </c>
      <c r="L34" s="76">
        <v>135760055</v>
      </c>
      <c r="M34" s="76">
        <v>101.73</v>
      </c>
      <c r="N34" s="76">
        <v>0</v>
      </c>
      <c r="O34" s="76">
        <v>138108.70395150001</v>
      </c>
      <c r="P34" s="76">
        <v>1.26</v>
      </c>
      <c r="Q34" s="76">
        <v>3.89</v>
      </c>
      <c r="R34" s="76">
        <v>1.43</v>
      </c>
    </row>
    <row r="35" spans="2:18">
      <c r="B35" s="77" t="s">
        <v>289</v>
      </c>
      <c r="C35" s="16"/>
      <c r="D35" s="16"/>
      <c r="H35" s="78">
        <v>4.51</v>
      </c>
      <c r="K35" s="78">
        <v>0.78</v>
      </c>
      <c r="L35" s="78">
        <v>2001668794</v>
      </c>
      <c r="N35" s="78">
        <v>0</v>
      </c>
      <c r="O35" s="78">
        <v>2257309.0791858998</v>
      </c>
      <c r="Q35" s="78">
        <v>63.55</v>
      </c>
      <c r="R35" s="78">
        <v>23.39</v>
      </c>
    </row>
    <row r="36" spans="2:18">
      <c r="B36" s="77" t="s">
        <v>290</v>
      </c>
      <c r="C36" s="16"/>
      <c r="D36" s="16"/>
      <c r="H36" s="78">
        <v>0.47</v>
      </c>
      <c r="K36" s="78">
        <v>0.1</v>
      </c>
      <c r="L36" s="78">
        <v>341529339</v>
      </c>
      <c r="N36" s="78">
        <v>0</v>
      </c>
      <c r="O36" s="78">
        <v>341350.11801560002</v>
      </c>
      <c r="Q36" s="78">
        <v>9.61</v>
      </c>
      <c r="R36" s="78">
        <v>3.54</v>
      </c>
    </row>
    <row r="37" spans="2:18">
      <c r="B37" t="s">
        <v>291</v>
      </c>
      <c r="C37" t="s">
        <v>292</v>
      </c>
      <c r="D37" t="s">
        <v>103</v>
      </c>
      <c r="E37" t="s">
        <v>265</v>
      </c>
      <c r="F37" t="s">
        <v>210</v>
      </c>
      <c r="G37" t="s">
        <v>293</v>
      </c>
      <c r="H37" s="76">
        <v>0.01</v>
      </c>
      <c r="I37" t="s">
        <v>105</v>
      </c>
      <c r="J37" s="76">
        <v>0</v>
      </c>
      <c r="K37" s="76">
        <v>0</v>
      </c>
      <c r="L37" s="76">
        <v>48437268</v>
      </c>
      <c r="M37" s="76">
        <v>100</v>
      </c>
      <c r="N37" s="76">
        <v>0</v>
      </c>
      <c r="O37" s="76">
        <v>48437.267999999996</v>
      </c>
      <c r="P37" s="76">
        <v>0.69</v>
      </c>
      <c r="Q37" s="76">
        <v>1.36</v>
      </c>
      <c r="R37" s="76">
        <v>0.5</v>
      </c>
    </row>
    <row r="38" spans="2:18">
      <c r="B38" t="s">
        <v>294</v>
      </c>
      <c r="C38" t="s">
        <v>295</v>
      </c>
      <c r="D38" t="s">
        <v>103</v>
      </c>
      <c r="E38" t="s">
        <v>265</v>
      </c>
      <c r="F38" t="s">
        <v>210</v>
      </c>
      <c r="G38" t="s">
        <v>296</v>
      </c>
      <c r="H38" s="76">
        <v>0.76</v>
      </c>
      <c r="I38" t="s">
        <v>105</v>
      </c>
      <c r="J38" s="76">
        <v>0.12</v>
      </c>
      <c r="K38" s="76">
        <v>0.25</v>
      </c>
      <c r="L38" s="76">
        <v>11854732</v>
      </c>
      <c r="M38" s="76">
        <v>99.93</v>
      </c>
      <c r="N38" s="76">
        <v>0</v>
      </c>
      <c r="O38" s="76">
        <v>11846.4336876</v>
      </c>
      <c r="P38" s="76">
        <v>0</v>
      </c>
      <c r="Q38" s="76">
        <v>0.33</v>
      </c>
      <c r="R38" s="76">
        <v>0.12</v>
      </c>
    </row>
    <row r="39" spans="2:18">
      <c r="B39" t="s">
        <v>297</v>
      </c>
      <c r="C39" t="s">
        <v>298</v>
      </c>
      <c r="D39" t="s">
        <v>103</v>
      </c>
      <c r="E39" t="s">
        <v>265</v>
      </c>
      <c r="F39" t="s">
        <v>210</v>
      </c>
      <c r="G39" t="s">
        <v>299</v>
      </c>
      <c r="H39" s="76">
        <v>0.1</v>
      </c>
      <c r="I39" t="s">
        <v>105</v>
      </c>
      <c r="J39" s="76">
        <v>0</v>
      </c>
      <c r="K39" s="76">
        <v>0.19</v>
      </c>
      <c r="L39" s="76">
        <v>109682</v>
      </c>
      <c r="M39" s="76">
        <v>99.98</v>
      </c>
      <c r="N39" s="76">
        <v>0</v>
      </c>
      <c r="O39" s="76">
        <v>109.6600636</v>
      </c>
      <c r="P39" s="76">
        <v>0</v>
      </c>
      <c r="Q39" s="76">
        <v>0</v>
      </c>
      <c r="R39" s="76">
        <v>0</v>
      </c>
    </row>
    <row r="40" spans="2:18">
      <c r="B40" t="s">
        <v>300</v>
      </c>
      <c r="C40" t="s">
        <v>301</v>
      </c>
      <c r="D40" t="s">
        <v>103</v>
      </c>
      <c r="E40" t="s">
        <v>265</v>
      </c>
      <c r="F40" t="s">
        <v>153</v>
      </c>
      <c r="G40" t="s">
        <v>302</v>
      </c>
      <c r="H40" s="76">
        <v>0.18</v>
      </c>
      <c r="I40" t="s">
        <v>105</v>
      </c>
      <c r="J40" s="76">
        <v>0</v>
      </c>
      <c r="K40" s="76">
        <v>0.11</v>
      </c>
      <c r="L40" s="76">
        <v>17109615</v>
      </c>
      <c r="M40" s="76">
        <v>99.98</v>
      </c>
      <c r="N40" s="76">
        <v>0</v>
      </c>
      <c r="O40" s="76">
        <v>17106.193077</v>
      </c>
      <c r="P40" s="76">
        <v>0.24</v>
      </c>
      <c r="Q40" s="76">
        <v>0.48</v>
      </c>
      <c r="R40" s="76">
        <v>0.18</v>
      </c>
    </row>
    <row r="41" spans="2:18">
      <c r="B41" t="s">
        <v>303</v>
      </c>
      <c r="C41" t="s">
        <v>304</v>
      </c>
      <c r="D41" t="s">
        <v>103</v>
      </c>
      <c r="E41" t="s">
        <v>265</v>
      </c>
      <c r="F41" t="s">
        <v>210</v>
      </c>
      <c r="G41" t="s">
        <v>305</v>
      </c>
      <c r="H41" s="76">
        <v>0.28000000000000003</v>
      </c>
      <c r="I41" t="s">
        <v>105</v>
      </c>
      <c r="J41" s="76">
        <v>0</v>
      </c>
      <c r="K41" s="76">
        <v>0.11</v>
      </c>
      <c r="L41" s="76">
        <v>47018598</v>
      </c>
      <c r="M41" s="76">
        <v>99.97</v>
      </c>
      <c r="N41" s="76">
        <v>0</v>
      </c>
      <c r="O41" s="76">
        <v>47004.4924206</v>
      </c>
      <c r="P41" s="76">
        <v>0</v>
      </c>
      <c r="Q41" s="76">
        <v>1.32</v>
      </c>
      <c r="R41" s="76">
        <v>0.49</v>
      </c>
    </row>
    <row r="42" spans="2:18">
      <c r="B42" t="s">
        <v>306</v>
      </c>
      <c r="C42" t="s">
        <v>307</v>
      </c>
      <c r="D42" t="s">
        <v>103</v>
      </c>
      <c r="E42" t="s">
        <v>265</v>
      </c>
      <c r="F42" t="s">
        <v>153</v>
      </c>
      <c r="G42" t="s">
        <v>308</v>
      </c>
      <c r="H42" s="76">
        <v>0.33</v>
      </c>
      <c r="I42" t="s">
        <v>105</v>
      </c>
      <c r="J42" s="76">
        <v>0</v>
      </c>
      <c r="K42" s="76">
        <v>0.12</v>
      </c>
      <c r="L42" s="76">
        <v>3097043</v>
      </c>
      <c r="M42" s="76">
        <v>99.96</v>
      </c>
      <c r="N42" s="76">
        <v>0</v>
      </c>
      <c r="O42" s="76">
        <v>3095.8041828</v>
      </c>
      <c r="P42" s="76">
        <v>0</v>
      </c>
      <c r="Q42" s="76">
        <v>0.09</v>
      </c>
      <c r="R42" s="76">
        <v>0.03</v>
      </c>
    </row>
    <row r="43" spans="2:18">
      <c r="B43" t="s">
        <v>306</v>
      </c>
      <c r="C43" t="s">
        <v>307</v>
      </c>
      <c r="D43" t="s">
        <v>103</v>
      </c>
      <c r="E43" t="s">
        <v>265</v>
      </c>
      <c r="F43" t="s">
        <v>153</v>
      </c>
      <c r="G43" t="s">
        <v>308</v>
      </c>
      <c r="H43" s="76">
        <v>0.33</v>
      </c>
      <c r="I43" t="s">
        <v>105</v>
      </c>
      <c r="J43" s="76">
        <v>0</v>
      </c>
      <c r="K43" s="76">
        <v>0.12</v>
      </c>
      <c r="L43" s="76">
        <v>37966560</v>
      </c>
      <c r="M43" s="76">
        <v>99.96</v>
      </c>
      <c r="N43" s="76">
        <v>0</v>
      </c>
      <c r="O43" s="76">
        <v>37951.373376000003</v>
      </c>
      <c r="P43" s="76">
        <v>0</v>
      </c>
      <c r="Q43" s="76">
        <v>1.07</v>
      </c>
      <c r="R43" s="76">
        <v>0.39</v>
      </c>
    </row>
    <row r="44" spans="2:18">
      <c r="B44" t="s">
        <v>309</v>
      </c>
      <c r="C44" t="s">
        <v>310</v>
      </c>
      <c r="D44" t="s">
        <v>103</v>
      </c>
      <c r="E44" t="s">
        <v>265</v>
      </c>
      <c r="F44" t="s">
        <v>153</v>
      </c>
      <c r="G44" t="s">
        <v>311</v>
      </c>
      <c r="H44" s="76">
        <v>0.68</v>
      </c>
      <c r="I44" t="s">
        <v>105</v>
      </c>
      <c r="J44" s="76">
        <v>0</v>
      </c>
      <c r="K44" s="76">
        <v>0.12</v>
      </c>
      <c r="L44" s="76">
        <v>5540158</v>
      </c>
      <c r="M44" s="76">
        <v>99.92</v>
      </c>
      <c r="N44" s="76">
        <v>0</v>
      </c>
      <c r="O44" s="76">
        <v>5535.7258736000003</v>
      </c>
      <c r="P44" s="76">
        <v>0</v>
      </c>
      <c r="Q44" s="76">
        <v>0.16</v>
      </c>
      <c r="R44" s="76">
        <v>0.06</v>
      </c>
    </row>
    <row r="45" spans="2:18">
      <c r="B45" t="s">
        <v>312</v>
      </c>
      <c r="C45" t="s">
        <v>313</v>
      </c>
      <c r="D45" t="s">
        <v>103</v>
      </c>
      <c r="E45" t="s">
        <v>265</v>
      </c>
      <c r="F45" t="s">
        <v>153</v>
      </c>
      <c r="G45" t="s">
        <v>314</v>
      </c>
      <c r="H45" s="76">
        <v>0.85</v>
      </c>
      <c r="I45" t="s">
        <v>105</v>
      </c>
      <c r="J45" s="76">
        <v>0</v>
      </c>
      <c r="K45" s="76">
        <v>0.12</v>
      </c>
      <c r="L45" s="76">
        <v>68505625</v>
      </c>
      <c r="M45" s="76">
        <v>99.9</v>
      </c>
      <c r="N45" s="76">
        <v>0</v>
      </c>
      <c r="O45" s="76">
        <v>68437.119374999995</v>
      </c>
      <c r="P45" s="76">
        <v>0</v>
      </c>
      <c r="Q45" s="76">
        <v>1.93</v>
      </c>
      <c r="R45" s="76">
        <v>0.71</v>
      </c>
    </row>
    <row r="46" spans="2:18">
      <c r="B46" t="s">
        <v>315</v>
      </c>
      <c r="C46" t="s">
        <v>316</v>
      </c>
      <c r="D46" t="s">
        <v>103</v>
      </c>
      <c r="E46" t="s">
        <v>265</v>
      </c>
      <c r="F46" t="s">
        <v>153</v>
      </c>
      <c r="G46" t="s">
        <v>317</v>
      </c>
      <c r="H46" s="76">
        <v>0.93</v>
      </c>
      <c r="I46" t="s">
        <v>105</v>
      </c>
      <c r="J46" s="76">
        <v>0</v>
      </c>
      <c r="K46" s="76">
        <v>0.12</v>
      </c>
      <c r="L46" s="76">
        <v>10000000</v>
      </c>
      <c r="M46" s="76">
        <v>99.89</v>
      </c>
      <c r="N46" s="76">
        <v>0</v>
      </c>
      <c r="O46" s="76">
        <v>9989</v>
      </c>
      <c r="P46" s="76">
        <v>0</v>
      </c>
      <c r="Q46" s="76">
        <v>0.28000000000000003</v>
      </c>
      <c r="R46" s="76">
        <v>0.1</v>
      </c>
    </row>
    <row r="47" spans="2:18">
      <c r="B47" t="s">
        <v>318</v>
      </c>
      <c r="C47" t="s">
        <v>319</v>
      </c>
      <c r="D47" t="s">
        <v>103</v>
      </c>
      <c r="E47" t="s">
        <v>265</v>
      </c>
      <c r="F47" t="s">
        <v>153</v>
      </c>
      <c r="G47" t="s">
        <v>320</v>
      </c>
      <c r="H47" s="76">
        <v>0.43</v>
      </c>
      <c r="I47" t="s">
        <v>105</v>
      </c>
      <c r="J47" s="76">
        <v>0</v>
      </c>
      <c r="K47" s="76">
        <v>0.09</v>
      </c>
      <c r="L47" s="76">
        <v>13010000</v>
      </c>
      <c r="M47" s="76">
        <v>99.96</v>
      </c>
      <c r="N47" s="76">
        <v>0</v>
      </c>
      <c r="O47" s="76">
        <v>13004.796</v>
      </c>
      <c r="P47" s="76">
        <v>0</v>
      </c>
      <c r="Q47" s="76">
        <v>0.37</v>
      </c>
      <c r="R47" s="76">
        <v>0.13</v>
      </c>
    </row>
    <row r="48" spans="2:18">
      <c r="B48" t="s">
        <v>321</v>
      </c>
      <c r="C48" t="s">
        <v>322</v>
      </c>
      <c r="D48" t="s">
        <v>103</v>
      </c>
      <c r="E48" t="s">
        <v>265</v>
      </c>
      <c r="F48" t="s">
        <v>153</v>
      </c>
      <c r="G48" t="s">
        <v>311</v>
      </c>
      <c r="H48" s="76">
        <v>0.51</v>
      </c>
      <c r="I48" t="s">
        <v>105</v>
      </c>
      <c r="J48" s="76">
        <v>0</v>
      </c>
      <c r="K48" s="76">
        <v>0.08</v>
      </c>
      <c r="L48" s="76">
        <v>24700000</v>
      </c>
      <c r="M48" s="76">
        <v>99.96</v>
      </c>
      <c r="N48" s="76">
        <v>0</v>
      </c>
      <c r="O48" s="76">
        <v>24690.12</v>
      </c>
      <c r="P48" s="76">
        <v>0</v>
      </c>
      <c r="Q48" s="76">
        <v>0.7</v>
      </c>
      <c r="R48" s="76">
        <v>0.26</v>
      </c>
    </row>
    <row r="49" spans="2:18">
      <c r="B49" t="s">
        <v>323</v>
      </c>
      <c r="C49" t="s">
        <v>324</v>
      </c>
      <c r="D49" t="s">
        <v>103</v>
      </c>
      <c r="E49" t="s">
        <v>265</v>
      </c>
      <c r="F49" t="s">
        <v>153</v>
      </c>
      <c r="G49" t="s">
        <v>325</v>
      </c>
      <c r="H49" s="76">
        <v>0.6</v>
      </c>
      <c r="I49" t="s">
        <v>105</v>
      </c>
      <c r="J49" s="76">
        <v>0</v>
      </c>
      <c r="K49" s="76">
        <v>0.12</v>
      </c>
      <c r="L49" s="76">
        <v>54180058</v>
      </c>
      <c r="M49" s="76">
        <v>99.93</v>
      </c>
      <c r="N49" s="76">
        <v>0</v>
      </c>
      <c r="O49" s="76">
        <v>54142.131959400002</v>
      </c>
      <c r="P49" s="76">
        <v>0</v>
      </c>
      <c r="Q49" s="76">
        <v>1.52</v>
      </c>
      <c r="R49" s="76">
        <v>0.56000000000000005</v>
      </c>
    </row>
    <row r="50" spans="2:18">
      <c r="B50" s="77" t="s">
        <v>326</v>
      </c>
      <c r="C50" s="16"/>
      <c r="D50" s="16"/>
      <c r="H50" s="78">
        <v>5.24</v>
      </c>
      <c r="K50" s="78">
        <v>0.91</v>
      </c>
      <c r="L50" s="78">
        <v>1652930491</v>
      </c>
      <c r="N50" s="78">
        <v>0</v>
      </c>
      <c r="O50" s="78">
        <v>1908756.6956454001</v>
      </c>
      <c r="Q50" s="78">
        <v>53.73</v>
      </c>
      <c r="R50" s="78">
        <v>19.78</v>
      </c>
    </row>
    <row r="51" spans="2:18">
      <c r="B51" t="s">
        <v>327</v>
      </c>
      <c r="C51" t="s">
        <v>328</v>
      </c>
      <c r="D51" t="s">
        <v>103</v>
      </c>
      <c r="E51" t="s">
        <v>265</v>
      </c>
      <c r="F51" t="s">
        <v>153</v>
      </c>
      <c r="G51" t="s">
        <v>266</v>
      </c>
      <c r="H51" s="76">
        <v>3.07</v>
      </c>
      <c r="I51" t="s">
        <v>105</v>
      </c>
      <c r="J51" s="76">
        <v>0.5</v>
      </c>
      <c r="K51" s="76">
        <v>0.34</v>
      </c>
      <c r="L51" s="76">
        <v>19232520</v>
      </c>
      <c r="M51" s="76">
        <v>100.56</v>
      </c>
      <c r="N51" s="76">
        <v>0</v>
      </c>
      <c r="O51" s="76">
        <v>19340.222111999999</v>
      </c>
      <c r="P51" s="76">
        <v>0</v>
      </c>
      <c r="Q51" s="76">
        <v>0.54</v>
      </c>
      <c r="R51" s="76">
        <v>0.2</v>
      </c>
    </row>
    <row r="52" spans="2:18">
      <c r="B52" t="s">
        <v>329</v>
      </c>
      <c r="C52" t="s">
        <v>330</v>
      </c>
      <c r="D52" t="s">
        <v>103</v>
      </c>
      <c r="E52" t="s">
        <v>265</v>
      </c>
      <c r="F52" t="s">
        <v>210</v>
      </c>
      <c r="G52" t="s">
        <v>266</v>
      </c>
      <c r="H52" s="76">
        <v>8.43</v>
      </c>
      <c r="I52" t="s">
        <v>105</v>
      </c>
      <c r="J52" s="76">
        <v>2</v>
      </c>
      <c r="K52" s="76">
        <v>1.62</v>
      </c>
      <c r="L52" s="76">
        <v>12967185</v>
      </c>
      <c r="M52" s="76">
        <v>104.77</v>
      </c>
      <c r="N52" s="76">
        <v>0</v>
      </c>
      <c r="O52" s="76">
        <v>13585.719724500001</v>
      </c>
      <c r="P52" s="76">
        <v>0.27</v>
      </c>
      <c r="Q52" s="76">
        <v>0.38</v>
      </c>
      <c r="R52" s="76">
        <v>0.14000000000000001</v>
      </c>
    </row>
    <row r="53" spans="2:18">
      <c r="B53" t="s">
        <v>329</v>
      </c>
      <c r="C53" t="s">
        <v>330</v>
      </c>
      <c r="D53" t="s">
        <v>103</v>
      </c>
      <c r="E53" t="s">
        <v>265</v>
      </c>
      <c r="F53" t="s">
        <v>210</v>
      </c>
      <c r="G53" t="s">
        <v>266</v>
      </c>
      <c r="H53" s="76">
        <v>8.43</v>
      </c>
      <c r="I53" t="s">
        <v>105</v>
      </c>
      <c r="J53" s="76">
        <v>2</v>
      </c>
      <c r="K53" s="76">
        <v>1.62</v>
      </c>
      <c r="L53" s="76">
        <v>121947880</v>
      </c>
      <c r="M53" s="76">
        <v>104.77</v>
      </c>
      <c r="N53" s="76">
        <v>0</v>
      </c>
      <c r="O53" s="76">
        <v>127764.793876</v>
      </c>
      <c r="P53" s="76">
        <v>2.56</v>
      </c>
      <c r="Q53" s="76">
        <v>3.6</v>
      </c>
      <c r="R53" s="76">
        <v>1.32</v>
      </c>
    </row>
    <row r="54" spans="2:18">
      <c r="B54" t="s">
        <v>331</v>
      </c>
      <c r="C54" t="s">
        <v>332</v>
      </c>
      <c r="D54" t="s">
        <v>103</v>
      </c>
      <c r="E54" t="s">
        <v>265</v>
      </c>
      <c r="F54" t="s">
        <v>210</v>
      </c>
      <c r="G54" t="s">
        <v>266</v>
      </c>
      <c r="H54" s="76">
        <v>18.54</v>
      </c>
      <c r="I54" t="s">
        <v>105</v>
      </c>
      <c r="J54" s="76">
        <v>3.75</v>
      </c>
      <c r="K54" s="76">
        <v>2.98</v>
      </c>
      <c r="L54" s="76">
        <v>6240</v>
      </c>
      <c r="M54" s="76">
        <v>117.83</v>
      </c>
      <c r="N54" s="76">
        <v>0</v>
      </c>
      <c r="O54" s="76">
        <v>7.3525919999999996</v>
      </c>
      <c r="P54" s="76">
        <v>0</v>
      </c>
      <c r="Q54" s="76">
        <v>0</v>
      </c>
      <c r="R54" s="76">
        <v>0</v>
      </c>
    </row>
    <row r="55" spans="2:18">
      <c r="B55" t="s">
        <v>333</v>
      </c>
      <c r="C55" t="s">
        <v>334</v>
      </c>
      <c r="D55" t="s">
        <v>103</v>
      </c>
      <c r="E55" t="s">
        <v>265</v>
      </c>
      <c r="F55" t="s">
        <v>210</v>
      </c>
      <c r="G55" t="s">
        <v>266</v>
      </c>
      <c r="H55" s="76">
        <v>3.27</v>
      </c>
      <c r="I55" t="s">
        <v>105</v>
      </c>
      <c r="J55" s="76">
        <v>1</v>
      </c>
      <c r="K55" s="76">
        <v>0.38</v>
      </c>
      <c r="L55" s="76">
        <v>60246347</v>
      </c>
      <c r="M55" s="76">
        <v>102.7</v>
      </c>
      <c r="N55" s="76">
        <v>0</v>
      </c>
      <c r="O55" s="76">
        <v>61872.998369000001</v>
      </c>
      <c r="P55" s="76">
        <v>0.56999999999999995</v>
      </c>
      <c r="Q55" s="76">
        <v>1.74</v>
      </c>
      <c r="R55" s="76">
        <v>0.64</v>
      </c>
    </row>
    <row r="56" spans="2:18">
      <c r="B56" t="s">
        <v>335</v>
      </c>
      <c r="C56" t="s">
        <v>336</v>
      </c>
      <c r="D56" t="s">
        <v>103</v>
      </c>
      <c r="E56" t="s">
        <v>265</v>
      </c>
      <c r="F56" t="s">
        <v>210</v>
      </c>
      <c r="G56" t="s">
        <v>266</v>
      </c>
      <c r="H56" s="76">
        <v>0.83</v>
      </c>
      <c r="I56" t="s">
        <v>105</v>
      </c>
      <c r="J56" s="76">
        <v>0.5</v>
      </c>
      <c r="K56" s="76">
        <v>0.12</v>
      </c>
      <c r="L56" s="76">
        <v>159227567</v>
      </c>
      <c r="M56" s="76">
        <v>100.4</v>
      </c>
      <c r="N56" s="76">
        <v>0</v>
      </c>
      <c r="O56" s="76">
        <v>159864.47726799999</v>
      </c>
      <c r="P56" s="76">
        <v>1.04</v>
      </c>
      <c r="Q56" s="76">
        <v>4.5</v>
      </c>
      <c r="R56" s="76">
        <v>1.66</v>
      </c>
    </row>
    <row r="57" spans="2:18">
      <c r="B57" t="s">
        <v>337</v>
      </c>
      <c r="C57" t="s">
        <v>338</v>
      </c>
      <c r="D57" t="s">
        <v>103</v>
      </c>
      <c r="E57" t="s">
        <v>265</v>
      </c>
      <c r="F57" t="s">
        <v>153</v>
      </c>
      <c r="G57" t="s">
        <v>266</v>
      </c>
      <c r="H57" s="76">
        <v>4.8</v>
      </c>
      <c r="I57" t="s">
        <v>105</v>
      </c>
      <c r="J57" s="76">
        <v>1.25</v>
      </c>
      <c r="K57" s="76">
        <v>0.72</v>
      </c>
      <c r="L57" s="76">
        <v>45977231</v>
      </c>
      <c r="M57" s="76">
        <v>102.64</v>
      </c>
      <c r="N57" s="76">
        <v>0</v>
      </c>
      <c r="O57" s="76">
        <v>47191.029898399996</v>
      </c>
      <c r="P57" s="76">
        <v>0</v>
      </c>
      <c r="Q57" s="76">
        <v>1.33</v>
      </c>
      <c r="R57" s="76">
        <v>0.49</v>
      </c>
    </row>
    <row r="58" spans="2:18">
      <c r="B58" t="s">
        <v>339</v>
      </c>
      <c r="C58" t="s">
        <v>340</v>
      </c>
      <c r="D58" t="s">
        <v>103</v>
      </c>
      <c r="E58" t="s">
        <v>265</v>
      </c>
      <c r="F58" t="s">
        <v>210</v>
      </c>
      <c r="G58" t="s">
        <v>266</v>
      </c>
      <c r="H58" s="76">
        <v>0.08</v>
      </c>
      <c r="I58" t="s">
        <v>105</v>
      </c>
      <c r="J58" s="76">
        <v>4</v>
      </c>
      <c r="K58" s="76">
        <v>0.11</v>
      </c>
      <c r="L58" s="76">
        <v>29328055</v>
      </c>
      <c r="M58" s="76">
        <v>103.99</v>
      </c>
      <c r="N58" s="76">
        <v>0</v>
      </c>
      <c r="O58" s="76">
        <v>30498.244394500001</v>
      </c>
      <c r="P58" s="76">
        <v>0.17</v>
      </c>
      <c r="Q58" s="76">
        <v>0.86</v>
      </c>
      <c r="R58" s="76">
        <v>0.32</v>
      </c>
    </row>
    <row r="59" spans="2:18">
      <c r="B59" t="s">
        <v>341</v>
      </c>
      <c r="C59" t="s">
        <v>342</v>
      </c>
      <c r="D59" t="s">
        <v>103</v>
      </c>
      <c r="E59" t="s">
        <v>265</v>
      </c>
      <c r="F59" t="s">
        <v>210</v>
      </c>
      <c r="G59" t="s">
        <v>266</v>
      </c>
      <c r="H59" s="76">
        <v>1.95</v>
      </c>
      <c r="I59" t="s">
        <v>105</v>
      </c>
      <c r="J59" s="76">
        <v>5</v>
      </c>
      <c r="K59" s="76">
        <v>0.18</v>
      </c>
      <c r="L59" s="76">
        <v>14400000</v>
      </c>
      <c r="M59" s="76">
        <v>114.6</v>
      </c>
      <c r="N59" s="76">
        <v>0</v>
      </c>
      <c r="O59" s="76">
        <v>16502.400000000001</v>
      </c>
      <c r="P59" s="76">
        <v>0.08</v>
      </c>
      <c r="Q59" s="76">
        <v>0.46</v>
      </c>
      <c r="R59" s="76">
        <v>0.17</v>
      </c>
    </row>
    <row r="60" spans="2:18">
      <c r="B60" t="s">
        <v>341</v>
      </c>
      <c r="C60" t="s">
        <v>342</v>
      </c>
      <c r="D60" t="s">
        <v>103</v>
      </c>
      <c r="E60" t="s">
        <v>265</v>
      </c>
      <c r="F60" t="s">
        <v>210</v>
      </c>
      <c r="G60" t="s">
        <v>266</v>
      </c>
      <c r="H60" s="76">
        <v>1.95</v>
      </c>
      <c r="I60" t="s">
        <v>105</v>
      </c>
      <c r="J60" s="76">
        <v>5</v>
      </c>
      <c r="K60" s="76">
        <v>0.18</v>
      </c>
      <c r="L60" s="76">
        <v>170191369</v>
      </c>
      <c r="M60" s="76">
        <v>114.6</v>
      </c>
      <c r="N60" s="76">
        <v>0</v>
      </c>
      <c r="O60" s="76">
        <v>195039.30887400001</v>
      </c>
      <c r="P60" s="76">
        <v>0.92</v>
      </c>
      <c r="Q60" s="76">
        <v>5.49</v>
      </c>
      <c r="R60" s="76">
        <v>2.02</v>
      </c>
    </row>
    <row r="61" spans="2:18">
      <c r="B61" t="s">
        <v>343</v>
      </c>
      <c r="C61" t="s">
        <v>344</v>
      </c>
      <c r="D61" t="s">
        <v>103</v>
      </c>
      <c r="E61" t="s">
        <v>265</v>
      </c>
      <c r="F61" t="s">
        <v>210</v>
      </c>
      <c r="G61" t="s">
        <v>266</v>
      </c>
      <c r="H61" s="76">
        <v>3.65</v>
      </c>
      <c r="I61" t="s">
        <v>105</v>
      </c>
      <c r="J61" s="76">
        <v>5.5</v>
      </c>
      <c r="K61" s="76">
        <v>0.51</v>
      </c>
      <c r="L61" s="76">
        <v>128952</v>
      </c>
      <c r="M61" s="76">
        <v>125.16</v>
      </c>
      <c r="N61" s="76">
        <v>0</v>
      </c>
      <c r="O61" s="76">
        <v>161.39632320000001</v>
      </c>
      <c r="P61" s="76">
        <v>0</v>
      </c>
      <c r="Q61" s="76">
        <v>0</v>
      </c>
      <c r="R61" s="76">
        <v>0</v>
      </c>
    </row>
    <row r="62" spans="2:18">
      <c r="B62" t="s">
        <v>343</v>
      </c>
      <c r="C62" t="s">
        <v>344</v>
      </c>
      <c r="D62" t="s">
        <v>103</v>
      </c>
      <c r="E62" t="s">
        <v>265</v>
      </c>
      <c r="F62" t="s">
        <v>210</v>
      </c>
      <c r="G62" t="s">
        <v>266</v>
      </c>
      <c r="H62" s="76">
        <v>3.65</v>
      </c>
      <c r="I62" t="s">
        <v>105</v>
      </c>
      <c r="J62" s="76">
        <v>5.5</v>
      </c>
      <c r="K62" s="76">
        <v>0.51</v>
      </c>
      <c r="L62" s="76">
        <v>32809212</v>
      </c>
      <c r="M62" s="76">
        <v>125.16</v>
      </c>
      <c r="N62" s="76">
        <v>0</v>
      </c>
      <c r="O62" s="76">
        <v>41064.009739200003</v>
      </c>
      <c r="P62" s="76">
        <v>0.18</v>
      </c>
      <c r="Q62" s="76">
        <v>1.1599999999999999</v>
      </c>
      <c r="R62" s="76">
        <v>0.43</v>
      </c>
    </row>
    <row r="63" spans="2:18">
      <c r="B63" t="s">
        <v>345</v>
      </c>
      <c r="C63" t="s">
        <v>346</v>
      </c>
      <c r="D63" t="s">
        <v>103</v>
      </c>
      <c r="E63" t="s">
        <v>265</v>
      </c>
      <c r="F63" t="s">
        <v>210</v>
      </c>
      <c r="G63" t="s">
        <v>266</v>
      </c>
      <c r="H63" s="76">
        <v>1.1100000000000001</v>
      </c>
      <c r="I63" t="s">
        <v>105</v>
      </c>
      <c r="J63" s="76">
        <v>6</v>
      </c>
      <c r="K63" s="76">
        <v>0.12</v>
      </c>
      <c r="L63" s="76">
        <v>18501736</v>
      </c>
      <c r="M63" s="76">
        <v>111.85</v>
      </c>
      <c r="N63" s="76">
        <v>0</v>
      </c>
      <c r="O63" s="76">
        <v>20694.191716000001</v>
      </c>
      <c r="P63" s="76">
        <v>0.1</v>
      </c>
      <c r="Q63" s="76">
        <v>0.57999999999999996</v>
      </c>
      <c r="R63" s="76">
        <v>0.21</v>
      </c>
    </row>
    <row r="64" spans="2:18">
      <c r="B64" t="s">
        <v>345</v>
      </c>
      <c r="C64" t="s">
        <v>346</v>
      </c>
      <c r="D64" t="s">
        <v>103</v>
      </c>
      <c r="E64" t="s">
        <v>265</v>
      </c>
      <c r="F64" t="s">
        <v>210</v>
      </c>
      <c r="G64" t="s">
        <v>266</v>
      </c>
      <c r="H64" s="76">
        <v>1.1100000000000001</v>
      </c>
      <c r="I64" t="s">
        <v>105</v>
      </c>
      <c r="J64" s="76">
        <v>6</v>
      </c>
      <c r="K64" s="76">
        <v>0.12</v>
      </c>
      <c r="L64" s="76">
        <v>59474919</v>
      </c>
      <c r="M64" s="76">
        <v>111.85</v>
      </c>
      <c r="N64" s="76">
        <v>0</v>
      </c>
      <c r="O64" s="76">
        <v>66522.696901500007</v>
      </c>
      <c r="P64" s="76">
        <v>0.32</v>
      </c>
      <c r="Q64" s="76">
        <v>1.87</v>
      </c>
      <c r="R64" s="76">
        <v>0.69</v>
      </c>
    </row>
    <row r="65" spans="2:18">
      <c r="B65" t="s">
        <v>347</v>
      </c>
      <c r="C65" t="s">
        <v>348</v>
      </c>
      <c r="D65" t="s">
        <v>103</v>
      </c>
      <c r="E65" t="s">
        <v>265</v>
      </c>
      <c r="F65" t="s">
        <v>210</v>
      </c>
      <c r="G65" t="s">
        <v>266</v>
      </c>
      <c r="H65" s="76">
        <v>4.7300000000000004</v>
      </c>
      <c r="I65" t="s">
        <v>105</v>
      </c>
      <c r="J65" s="76">
        <v>4.25</v>
      </c>
      <c r="K65" s="76">
        <v>0.77</v>
      </c>
      <c r="L65" s="76">
        <v>30336942</v>
      </c>
      <c r="M65" s="76">
        <v>121.01</v>
      </c>
      <c r="N65" s="76">
        <v>0</v>
      </c>
      <c r="O65" s="76">
        <v>36710.733514200001</v>
      </c>
      <c r="P65" s="76">
        <v>0.16</v>
      </c>
      <c r="Q65" s="76">
        <v>1.03</v>
      </c>
      <c r="R65" s="76">
        <v>0.38</v>
      </c>
    </row>
    <row r="66" spans="2:18">
      <c r="B66" t="s">
        <v>347</v>
      </c>
      <c r="C66" t="s">
        <v>348</v>
      </c>
      <c r="D66" t="s">
        <v>103</v>
      </c>
      <c r="E66" t="s">
        <v>265</v>
      </c>
      <c r="F66" t="s">
        <v>210</v>
      </c>
      <c r="G66" t="s">
        <v>266</v>
      </c>
      <c r="H66" s="76">
        <v>4.7300000000000004</v>
      </c>
      <c r="I66" t="s">
        <v>105</v>
      </c>
      <c r="J66" s="76">
        <v>4.25</v>
      </c>
      <c r="K66" s="76">
        <v>0.77</v>
      </c>
      <c r="L66" s="76">
        <v>100490475</v>
      </c>
      <c r="M66" s="76">
        <v>121.01</v>
      </c>
      <c r="N66" s="76">
        <v>0</v>
      </c>
      <c r="O66" s="76">
        <v>121603.52379750001</v>
      </c>
      <c r="P66" s="76">
        <v>0.54</v>
      </c>
      <c r="Q66" s="76">
        <v>3.42</v>
      </c>
      <c r="R66" s="76">
        <v>1.26</v>
      </c>
    </row>
    <row r="67" spans="2:18">
      <c r="B67" t="s">
        <v>349</v>
      </c>
      <c r="C67" t="s">
        <v>350</v>
      </c>
      <c r="D67" t="s">
        <v>103</v>
      </c>
      <c r="E67" t="s">
        <v>265</v>
      </c>
      <c r="F67" t="s">
        <v>210</v>
      </c>
      <c r="G67" t="s">
        <v>266</v>
      </c>
      <c r="H67" s="76">
        <v>5.6</v>
      </c>
      <c r="I67" t="s">
        <v>105</v>
      </c>
      <c r="J67" s="76">
        <v>3.75</v>
      </c>
      <c r="K67" s="76">
        <v>1.01</v>
      </c>
      <c r="L67" s="76">
        <v>20190406</v>
      </c>
      <c r="M67" s="76">
        <v>119.31</v>
      </c>
      <c r="N67" s="76">
        <v>0</v>
      </c>
      <c r="O67" s="76">
        <v>24089.1733986</v>
      </c>
      <c r="P67" s="76">
        <v>0.14000000000000001</v>
      </c>
      <c r="Q67" s="76">
        <v>0.68</v>
      </c>
      <c r="R67" s="76">
        <v>0.25</v>
      </c>
    </row>
    <row r="68" spans="2:18">
      <c r="B68" t="s">
        <v>349</v>
      </c>
      <c r="C68" t="s">
        <v>350</v>
      </c>
      <c r="D68" t="s">
        <v>103</v>
      </c>
      <c r="E68" t="s">
        <v>265</v>
      </c>
      <c r="F68" t="s">
        <v>210</v>
      </c>
      <c r="G68" t="s">
        <v>266</v>
      </c>
      <c r="H68" s="76">
        <v>5.6</v>
      </c>
      <c r="I68" t="s">
        <v>105</v>
      </c>
      <c r="J68" s="76">
        <v>3.75</v>
      </c>
      <c r="K68" s="76">
        <v>1.01</v>
      </c>
      <c r="L68" s="76">
        <v>79395809</v>
      </c>
      <c r="M68" s="76">
        <v>119.31</v>
      </c>
      <c r="N68" s="76">
        <v>0</v>
      </c>
      <c r="O68" s="76">
        <v>94727.139717900005</v>
      </c>
      <c r="P68" s="76">
        <v>0.53</v>
      </c>
      <c r="Q68" s="76">
        <v>2.67</v>
      </c>
      <c r="R68" s="76">
        <v>0.98</v>
      </c>
    </row>
    <row r="69" spans="2:18">
      <c r="B69" t="s">
        <v>351</v>
      </c>
      <c r="C69" t="s">
        <v>352</v>
      </c>
      <c r="D69" t="s">
        <v>103</v>
      </c>
      <c r="E69" t="s">
        <v>265</v>
      </c>
      <c r="F69" t="s">
        <v>210</v>
      </c>
      <c r="G69" t="s">
        <v>266</v>
      </c>
      <c r="H69" s="76">
        <v>1.39</v>
      </c>
      <c r="I69" t="s">
        <v>105</v>
      </c>
      <c r="J69" s="76">
        <v>2.25</v>
      </c>
      <c r="K69" s="76">
        <v>0.11</v>
      </c>
      <c r="L69" s="76">
        <v>29617303</v>
      </c>
      <c r="M69" s="76">
        <v>104.34</v>
      </c>
      <c r="N69" s="76">
        <v>0</v>
      </c>
      <c r="O69" s="76">
        <v>30902.693950199999</v>
      </c>
      <c r="P69" s="76">
        <v>0.18</v>
      </c>
      <c r="Q69" s="76">
        <v>0.87</v>
      </c>
      <c r="R69" s="76">
        <v>0.32</v>
      </c>
    </row>
    <row r="70" spans="2:18">
      <c r="B70" t="s">
        <v>351</v>
      </c>
      <c r="C70" t="s">
        <v>352</v>
      </c>
      <c r="D70" t="s">
        <v>103</v>
      </c>
      <c r="E70" t="s">
        <v>265</v>
      </c>
      <c r="F70" t="s">
        <v>210</v>
      </c>
      <c r="G70" t="s">
        <v>266</v>
      </c>
      <c r="H70" s="76">
        <v>1.39</v>
      </c>
      <c r="I70" t="s">
        <v>105</v>
      </c>
      <c r="J70" s="76">
        <v>2.25</v>
      </c>
      <c r="K70" s="76">
        <v>0.11</v>
      </c>
      <c r="L70" s="76">
        <v>245048080</v>
      </c>
      <c r="M70" s="76">
        <v>104.34</v>
      </c>
      <c r="N70" s="76">
        <v>0</v>
      </c>
      <c r="O70" s="76">
        <v>255683.16667199999</v>
      </c>
      <c r="P70" s="76">
        <v>1.53</v>
      </c>
      <c r="Q70" s="76">
        <v>7.2</v>
      </c>
      <c r="R70" s="76">
        <v>2.65</v>
      </c>
    </row>
    <row r="71" spans="2:18">
      <c r="B71" t="s">
        <v>353</v>
      </c>
      <c r="C71" t="s">
        <v>354</v>
      </c>
      <c r="D71" t="s">
        <v>103</v>
      </c>
      <c r="E71" t="s">
        <v>265</v>
      </c>
      <c r="F71" t="s">
        <v>210</v>
      </c>
      <c r="G71" t="s">
        <v>266</v>
      </c>
      <c r="H71" s="76">
        <v>7.21</v>
      </c>
      <c r="I71" t="s">
        <v>105</v>
      </c>
      <c r="J71" s="76">
        <v>1.75</v>
      </c>
      <c r="K71" s="76">
        <v>1.35</v>
      </c>
      <c r="L71" s="76">
        <v>10163437</v>
      </c>
      <c r="M71" s="76">
        <v>103.49</v>
      </c>
      <c r="N71" s="76">
        <v>0</v>
      </c>
      <c r="O71" s="76">
        <v>10518.1409513</v>
      </c>
      <c r="P71" s="76">
        <v>7.0000000000000007E-2</v>
      </c>
      <c r="Q71" s="76">
        <v>0.3</v>
      </c>
      <c r="R71" s="76">
        <v>0.11</v>
      </c>
    </row>
    <row r="72" spans="2:18">
      <c r="B72" t="s">
        <v>353</v>
      </c>
      <c r="C72" t="s">
        <v>354</v>
      </c>
      <c r="D72" t="s">
        <v>103</v>
      </c>
      <c r="E72" t="s">
        <v>265</v>
      </c>
      <c r="F72" t="s">
        <v>210</v>
      </c>
      <c r="G72" t="s">
        <v>266</v>
      </c>
      <c r="H72" s="76">
        <v>7.21</v>
      </c>
      <c r="I72" t="s">
        <v>105</v>
      </c>
      <c r="J72" s="76">
        <v>1.75</v>
      </c>
      <c r="K72" s="76">
        <v>1.35</v>
      </c>
      <c r="L72" s="76">
        <v>101154167</v>
      </c>
      <c r="M72" s="76">
        <v>103.49</v>
      </c>
      <c r="N72" s="76">
        <v>0</v>
      </c>
      <c r="O72" s="76">
        <v>104684.4474283</v>
      </c>
      <c r="P72" s="76">
        <v>0.69</v>
      </c>
      <c r="Q72" s="76">
        <v>2.95</v>
      </c>
      <c r="R72" s="76">
        <v>1.08</v>
      </c>
    </row>
    <row r="73" spans="2:18">
      <c r="B73" t="s">
        <v>355</v>
      </c>
      <c r="C73" t="s">
        <v>356</v>
      </c>
      <c r="D73" t="s">
        <v>103</v>
      </c>
      <c r="E73" t="s">
        <v>265</v>
      </c>
      <c r="F73" t="s">
        <v>210</v>
      </c>
      <c r="G73" t="s">
        <v>266</v>
      </c>
      <c r="H73" s="76">
        <v>7.29</v>
      </c>
      <c r="I73" t="s">
        <v>105</v>
      </c>
      <c r="J73" s="76">
        <v>6.25</v>
      </c>
      <c r="K73" s="76">
        <v>1.53</v>
      </c>
      <c r="L73" s="76">
        <v>53459308</v>
      </c>
      <c r="M73" s="76">
        <v>140.56</v>
      </c>
      <c r="N73" s="76">
        <v>0</v>
      </c>
      <c r="O73" s="76">
        <v>75142.403324800005</v>
      </c>
      <c r="P73" s="76">
        <v>0.31</v>
      </c>
      <c r="Q73" s="76">
        <v>2.12</v>
      </c>
      <c r="R73" s="76">
        <v>0.78</v>
      </c>
    </row>
    <row r="74" spans="2:18">
      <c r="B74" t="s">
        <v>355</v>
      </c>
      <c r="C74" t="s">
        <v>356</v>
      </c>
      <c r="D74" t="s">
        <v>103</v>
      </c>
      <c r="E74" t="s">
        <v>265</v>
      </c>
      <c r="F74" t="s">
        <v>210</v>
      </c>
      <c r="G74" t="s">
        <v>266</v>
      </c>
      <c r="H74" s="76">
        <v>7.29</v>
      </c>
      <c r="I74" t="s">
        <v>105</v>
      </c>
      <c r="J74" s="76">
        <v>6.25</v>
      </c>
      <c r="K74" s="76">
        <v>1.53</v>
      </c>
      <c r="L74" s="76">
        <v>95752564</v>
      </c>
      <c r="M74" s="76">
        <v>140.56</v>
      </c>
      <c r="N74" s="76">
        <v>0</v>
      </c>
      <c r="O74" s="76">
        <v>134589.80395840001</v>
      </c>
      <c r="P74" s="76">
        <v>0.56000000000000005</v>
      </c>
      <c r="Q74" s="76">
        <v>3.79</v>
      </c>
      <c r="R74" s="76">
        <v>1.39</v>
      </c>
    </row>
    <row r="75" spans="2:18">
      <c r="B75" t="s">
        <v>357</v>
      </c>
      <c r="C75" t="s">
        <v>358</v>
      </c>
      <c r="D75" t="s">
        <v>103</v>
      </c>
      <c r="E75" t="s">
        <v>265</v>
      </c>
      <c r="F75" t="s">
        <v>210</v>
      </c>
      <c r="G75" t="s">
        <v>266</v>
      </c>
      <c r="H75" s="76">
        <v>15.28</v>
      </c>
      <c r="I75" t="s">
        <v>105</v>
      </c>
      <c r="J75" s="76">
        <v>5.5</v>
      </c>
      <c r="K75" s="76">
        <v>2.71</v>
      </c>
      <c r="L75" s="76">
        <v>5812762</v>
      </c>
      <c r="M75" s="76">
        <v>153.97</v>
      </c>
      <c r="N75" s="76">
        <v>0</v>
      </c>
      <c r="O75" s="76">
        <v>8949.9096513999993</v>
      </c>
      <c r="P75" s="76">
        <v>0.03</v>
      </c>
      <c r="Q75" s="76">
        <v>0.25</v>
      </c>
      <c r="R75" s="76">
        <v>0.09</v>
      </c>
    </row>
    <row r="76" spans="2:18">
      <c r="B76" t="s">
        <v>357</v>
      </c>
      <c r="C76" t="s">
        <v>358</v>
      </c>
      <c r="D76" t="s">
        <v>103</v>
      </c>
      <c r="E76" t="s">
        <v>265</v>
      </c>
      <c r="F76" t="s">
        <v>210</v>
      </c>
      <c r="G76" t="s">
        <v>266</v>
      </c>
      <c r="H76" s="76">
        <v>15.28</v>
      </c>
      <c r="I76" t="s">
        <v>105</v>
      </c>
      <c r="J76" s="76">
        <v>5.5</v>
      </c>
      <c r="K76" s="76">
        <v>2.71</v>
      </c>
      <c r="L76" s="76">
        <v>137070025</v>
      </c>
      <c r="M76" s="76">
        <v>153.97</v>
      </c>
      <c r="N76" s="76">
        <v>0</v>
      </c>
      <c r="O76" s="76">
        <v>211046.7174925</v>
      </c>
      <c r="P76" s="76">
        <v>0.79</v>
      </c>
      <c r="Q76" s="76">
        <v>5.94</v>
      </c>
      <c r="R76" s="76">
        <v>2.19</v>
      </c>
    </row>
    <row r="77" spans="2:18">
      <c r="B77" s="77" t="s">
        <v>359</v>
      </c>
      <c r="C77" s="16"/>
      <c r="D77" s="16"/>
      <c r="H77" s="78">
        <v>2.67</v>
      </c>
      <c r="K77" s="78">
        <v>0.15</v>
      </c>
      <c r="L77" s="78">
        <v>7208964</v>
      </c>
      <c r="N77" s="78">
        <v>0</v>
      </c>
      <c r="O77" s="78">
        <v>7202.2655248999999</v>
      </c>
      <c r="Q77" s="78">
        <v>0.2</v>
      </c>
      <c r="R77" s="78">
        <v>7.0000000000000007E-2</v>
      </c>
    </row>
    <row r="78" spans="2:18">
      <c r="B78" t="s">
        <v>360</v>
      </c>
      <c r="C78" t="s">
        <v>361</v>
      </c>
      <c r="D78" t="s">
        <v>103</v>
      </c>
      <c r="E78" t="s">
        <v>265</v>
      </c>
      <c r="F78" t="s">
        <v>210</v>
      </c>
      <c r="G78" t="s">
        <v>266</v>
      </c>
      <c r="H78" s="76">
        <v>3.91</v>
      </c>
      <c r="I78" t="s">
        <v>105</v>
      </c>
      <c r="J78" s="76">
        <v>0.08</v>
      </c>
      <c r="K78" s="76">
        <v>0.14000000000000001</v>
      </c>
      <c r="L78" s="76">
        <v>1232703</v>
      </c>
      <c r="M78" s="76">
        <v>99.75</v>
      </c>
      <c r="N78" s="76">
        <v>0</v>
      </c>
      <c r="O78" s="76">
        <v>1229.6212425000001</v>
      </c>
      <c r="P78" s="76">
        <v>0.01</v>
      </c>
      <c r="Q78" s="76">
        <v>0.03</v>
      </c>
      <c r="R78" s="76">
        <v>0.01</v>
      </c>
    </row>
    <row r="79" spans="2:18">
      <c r="B79" t="s">
        <v>362</v>
      </c>
      <c r="C79" t="s">
        <v>363</v>
      </c>
      <c r="D79" t="s">
        <v>103</v>
      </c>
      <c r="E79" t="s">
        <v>265</v>
      </c>
      <c r="F79" t="s">
        <v>210</v>
      </c>
      <c r="G79" t="s">
        <v>266</v>
      </c>
      <c r="H79" s="76">
        <v>8.3800000000000008</v>
      </c>
      <c r="I79" t="s">
        <v>105</v>
      </c>
      <c r="J79" s="76">
        <v>0.1</v>
      </c>
      <c r="K79" s="76">
        <v>0.19</v>
      </c>
      <c r="L79" s="76">
        <v>4423</v>
      </c>
      <c r="M79" s="76">
        <v>99.24</v>
      </c>
      <c r="N79" s="76">
        <v>0</v>
      </c>
      <c r="O79" s="76">
        <v>4.3893852000000004</v>
      </c>
      <c r="P79" s="76">
        <v>0</v>
      </c>
      <c r="Q79" s="76">
        <v>0</v>
      </c>
      <c r="R79" s="76">
        <v>0</v>
      </c>
    </row>
    <row r="80" spans="2:18">
      <c r="B80" t="s">
        <v>364</v>
      </c>
      <c r="C80" t="s">
        <v>365</v>
      </c>
      <c r="D80" t="s">
        <v>103</v>
      </c>
      <c r="E80" t="s">
        <v>265</v>
      </c>
      <c r="F80" t="s">
        <v>210</v>
      </c>
      <c r="G80" t="s">
        <v>266</v>
      </c>
      <c r="H80" s="76">
        <v>2.41</v>
      </c>
      <c r="I80" t="s">
        <v>105</v>
      </c>
      <c r="J80" s="76">
        <v>0.12</v>
      </c>
      <c r="K80" s="76">
        <v>0.15</v>
      </c>
      <c r="L80" s="76">
        <v>5971838</v>
      </c>
      <c r="M80" s="76">
        <v>99.94</v>
      </c>
      <c r="N80" s="76">
        <v>0</v>
      </c>
      <c r="O80" s="76">
        <v>5968.2548972000004</v>
      </c>
      <c r="P80" s="76">
        <v>0.03</v>
      </c>
      <c r="Q80" s="76">
        <v>0.17</v>
      </c>
      <c r="R80" s="76">
        <v>0.06</v>
      </c>
    </row>
    <row r="81" spans="2:18">
      <c r="B81" s="77" t="s">
        <v>366</v>
      </c>
      <c r="C81" s="16"/>
      <c r="D81" s="16"/>
      <c r="H81" s="78">
        <v>0</v>
      </c>
      <c r="K81" s="78">
        <v>0</v>
      </c>
      <c r="L81" s="78">
        <v>0</v>
      </c>
      <c r="N81" s="78">
        <v>0</v>
      </c>
      <c r="O81" s="78">
        <v>0</v>
      </c>
      <c r="Q81" s="78">
        <v>0</v>
      </c>
      <c r="R81" s="78">
        <v>0</v>
      </c>
    </row>
    <row r="82" spans="2:18">
      <c r="B82" t="s">
        <v>226</v>
      </c>
      <c r="C82" t="s">
        <v>226</v>
      </c>
      <c r="D82" s="16"/>
      <c r="E82" t="s">
        <v>226</v>
      </c>
      <c r="H82" s="76">
        <v>0</v>
      </c>
      <c r="I82" t="s">
        <v>226</v>
      </c>
      <c r="J82" s="76">
        <v>0</v>
      </c>
      <c r="K82" s="76">
        <v>0</v>
      </c>
      <c r="L82" s="76">
        <v>0</v>
      </c>
      <c r="M82" s="76">
        <v>0</v>
      </c>
      <c r="O82" s="76">
        <v>0</v>
      </c>
      <c r="P82" s="76">
        <v>0</v>
      </c>
      <c r="Q82" s="76">
        <v>0</v>
      </c>
      <c r="R82" s="76">
        <v>0</v>
      </c>
    </row>
    <row r="83" spans="2:18">
      <c r="B83" s="77" t="s">
        <v>258</v>
      </c>
      <c r="C83" s="16"/>
      <c r="D83" s="16"/>
      <c r="H83" s="78">
        <v>0</v>
      </c>
      <c r="K83" s="78">
        <v>0</v>
      </c>
      <c r="L83" s="78">
        <v>0</v>
      </c>
      <c r="N83" s="78">
        <v>0</v>
      </c>
      <c r="O83" s="78">
        <v>0</v>
      </c>
      <c r="Q83" s="78">
        <v>0</v>
      </c>
      <c r="R83" s="78">
        <v>0</v>
      </c>
    </row>
    <row r="84" spans="2:18">
      <c r="B84" s="77" t="s">
        <v>367</v>
      </c>
      <c r="C84" s="16"/>
      <c r="D84" s="16"/>
      <c r="H84" s="78">
        <v>0</v>
      </c>
      <c r="K84" s="78">
        <v>0</v>
      </c>
      <c r="L84" s="78">
        <v>0</v>
      </c>
      <c r="N84" s="78">
        <v>0</v>
      </c>
      <c r="O84" s="78">
        <v>0</v>
      </c>
      <c r="Q84" s="78">
        <v>0</v>
      </c>
      <c r="R84" s="78">
        <v>0</v>
      </c>
    </row>
    <row r="85" spans="2:18">
      <c r="B85" t="s">
        <v>226</v>
      </c>
      <c r="C85" t="s">
        <v>226</v>
      </c>
      <c r="D85" s="16"/>
      <c r="E85" t="s">
        <v>226</v>
      </c>
      <c r="H85" s="76">
        <v>0</v>
      </c>
      <c r="I85" t="s">
        <v>226</v>
      </c>
      <c r="J85" s="76">
        <v>0</v>
      </c>
      <c r="K85" s="76">
        <v>0</v>
      </c>
      <c r="L85" s="76">
        <v>0</v>
      </c>
      <c r="M85" s="76">
        <v>0</v>
      </c>
      <c r="O85" s="76">
        <v>0</v>
      </c>
      <c r="P85" s="76">
        <v>0</v>
      </c>
      <c r="Q85" s="76">
        <v>0</v>
      </c>
      <c r="R85" s="76">
        <v>0</v>
      </c>
    </row>
    <row r="86" spans="2:18">
      <c r="B86" s="77" t="s">
        <v>368</v>
      </c>
      <c r="C86" s="16"/>
      <c r="D86" s="16"/>
      <c r="H86" s="78">
        <v>0</v>
      </c>
      <c r="K86" s="78">
        <v>0</v>
      </c>
      <c r="L86" s="78">
        <v>0</v>
      </c>
      <c r="N86" s="78">
        <v>0</v>
      </c>
      <c r="O86" s="78">
        <v>0</v>
      </c>
      <c r="Q86" s="78">
        <v>0</v>
      </c>
      <c r="R86" s="78">
        <v>0</v>
      </c>
    </row>
    <row r="87" spans="2:18">
      <c r="B87" t="s">
        <v>226</v>
      </c>
      <c r="C87" t="s">
        <v>226</v>
      </c>
      <c r="D87" s="16"/>
      <c r="E87" t="s">
        <v>226</v>
      </c>
      <c r="H87" s="76">
        <v>0</v>
      </c>
      <c r="I87" t="s">
        <v>226</v>
      </c>
      <c r="J87" s="76">
        <v>0</v>
      </c>
      <c r="K87" s="76">
        <v>0</v>
      </c>
      <c r="L87" s="76">
        <v>0</v>
      </c>
      <c r="M87" s="76">
        <v>0</v>
      </c>
      <c r="O87" s="76">
        <v>0</v>
      </c>
      <c r="P87" s="76">
        <v>0</v>
      </c>
      <c r="Q87" s="76">
        <v>0</v>
      </c>
      <c r="R87" s="76">
        <v>0</v>
      </c>
    </row>
    <row r="88" spans="2:18">
      <c r="B88" t="s">
        <v>369</v>
      </c>
      <c r="C88" s="16"/>
      <c r="D88" s="16"/>
    </row>
    <row r="89" spans="2:18">
      <c r="B89" t="s">
        <v>370</v>
      </c>
      <c r="C89" s="16"/>
      <c r="D89" s="16"/>
    </row>
    <row r="90" spans="2:18">
      <c r="B90" t="s">
        <v>371</v>
      </c>
      <c r="C90" s="16"/>
      <c r="D90" s="16"/>
    </row>
    <row r="91" spans="2:18">
      <c r="C91" s="16"/>
      <c r="D91" s="16"/>
    </row>
    <row r="92" spans="2:18">
      <c r="C92" s="16"/>
      <c r="D92" s="16"/>
    </row>
    <row r="93" spans="2:18">
      <c r="C93" s="16"/>
      <c r="D93" s="16"/>
    </row>
    <row r="94" spans="2:18">
      <c r="C94" s="16"/>
      <c r="D94" s="16"/>
    </row>
    <row r="95" spans="2:18">
      <c r="C95" s="16"/>
      <c r="D95" s="16"/>
    </row>
    <row r="96" spans="2:18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2"/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204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2397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226</v>
      </c>
      <c r="C14" t="s">
        <v>226</v>
      </c>
      <c r="D14" t="s">
        <v>226</v>
      </c>
      <c r="E14" t="s">
        <v>226</v>
      </c>
      <c r="F14" s="15"/>
      <c r="G14" s="15"/>
      <c r="H14" s="76">
        <v>0</v>
      </c>
      <c r="I14" t="s">
        <v>226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2398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226</v>
      </c>
      <c r="C16" t="s">
        <v>226</v>
      </c>
      <c r="D16" t="s">
        <v>226</v>
      </c>
      <c r="E16" t="s">
        <v>226</v>
      </c>
      <c r="F16" s="15"/>
      <c r="G16" s="15"/>
      <c r="H16" s="76">
        <v>0</v>
      </c>
      <c r="I16" t="s">
        <v>226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373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226</v>
      </c>
      <c r="C18" t="s">
        <v>226</v>
      </c>
      <c r="D18" t="s">
        <v>226</v>
      </c>
      <c r="E18" t="s">
        <v>226</v>
      </c>
      <c r="F18" s="15"/>
      <c r="G18" s="15"/>
      <c r="H18" s="76">
        <v>0</v>
      </c>
      <c r="I18" t="s">
        <v>226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1362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226</v>
      </c>
      <c r="C20" t="s">
        <v>226</v>
      </c>
      <c r="D20" t="s">
        <v>226</v>
      </c>
      <c r="E20" t="s">
        <v>226</v>
      </c>
      <c r="F20" s="15"/>
      <c r="G20" s="15"/>
      <c r="H20" s="76">
        <v>0</v>
      </c>
      <c r="I20" t="s">
        <v>226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258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374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226</v>
      </c>
      <c r="C23" t="s">
        <v>226</v>
      </c>
      <c r="D23" t="s">
        <v>226</v>
      </c>
      <c r="E23" t="s">
        <v>226</v>
      </c>
      <c r="H23" s="76">
        <v>0</v>
      </c>
      <c r="I23" t="s">
        <v>226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375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226</v>
      </c>
      <c r="C25" t="s">
        <v>226</v>
      </c>
      <c r="D25" t="s">
        <v>226</v>
      </c>
      <c r="E25" t="s">
        <v>226</v>
      </c>
      <c r="H25" s="76">
        <v>0</v>
      </c>
      <c r="I25" t="s">
        <v>226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260</v>
      </c>
      <c r="D26" s="16"/>
    </row>
    <row r="27" spans="2:23">
      <c r="B27" t="s">
        <v>369</v>
      </c>
      <c r="D27" s="16"/>
    </row>
    <row r="28" spans="2:23">
      <c r="B28" t="s">
        <v>370</v>
      </c>
      <c r="D28" s="16"/>
    </row>
    <row r="29" spans="2:23">
      <c r="B29" t="s">
        <v>371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6" spans="2:68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3"/>
      <c r="BP6" s="19"/>
    </row>
    <row r="7" spans="2:68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K11" s="16"/>
      <c r="BL11" s="19"/>
      <c r="BM11" s="16"/>
      <c r="BP11" s="16"/>
    </row>
    <row r="12" spans="2:68">
      <c r="B12" s="77" t="s">
        <v>204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8">
      <c r="B13" s="77" t="s">
        <v>372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8">
      <c r="B14" t="s">
        <v>226</v>
      </c>
      <c r="C14" t="s">
        <v>226</v>
      </c>
      <c r="D14" s="16"/>
      <c r="E14" s="16"/>
      <c r="F14" s="16"/>
      <c r="G14" t="s">
        <v>226</v>
      </c>
      <c r="H14" t="s">
        <v>226</v>
      </c>
      <c r="K14" s="76">
        <v>0</v>
      </c>
      <c r="L14" t="s">
        <v>226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8">
      <c r="B15" s="77" t="s">
        <v>289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8">
      <c r="B16" t="s">
        <v>226</v>
      </c>
      <c r="C16" t="s">
        <v>226</v>
      </c>
      <c r="D16" s="16"/>
      <c r="E16" s="16"/>
      <c r="F16" s="16"/>
      <c r="G16" t="s">
        <v>226</v>
      </c>
      <c r="H16" t="s">
        <v>226</v>
      </c>
      <c r="K16" s="76">
        <v>0</v>
      </c>
      <c r="L16" t="s">
        <v>226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373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226</v>
      </c>
      <c r="C18" t="s">
        <v>226</v>
      </c>
      <c r="D18" s="16"/>
      <c r="E18" s="16"/>
      <c r="F18" s="16"/>
      <c r="G18" t="s">
        <v>226</v>
      </c>
      <c r="H18" t="s">
        <v>226</v>
      </c>
      <c r="K18" s="76">
        <v>0</v>
      </c>
      <c r="L18" t="s">
        <v>226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258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s="77" t="s">
        <v>374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R20" s="78">
        <v>0</v>
      </c>
      <c r="T20" s="78">
        <v>0</v>
      </c>
      <c r="U20" s="78">
        <v>0</v>
      </c>
    </row>
    <row r="21" spans="2:21">
      <c r="B21" t="s">
        <v>226</v>
      </c>
      <c r="C21" t="s">
        <v>226</v>
      </c>
      <c r="D21" s="16"/>
      <c r="E21" s="16"/>
      <c r="F21" s="16"/>
      <c r="G21" t="s">
        <v>226</v>
      </c>
      <c r="H21" t="s">
        <v>226</v>
      </c>
      <c r="K21" s="76">
        <v>0</v>
      </c>
      <c r="L21" t="s">
        <v>226</v>
      </c>
      <c r="M21" s="76">
        <v>0</v>
      </c>
      <c r="N21" s="76">
        <v>0</v>
      </c>
      <c r="O21" s="76">
        <v>0</v>
      </c>
      <c r="P21" s="76">
        <v>0</v>
      </c>
      <c r="R21" s="76">
        <v>0</v>
      </c>
      <c r="S21" s="76">
        <v>0</v>
      </c>
      <c r="T21" s="76">
        <v>0</v>
      </c>
      <c r="U21" s="76">
        <v>0</v>
      </c>
    </row>
    <row r="22" spans="2:21">
      <c r="B22" s="77" t="s">
        <v>375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226</v>
      </c>
      <c r="C23" t="s">
        <v>226</v>
      </c>
      <c r="D23" s="16"/>
      <c r="E23" s="16"/>
      <c r="F23" s="16"/>
      <c r="G23" t="s">
        <v>226</v>
      </c>
      <c r="H23" t="s">
        <v>226</v>
      </c>
      <c r="K23" s="76">
        <v>0</v>
      </c>
      <c r="L23" t="s">
        <v>226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t="s">
        <v>260</v>
      </c>
      <c r="C24" s="16"/>
      <c r="D24" s="16"/>
      <c r="E24" s="16"/>
      <c r="F24" s="16"/>
      <c r="G24" s="16"/>
    </row>
    <row r="25" spans="2:21">
      <c r="B25" t="s">
        <v>369</v>
      </c>
      <c r="C25" s="16"/>
      <c r="D25" s="16"/>
      <c r="E25" s="16"/>
      <c r="F25" s="16"/>
      <c r="G25" s="16"/>
    </row>
    <row r="26" spans="2:21">
      <c r="B26" t="s">
        <v>370</v>
      </c>
      <c r="C26" s="16"/>
      <c r="D26" s="16"/>
      <c r="E26" s="16"/>
      <c r="F26" s="16"/>
      <c r="G26" s="16"/>
    </row>
    <row r="27" spans="2:21">
      <c r="B27" t="s">
        <v>371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6"/>
  <sheetViews>
    <sheetView rightToLeft="1" topLeftCell="A537" workbookViewId="0">
      <selection activeCell="G501" sqref="G50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3.53</v>
      </c>
      <c r="L11" s="7"/>
      <c r="M11" s="7"/>
      <c r="N11" s="75">
        <v>3.03</v>
      </c>
      <c r="O11" s="75">
        <v>1493855949.53</v>
      </c>
      <c r="P11" s="33"/>
      <c r="Q11" s="75">
        <v>14844.848669999999</v>
      </c>
      <c r="R11" s="75">
        <v>1850740.98378588</v>
      </c>
      <c r="S11" s="7"/>
      <c r="T11" s="75">
        <v>100</v>
      </c>
      <c r="U11" s="75">
        <v>19.18</v>
      </c>
      <c r="V11" s="35"/>
      <c r="BI11" s="16"/>
      <c r="BJ11" s="19"/>
      <c r="BK11" s="16"/>
      <c r="BN11" s="16"/>
    </row>
    <row r="12" spans="2:66">
      <c r="B12" s="77" t="s">
        <v>204</v>
      </c>
      <c r="C12" s="16"/>
      <c r="D12" s="16"/>
      <c r="E12" s="16"/>
      <c r="F12" s="16"/>
      <c r="K12" s="78">
        <v>3.13</v>
      </c>
      <c r="N12" s="78">
        <v>2.89</v>
      </c>
      <c r="O12" s="78">
        <v>1421746949.53</v>
      </c>
      <c r="Q12" s="78">
        <v>14844.848669999999</v>
      </c>
      <c r="R12" s="78">
        <v>1595888.64440663</v>
      </c>
      <c r="T12" s="78">
        <v>86.23</v>
      </c>
      <c r="U12" s="78">
        <v>16.54</v>
      </c>
    </row>
    <row r="13" spans="2:66">
      <c r="B13" s="77" t="s">
        <v>372</v>
      </c>
      <c r="C13" s="16"/>
      <c r="D13" s="16"/>
      <c r="E13" s="16"/>
      <c r="F13" s="16"/>
      <c r="K13" s="78">
        <v>3</v>
      </c>
      <c r="N13" s="78">
        <v>3.6</v>
      </c>
      <c r="O13" s="78">
        <v>933378994.04999995</v>
      </c>
      <c r="Q13" s="78">
        <v>7273.9526800000003</v>
      </c>
      <c r="R13" s="78">
        <v>1072710.18353874</v>
      </c>
      <c r="T13" s="78">
        <v>57.96</v>
      </c>
      <c r="U13" s="78">
        <v>11.12</v>
      </c>
    </row>
    <row r="14" spans="2:66">
      <c r="B14" t="s">
        <v>376</v>
      </c>
      <c r="C14" t="s">
        <v>377</v>
      </c>
      <c r="D14" t="s">
        <v>103</v>
      </c>
      <c r="E14" t="s">
        <v>126</v>
      </c>
      <c r="F14" t="str">
        <f>VLOOKUP(C14,'[5]אג"ח קונצרני'!$C$14:$F$94,4,0)</f>
        <v>4888</v>
      </c>
      <c r="G14" t="s">
        <v>378</v>
      </c>
      <c r="H14" t="s">
        <v>218</v>
      </c>
      <c r="I14" t="s">
        <v>379</v>
      </c>
      <c r="J14" t="s">
        <v>380</v>
      </c>
      <c r="K14" s="76">
        <v>4.7699999999999996</v>
      </c>
      <c r="L14" t="s">
        <v>105</v>
      </c>
      <c r="M14" s="76">
        <v>0.62</v>
      </c>
      <c r="N14" s="76">
        <v>0.34</v>
      </c>
      <c r="O14" s="76">
        <v>14356898</v>
      </c>
      <c r="P14" s="76">
        <v>101.56</v>
      </c>
      <c r="Q14" s="76">
        <v>0</v>
      </c>
      <c r="R14" s="76">
        <v>14580.865608800001</v>
      </c>
      <c r="S14" s="76">
        <v>0</v>
      </c>
      <c r="T14" s="76">
        <v>0.79</v>
      </c>
      <c r="U14" s="76">
        <v>0.15</v>
      </c>
    </row>
    <row r="15" spans="2:66">
      <c r="B15" t="s">
        <v>381</v>
      </c>
      <c r="C15" t="s">
        <v>382</v>
      </c>
      <c r="D15" t="s">
        <v>103</v>
      </c>
      <c r="E15" t="s">
        <v>126</v>
      </c>
      <c r="F15" t="str">
        <f>VLOOKUP(C15,'[6]אג"ח קונצרני'!$C$14:$F$579,4,0)</f>
        <v>604</v>
      </c>
      <c r="G15" t="s">
        <v>383</v>
      </c>
      <c r="H15" t="s">
        <v>218</v>
      </c>
      <c r="I15" t="s">
        <v>210</v>
      </c>
      <c r="J15" t="s">
        <v>266</v>
      </c>
      <c r="K15" s="76">
        <v>2.48</v>
      </c>
      <c r="L15" t="s">
        <v>105</v>
      </c>
      <c r="M15" s="76">
        <v>0.59</v>
      </c>
      <c r="N15" s="76">
        <v>0.02</v>
      </c>
      <c r="O15" s="76">
        <v>9537797</v>
      </c>
      <c r="P15" s="76">
        <v>100.7</v>
      </c>
      <c r="Q15" s="76">
        <v>0</v>
      </c>
      <c r="R15" s="76">
        <v>9604.5615789999993</v>
      </c>
      <c r="S15" s="76">
        <v>0.18</v>
      </c>
      <c r="T15" s="76">
        <v>0.52</v>
      </c>
      <c r="U15" s="76">
        <v>0.1</v>
      </c>
    </row>
    <row r="16" spans="2:66">
      <c r="B16" t="s">
        <v>384</v>
      </c>
      <c r="C16" t="s">
        <v>385</v>
      </c>
      <c r="D16" t="s">
        <v>103</v>
      </c>
      <c r="E16" t="s">
        <v>126</v>
      </c>
      <c r="F16" t="str">
        <f>VLOOKUP(C16,'[6]אג"ח קונצרני'!$C$14:$F$579,4,0)</f>
        <v>231</v>
      </c>
      <c r="G16" t="s">
        <v>383</v>
      </c>
      <c r="H16" t="s">
        <v>218</v>
      </c>
      <c r="I16" t="s">
        <v>210</v>
      </c>
      <c r="J16" t="s">
        <v>266</v>
      </c>
      <c r="K16" s="76">
        <v>6.57</v>
      </c>
      <c r="L16" t="s">
        <v>105</v>
      </c>
      <c r="M16" s="76">
        <v>0.86</v>
      </c>
      <c r="N16" s="76">
        <v>0.56999999999999995</v>
      </c>
      <c r="O16" s="76">
        <v>21277221</v>
      </c>
      <c r="P16" s="76">
        <v>102.2</v>
      </c>
      <c r="Q16" s="76">
        <v>0</v>
      </c>
      <c r="R16" s="76">
        <v>21745.319862</v>
      </c>
      <c r="S16" s="76">
        <v>0</v>
      </c>
      <c r="T16" s="76">
        <v>1.17</v>
      </c>
      <c r="U16" s="76">
        <v>0.23</v>
      </c>
    </row>
    <row r="17" spans="2:21">
      <c r="B17" t="s">
        <v>386</v>
      </c>
      <c r="C17" t="s">
        <v>387</v>
      </c>
      <c r="D17" t="s">
        <v>103</v>
      </c>
      <c r="E17" t="s">
        <v>126</v>
      </c>
      <c r="F17" t="str">
        <f>VLOOKUP(C17,'[6]אג"ח קונצרני'!$C$14:$F$579,4,0)</f>
        <v>231</v>
      </c>
      <c r="G17" t="s">
        <v>383</v>
      </c>
      <c r="H17" t="s">
        <v>218</v>
      </c>
      <c r="I17" t="s">
        <v>210</v>
      </c>
      <c r="J17" t="s">
        <v>388</v>
      </c>
      <c r="K17" s="76">
        <v>9.23</v>
      </c>
      <c r="L17" t="s">
        <v>105</v>
      </c>
      <c r="M17" s="76">
        <v>1.22</v>
      </c>
      <c r="N17" s="76">
        <v>1</v>
      </c>
      <c r="O17" s="76">
        <v>758000</v>
      </c>
      <c r="P17" s="76">
        <v>102.48</v>
      </c>
      <c r="Q17" s="76">
        <v>0</v>
      </c>
      <c r="R17" s="76">
        <v>776.79840000000002</v>
      </c>
      <c r="S17" s="76">
        <v>0</v>
      </c>
      <c r="T17" s="76">
        <v>0.04</v>
      </c>
      <c r="U17" s="76">
        <v>0.01</v>
      </c>
    </row>
    <row r="18" spans="2:21">
      <c r="B18" t="s">
        <v>389</v>
      </c>
      <c r="C18" t="s">
        <v>390</v>
      </c>
      <c r="D18" t="s">
        <v>103</v>
      </c>
      <c r="E18" t="s">
        <v>126</v>
      </c>
      <c r="F18" t="str">
        <f>VLOOKUP(C18,'[6]אג"ח קונצרני'!$C$14:$F$579,4,0)</f>
        <v>231</v>
      </c>
      <c r="G18" t="s">
        <v>383</v>
      </c>
      <c r="H18" t="s">
        <v>218</v>
      </c>
      <c r="I18" t="s">
        <v>210</v>
      </c>
      <c r="J18" t="s">
        <v>266</v>
      </c>
      <c r="K18" s="76">
        <v>2.19</v>
      </c>
      <c r="L18" t="s">
        <v>105</v>
      </c>
      <c r="M18" s="76">
        <v>0.41</v>
      </c>
      <c r="N18" s="76">
        <v>0.06</v>
      </c>
      <c r="O18" s="76">
        <v>8990727.2100000009</v>
      </c>
      <c r="P18" s="76">
        <v>99.69</v>
      </c>
      <c r="Q18" s="76">
        <v>0</v>
      </c>
      <c r="R18" s="76">
        <v>8962.855955649</v>
      </c>
      <c r="S18" s="76">
        <v>0.44</v>
      </c>
      <c r="T18" s="76">
        <v>0.48</v>
      </c>
      <c r="U18" s="76">
        <v>0.09</v>
      </c>
    </row>
    <row r="19" spans="2:21">
      <c r="B19" t="s">
        <v>391</v>
      </c>
      <c r="C19" t="s">
        <v>392</v>
      </c>
      <c r="D19" t="s">
        <v>103</v>
      </c>
      <c r="E19" t="s">
        <v>126</v>
      </c>
      <c r="F19" t="str">
        <f>VLOOKUP(C19,'[6]אג"ח קונצרני'!$C$14:$F$579,4,0)</f>
        <v>231</v>
      </c>
      <c r="G19" t="s">
        <v>383</v>
      </c>
      <c r="H19" t="s">
        <v>218</v>
      </c>
      <c r="I19" t="s">
        <v>210</v>
      </c>
      <c r="J19" t="s">
        <v>266</v>
      </c>
      <c r="K19" s="76">
        <v>3.38</v>
      </c>
      <c r="L19" t="s">
        <v>105</v>
      </c>
      <c r="M19" s="76">
        <v>4</v>
      </c>
      <c r="N19" s="76">
        <v>0.14000000000000001</v>
      </c>
      <c r="O19" s="76">
        <v>4783511</v>
      </c>
      <c r="P19" s="76">
        <v>116.16</v>
      </c>
      <c r="Q19" s="76">
        <v>0</v>
      </c>
      <c r="R19" s="76">
        <v>5556.5263776000002</v>
      </c>
      <c r="S19" s="76">
        <v>0.23</v>
      </c>
      <c r="T19" s="76">
        <v>0.3</v>
      </c>
      <c r="U19" s="76">
        <v>0.06</v>
      </c>
    </row>
    <row r="20" spans="2:21">
      <c r="B20" t="s">
        <v>391</v>
      </c>
      <c r="C20" t="s">
        <v>392</v>
      </c>
      <c r="D20" t="s">
        <v>103</v>
      </c>
      <c r="E20" t="s">
        <v>126</v>
      </c>
      <c r="F20" t="str">
        <f>VLOOKUP(C20,'[6]אג"ח קונצרני'!$C$14:$F$579,4,0)</f>
        <v>231</v>
      </c>
      <c r="G20" t="s">
        <v>383</v>
      </c>
      <c r="H20" t="s">
        <v>218</v>
      </c>
      <c r="I20" t="s">
        <v>210</v>
      </c>
      <c r="J20" t="s">
        <v>266</v>
      </c>
      <c r="K20" s="76">
        <v>3.38</v>
      </c>
      <c r="L20" t="s">
        <v>105</v>
      </c>
      <c r="M20" s="76">
        <v>4</v>
      </c>
      <c r="N20" s="76">
        <v>0.14000000000000001</v>
      </c>
      <c r="O20" s="76">
        <v>23477762</v>
      </c>
      <c r="P20" s="76">
        <v>116.16</v>
      </c>
      <c r="Q20" s="76">
        <v>0</v>
      </c>
      <c r="R20" s="76">
        <v>27271.7683392</v>
      </c>
      <c r="S20" s="76">
        <v>1.1299999999999999</v>
      </c>
      <c r="T20" s="76">
        <v>1.47</v>
      </c>
      <c r="U20" s="76">
        <v>0.28000000000000003</v>
      </c>
    </row>
    <row r="21" spans="2:21">
      <c r="B21" t="s">
        <v>393</v>
      </c>
      <c r="C21" t="s">
        <v>394</v>
      </c>
      <c r="D21" t="s">
        <v>103</v>
      </c>
      <c r="E21" t="s">
        <v>126</v>
      </c>
      <c r="F21" t="str">
        <f>VLOOKUP(C21,'[6]אג"ח קונצרני'!$C$14:$F$579,4,0)</f>
        <v>231</v>
      </c>
      <c r="G21" t="s">
        <v>383</v>
      </c>
      <c r="H21" t="s">
        <v>218</v>
      </c>
      <c r="I21" t="s">
        <v>210</v>
      </c>
      <c r="J21" t="s">
        <v>266</v>
      </c>
      <c r="K21" s="76">
        <v>2.0699999999999998</v>
      </c>
      <c r="L21" t="s">
        <v>105</v>
      </c>
      <c r="M21" s="76">
        <v>0.64</v>
      </c>
      <c r="N21" s="76">
        <v>0.13</v>
      </c>
      <c r="O21" s="76">
        <v>41302613</v>
      </c>
      <c r="P21" s="76">
        <v>100.74</v>
      </c>
      <c r="Q21" s="76">
        <v>0</v>
      </c>
      <c r="R21" s="76">
        <v>41608.252336199999</v>
      </c>
      <c r="S21" s="76">
        <v>1.31</v>
      </c>
      <c r="T21" s="76">
        <v>2.25</v>
      </c>
      <c r="U21" s="76">
        <v>0.43</v>
      </c>
    </row>
    <row r="22" spans="2:21">
      <c r="B22" t="s">
        <v>395</v>
      </c>
      <c r="C22" t="s">
        <v>396</v>
      </c>
      <c r="D22" t="s">
        <v>103</v>
      </c>
      <c r="E22" t="s">
        <v>126</v>
      </c>
      <c r="F22" t="str">
        <f>VLOOKUP(C22,'[6]אג"ח קונצרני'!$C$14:$F$579,4,0)</f>
        <v>231</v>
      </c>
      <c r="G22" t="s">
        <v>383</v>
      </c>
      <c r="H22" t="s">
        <v>218</v>
      </c>
      <c r="I22" t="s">
        <v>210</v>
      </c>
      <c r="J22" t="s">
        <v>266</v>
      </c>
      <c r="K22" s="76">
        <v>1.04</v>
      </c>
      <c r="L22" t="s">
        <v>105</v>
      </c>
      <c r="M22" s="76">
        <v>2.58</v>
      </c>
      <c r="N22" s="76">
        <v>0.38</v>
      </c>
      <c r="O22" s="76">
        <v>15970187</v>
      </c>
      <c r="P22" s="76">
        <v>107.21</v>
      </c>
      <c r="Q22" s="76">
        <v>0</v>
      </c>
      <c r="R22" s="76">
        <v>17121.6374827</v>
      </c>
      <c r="S22" s="76">
        <v>0.59</v>
      </c>
      <c r="T22" s="76">
        <v>0.93</v>
      </c>
      <c r="U22" s="76">
        <v>0.18</v>
      </c>
    </row>
    <row r="23" spans="2:21">
      <c r="B23" t="s">
        <v>397</v>
      </c>
      <c r="C23" t="s">
        <v>398</v>
      </c>
      <c r="D23" t="s">
        <v>103</v>
      </c>
      <c r="E23" t="s">
        <v>126</v>
      </c>
      <c r="F23" t="str">
        <f>VLOOKUP(C23,'[6]אג"ח קונצרני'!$C$14:$F$579,4,0)</f>
        <v>231</v>
      </c>
      <c r="G23" t="s">
        <v>383</v>
      </c>
      <c r="H23" t="s">
        <v>218</v>
      </c>
      <c r="I23" t="s">
        <v>210</v>
      </c>
      <c r="J23" t="s">
        <v>266</v>
      </c>
      <c r="K23" s="76">
        <v>4.6399999999999997</v>
      </c>
      <c r="L23" t="s">
        <v>105</v>
      </c>
      <c r="M23" s="76">
        <v>0.99</v>
      </c>
      <c r="N23" s="76">
        <v>0.26</v>
      </c>
      <c r="O23" s="76">
        <v>1746122</v>
      </c>
      <c r="P23" s="76">
        <v>103.7</v>
      </c>
      <c r="Q23" s="76">
        <v>0</v>
      </c>
      <c r="R23" s="76">
        <v>1810.7285139999999</v>
      </c>
      <c r="S23" s="76">
        <v>0.06</v>
      </c>
      <c r="T23" s="76">
        <v>0.1</v>
      </c>
      <c r="U23" s="76">
        <v>0.02</v>
      </c>
    </row>
    <row r="24" spans="2:21">
      <c r="B24" t="s">
        <v>399</v>
      </c>
      <c r="C24" t="s">
        <v>400</v>
      </c>
      <c r="D24" t="s">
        <v>103</v>
      </c>
      <c r="E24" t="s">
        <v>126</v>
      </c>
      <c r="F24" t="str">
        <f>VLOOKUP(C24,'[6]אג"ח קונצרני'!$C$14:$F$579,4,0)</f>
        <v>662</v>
      </c>
      <c r="G24" t="s">
        <v>383</v>
      </c>
      <c r="H24" t="s">
        <v>218</v>
      </c>
      <c r="I24" t="s">
        <v>210</v>
      </c>
      <c r="J24" t="s">
        <v>266</v>
      </c>
      <c r="K24" s="76">
        <v>2.71</v>
      </c>
      <c r="L24" t="s">
        <v>105</v>
      </c>
      <c r="M24" s="76">
        <v>0.7</v>
      </c>
      <c r="N24" s="76">
        <v>0.11</v>
      </c>
      <c r="O24" s="76">
        <v>10178282.98</v>
      </c>
      <c r="P24" s="76">
        <v>102.87</v>
      </c>
      <c r="Q24" s="76">
        <v>0</v>
      </c>
      <c r="R24" s="76">
        <v>10470.399701525999</v>
      </c>
      <c r="S24" s="76">
        <v>0.24</v>
      </c>
      <c r="T24" s="76">
        <v>0.56999999999999995</v>
      </c>
      <c r="U24" s="76">
        <v>0.11</v>
      </c>
    </row>
    <row r="25" spans="2:21">
      <c r="B25" t="s">
        <v>401</v>
      </c>
      <c r="C25" t="s">
        <v>402</v>
      </c>
      <c r="D25" t="s">
        <v>103</v>
      </c>
      <c r="E25" t="s">
        <v>126</v>
      </c>
      <c r="F25" t="str">
        <f>VLOOKUP(C25,'[6]אג"ח קונצרני'!$C$14:$F$579,4,0)</f>
        <v>662</v>
      </c>
      <c r="G25" t="s">
        <v>383</v>
      </c>
      <c r="H25" t="s">
        <v>218</v>
      </c>
      <c r="I25" t="s">
        <v>210</v>
      </c>
      <c r="J25" t="s">
        <v>266</v>
      </c>
      <c r="K25" s="76">
        <v>1.7</v>
      </c>
      <c r="L25" t="s">
        <v>105</v>
      </c>
      <c r="M25" s="76">
        <v>1.6</v>
      </c>
      <c r="N25" s="76">
        <v>0.05</v>
      </c>
      <c r="O25" s="76">
        <v>17725853</v>
      </c>
      <c r="P25" s="76">
        <v>101.89</v>
      </c>
      <c r="Q25" s="76">
        <v>0</v>
      </c>
      <c r="R25" s="76">
        <v>18060.8716217</v>
      </c>
      <c r="S25" s="76">
        <v>0.56000000000000005</v>
      </c>
      <c r="T25" s="76">
        <v>0.98</v>
      </c>
      <c r="U25" s="76">
        <v>0.19</v>
      </c>
    </row>
    <row r="26" spans="2:21">
      <c r="B26" t="s">
        <v>403</v>
      </c>
      <c r="C26" t="s">
        <v>404</v>
      </c>
      <c r="D26" t="s">
        <v>103</v>
      </c>
      <c r="E26" t="s">
        <v>126</v>
      </c>
      <c r="F26" t="str">
        <f>VLOOKUP(C26,'[6]אג"ח קונצרני'!$C$14:$F$579,4,0)</f>
        <v>662</v>
      </c>
      <c r="G26" t="s">
        <v>383</v>
      </c>
      <c r="H26" t="s">
        <v>218</v>
      </c>
      <c r="I26" t="s">
        <v>210</v>
      </c>
      <c r="J26" t="s">
        <v>311</v>
      </c>
      <c r="K26" s="76">
        <v>0.59</v>
      </c>
      <c r="L26" t="s">
        <v>105</v>
      </c>
      <c r="M26" s="76">
        <v>4.5</v>
      </c>
      <c r="N26" s="76">
        <v>0.78</v>
      </c>
      <c r="O26" s="76">
        <v>817368.32</v>
      </c>
      <c r="P26" s="76">
        <v>106.46</v>
      </c>
      <c r="Q26" s="76">
        <v>0</v>
      </c>
      <c r="R26" s="76">
        <v>870.17031347199998</v>
      </c>
      <c r="S26" s="76">
        <v>0.25</v>
      </c>
      <c r="T26" s="76">
        <v>0.05</v>
      </c>
      <c r="U26" s="76">
        <v>0.01</v>
      </c>
    </row>
    <row r="27" spans="2:21">
      <c r="B27" t="s">
        <v>405</v>
      </c>
      <c r="C27" t="s">
        <v>406</v>
      </c>
      <c r="D27" t="s">
        <v>103</v>
      </c>
      <c r="E27" t="s">
        <v>126</v>
      </c>
      <c r="F27" t="str">
        <f>VLOOKUP(C27,'[6]אג"ח קונצרני'!$C$14:$F$579,4,0)</f>
        <v>662</v>
      </c>
      <c r="G27" t="s">
        <v>383</v>
      </c>
      <c r="H27" t="s">
        <v>218</v>
      </c>
      <c r="I27" t="s">
        <v>210</v>
      </c>
      <c r="J27" t="s">
        <v>266</v>
      </c>
      <c r="K27" s="76">
        <v>4.17</v>
      </c>
      <c r="L27" t="s">
        <v>105</v>
      </c>
      <c r="M27" s="76">
        <v>5</v>
      </c>
      <c r="N27" s="76">
        <v>0.21</v>
      </c>
      <c r="O27" s="76">
        <v>2514899</v>
      </c>
      <c r="P27" s="76">
        <v>126.84</v>
      </c>
      <c r="Q27" s="76">
        <v>0</v>
      </c>
      <c r="R27" s="76">
        <v>3189.8978916000001</v>
      </c>
      <c r="S27" s="76">
        <v>0.08</v>
      </c>
      <c r="T27" s="76">
        <v>0.17</v>
      </c>
      <c r="U27" s="76">
        <v>0.03</v>
      </c>
    </row>
    <row r="28" spans="2:21">
      <c r="B28" t="s">
        <v>405</v>
      </c>
      <c r="C28" t="s">
        <v>406</v>
      </c>
      <c r="D28" t="s">
        <v>103</v>
      </c>
      <c r="E28" t="s">
        <v>126</v>
      </c>
      <c r="F28" t="str">
        <f>VLOOKUP(C28,'[6]אג"ח קונצרני'!$C$14:$F$579,4,0)</f>
        <v>662</v>
      </c>
      <c r="G28" t="s">
        <v>383</v>
      </c>
      <c r="H28" t="s">
        <v>218</v>
      </c>
      <c r="I28" t="s">
        <v>210</v>
      </c>
      <c r="J28" t="s">
        <v>266</v>
      </c>
      <c r="K28" s="76">
        <v>4.17</v>
      </c>
      <c r="L28" t="s">
        <v>105</v>
      </c>
      <c r="M28" s="76">
        <v>5</v>
      </c>
      <c r="N28" s="76">
        <v>0.21</v>
      </c>
      <c r="O28" s="76">
        <v>7858684</v>
      </c>
      <c r="P28" s="76">
        <v>126.84</v>
      </c>
      <c r="Q28" s="76">
        <v>0</v>
      </c>
      <c r="R28" s="76">
        <v>9967.9547856000008</v>
      </c>
      <c r="S28" s="76">
        <v>0.25</v>
      </c>
      <c r="T28" s="76">
        <v>0.54</v>
      </c>
      <c r="U28" s="76">
        <v>0.1</v>
      </c>
    </row>
    <row r="29" spans="2:21">
      <c r="B29" t="s">
        <v>407</v>
      </c>
      <c r="C29" t="s">
        <v>408</v>
      </c>
      <c r="D29" t="s">
        <v>103</v>
      </c>
      <c r="E29" t="s">
        <v>126</v>
      </c>
      <c r="F29" t="str">
        <f>VLOOKUP(C29,'[6]אג"ח קונצרני'!$C$14:$F$579,4,0)</f>
        <v>593</v>
      </c>
      <c r="G29" t="s">
        <v>383</v>
      </c>
      <c r="H29" t="s">
        <v>214</v>
      </c>
      <c r="I29" t="s">
        <v>210</v>
      </c>
      <c r="J29" t="s">
        <v>311</v>
      </c>
      <c r="K29" s="76">
        <v>2.2200000000000002</v>
      </c>
      <c r="L29" t="s">
        <v>105</v>
      </c>
      <c r="M29" s="76">
        <v>0.8</v>
      </c>
      <c r="N29" s="76">
        <v>0.01</v>
      </c>
      <c r="O29" s="76">
        <v>6500000</v>
      </c>
      <c r="P29" s="76">
        <v>103.11</v>
      </c>
      <c r="Q29" s="76">
        <v>0</v>
      </c>
      <c r="R29" s="76">
        <v>6702.15</v>
      </c>
      <c r="S29" s="76">
        <v>1.01</v>
      </c>
      <c r="T29" s="76">
        <v>0.36</v>
      </c>
      <c r="U29" s="76">
        <v>7.0000000000000007E-2</v>
      </c>
    </row>
    <row r="30" spans="2:21">
      <c r="B30" t="s">
        <v>407</v>
      </c>
      <c r="C30" t="s">
        <v>408</v>
      </c>
      <c r="D30" t="s">
        <v>103</v>
      </c>
      <c r="E30" t="s">
        <v>126</v>
      </c>
      <c r="F30" t="str">
        <f>VLOOKUP(C30,'[6]אג"ח קונצרני'!$C$14:$F$579,4,0)</f>
        <v>593</v>
      </c>
      <c r="G30" t="s">
        <v>383</v>
      </c>
      <c r="H30" t="s">
        <v>214</v>
      </c>
      <c r="I30" t="s">
        <v>210</v>
      </c>
      <c r="J30" t="s">
        <v>311</v>
      </c>
      <c r="K30" s="76">
        <v>2.2200000000000002</v>
      </c>
      <c r="L30" t="s">
        <v>105</v>
      </c>
      <c r="M30" s="76">
        <v>0.8</v>
      </c>
      <c r="N30" s="76">
        <v>0.01</v>
      </c>
      <c r="O30" s="76">
        <v>40683812</v>
      </c>
      <c r="P30" s="76">
        <v>103.11</v>
      </c>
      <c r="Q30" s="76">
        <v>0</v>
      </c>
      <c r="R30" s="76">
        <v>41949.078553200001</v>
      </c>
      <c r="S30" s="76">
        <v>6.31</v>
      </c>
      <c r="T30" s="76">
        <v>2.27</v>
      </c>
      <c r="U30" s="76">
        <v>0.43</v>
      </c>
    </row>
    <row r="31" spans="2:21">
      <c r="B31" t="s">
        <v>409</v>
      </c>
      <c r="C31" t="s">
        <v>410</v>
      </c>
      <c r="D31" t="s">
        <v>103</v>
      </c>
      <c r="E31" t="s">
        <v>126</v>
      </c>
      <c r="F31" t="str">
        <f>VLOOKUP(C31,'[6]אג"ח קונצרני'!$C$14:$F$579,4,0)</f>
        <v>1153</v>
      </c>
      <c r="G31" t="s">
        <v>383</v>
      </c>
      <c r="H31" t="s">
        <v>214</v>
      </c>
      <c r="I31" t="s">
        <v>210</v>
      </c>
      <c r="J31" t="s">
        <v>411</v>
      </c>
      <c r="K31" s="76">
        <v>0.57999999999999996</v>
      </c>
      <c r="L31" t="s">
        <v>105</v>
      </c>
      <c r="M31" s="76">
        <v>4.2</v>
      </c>
      <c r="N31" s="76">
        <v>1.06</v>
      </c>
      <c r="O31" s="76">
        <v>409143.34</v>
      </c>
      <c r="P31" s="76">
        <v>126.33</v>
      </c>
      <c r="Q31" s="76">
        <v>0</v>
      </c>
      <c r="R31" s="76">
        <v>516.87078142200005</v>
      </c>
      <c r="S31" s="76">
        <v>0.4</v>
      </c>
      <c r="T31" s="76">
        <v>0.03</v>
      </c>
      <c r="U31" s="76">
        <v>0.01</v>
      </c>
    </row>
    <row r="32" spans="2:21">
      <c r="B32" t="s">
        <v>412</v>
      </c>
      <c r="C32" t="s">
        <v>413</v>
      </c>
      <c r="D32" t="s">
        <v>103</v>
      </c>
      <c r="E32" t="s">
        <v>126</v>
      </c>
      <c r="F32" t="str">
        <f>VLOOKUP(C32,'[6]אג"ח קונצרני'!$C$14:$F$579,4,0)</f>
        <v>604</v>
      </c>
      <c r="G32" t="s">
        <v>383</v>
      </c>
      <c r="H32" t="s">
        <v>214</v>
      </c>
      <c r="I32" t="s">
        <v>210</v>
      </c>
      <c r="J32" t="s">
        <v>266</v>
      </c>
      <c r="K32" s="76">
        <v>2.77</v>
      </c>
      <c r="L32" t="s">
        <v>105</v>
      </c>
      <c r="M32" s="76">
        <v>3.4</v>
      </c>
      <c r="N32" s="76">
        <v>0.11</v>
      </c>
      <c r="O32" s="76">
        <v>29875008</v>
      </c>
      <c r="P32" s="76">
        <v>112.43</v>
      </c>
      <c r="Q32" s="76">
        <v>0</v>
      </c>
      <c r="R32" s="76">
        <v>33588.471494400001</v>
      </c>
      <c r="S32" s="76">
        <v>1.6</v>
      </c>
      <c r="T32" s="76">
        <v>1.81</v>
      </c>
      <c r="U32" s="76">
        <v>0.35</v>
      </c>
    </row>
    <row r="33" spans="2:21">
      <c r="B33" t="s">
        <v>414</v>
      </c>
      <c r="C33" t="s">
        <v>415</v>
      </c>
      <c r="D33" t="s">
        <v>103</v>
      </c>
      <c r="E33" t="s">
        <v>126</v>
      </c>
      <c r="F33" t="str">
        <f>VLOOKUP(C33,'[6]אג"ח קונצרני'!$C$14:$F$579,4,0)</f>
        <v>231</v>
      </c>
      <c r="G33" t="s">
        <v>383</v>
      </c>
      <c r="H33" t="s">
        <v>214</v>
      </c>
      <c r="I33" t="s">
        <v>210</v>
      </c>
      <c r="J33" t="s">
        <v>266</v>
      </c>
      <c r="K33" s="76">
        <v>1.69</v>
      </c>
      <c r="L33" t="s">
        <v>105</v>
      </c>
      <c r="M33" s="76">
        <v>3</v>
      </c>
      <c r="N33" s="76">
        <v>-0.01</v>
      </c>
      <c r="O33" s="76">
        <v>2139969</v>
      </c>
      <c r="P33" s="76">
        <v>111.64</v>
      </c>
      <c r="Q33" s="76">
        <v>0</v>
      </c>
      <c r="R33" s="76">
        <v>2389.0613916000002</v>
      </c>
      <c r="S33" s="76">
        <v>0.45</v>
      </c>
      <c r="T33" s="76">
        <v>0.13</v>
      </c>
      <c r="U33" s="76">
        <v>0.02</v>
      </c>
    </row>
    <row r="34" spans="2:21">
      <c r="B34" t="s">
        <v>416</v>
      </c>
      <c r="C34" t="s">
        <v>417</v>
      </c>
      <c r="D34" t="s">
        <v>103</v>
      </c>
      <c r="E34" t="s">
        <v>126</v>
      </c>
      <c r="F34" t="str">
        <f>VLOOKUP(C34,'[6]אג"ח קונצרני'!$C$14:$F$579,4,0)</f>
        <v>1420</v>
      </c>
      <c r="G34" t="s">
        <v>418</v>
      </c>
      <c r="H34" t="s">
        <v>214</v>
      </c>
      <c r="I34" t="s">
        <v>210</v>
      </c>
      <c r="J34" t="s">
        <v>266</v>
      </c>
      <c r="K34" s="76">
        <v>4.8499999999999996</v>
      </c>
      <c r="L34" t="s">
        <v>105</v>
      </c>
      <c r="M34" s="76">
        <v>1.64</v>
      </c>
      <c r="N34" s="76">
        <v>0.52</v>
      </c>
      <c r="O34" s="76">
        <v>1998632</v>
      </c>
      <c r="P34" s="76">
        <v>104.54</v>
      </c>
      <c r="Q34" s="76">
        <v>16.377829999999999</v>
      </c>
      <c r="R34" s="76">
        <v>2105.7477227999998</v>
      </c>
      <c r="S34" s="76">
        <v>0.2</v>
      </c>
      <c r="T34" s="76">
        <v>0.11</v>
      </c>
      <c r="U34" s="76">
        <v>0.02</v>
      </c>
    </row>
    <row r="35" spans="2:21">
      <c r="B35" t="s">
        <v>419</v>
      </c>
      <c r="C35" t="s">
        <v>420</v>
      </c>
      <c r="D35" t="s">
        <v>103</v>
      </c>
      <c r="E35" t="s">
        <v>126</v>
      </c>
      <c r="F35" t="str">
        <f>VLOOKUP(C35,'[6]אג"ח קונצרני'!$C$14:$F$579,4,0)</f>
        <v>1420</v>
      </c>
      <c r="G35" t="s">
        <v>418</v>
      </c>
      <c r="H35" t="s">
        <v>421</v>
      </c>
      <c r="I35" t="s">
        <v>153</v>
      </c>
      <c r="J35" t="s">
        <v>266</v>
      </c>
      <c r="K35" s="76">
        <v>6.23</v>
      </c>
      <c r="L35" t="s">
        <v>105</v>
      </c>
      <c r="M35" s="76">
        <v>1.34</v>
      </c>
      <c r="N35" s="76">
        <v>0.97</v>
      </c>
      <c r="O35" s="76">
        <v>5666929</v>
      </c>
      <c r="P35" s="76">
        <v>102.74</v>
      </c>
      <c r="Q35" s="76">
        <v>38.120440000000002</v>
      </c>
      <c r="R35" s="76">
        <v>5860.3232945999998</v>
      </c>
      <c r="S35" s="76">
        <v>0.26</v>
      </c>
      <c r="T35" s="76">
        <v>0.32</v>
      </c>
      <c r="U35" s="76">
        <v>0.06</v>
      </c>
    </row>
    <row r="36" spans="2:21">
      <c r="B36" t="s">
        <v>422</v>
      </c>
      <c r="C36" t="s">
        <v>423</v>
      </c>
      <c r="D36" t="s">
        <v>103</v>
      </c>
      <c r="E36" t="s">
        <v>126</v>
      </c>
      <c r="F36" t="str">
        <f>VLOOKUP(C36,'[6]אג"ח קונצרני'!$C$14:$F$579,4,0)</f>
        <v>1420</v>
      </c>
      <c r="G36" t="s">
        <v>418</v>
      </c>
      <c r="H36" t="s">
        <v>214</v>
      </c>
      <c r="I36" t="s">
        <v>210</v>
      </c>
      <c r="J36" t="s">
        <v>266</v>
      </c>
      <c r="K36" s="76">
        <v>3.71</v>
      </c>
      <c r="L36" t="s">
        <v>105</v>
      </c>
      <c r="M36" s="76">
        <v>0.65</v>
      </c>
      <c r="N36" s="76">
        <v>0.36</v>
      </c>
      <c r="O36" s="76">
        <v>32114831.879999999</v>
      </c>
      <c r="P36" s="76">
        <v>100.31</v>
      </c>
      <c r="Q36" s="76">
        <v>0</v>
      </c>
      <c r="R36" s="76">
        <v>32214.387858827999</v>
      </c>
      <c r="S36" s="76">
        <v>3.28</v>
      </c>
      <c r="T36" s="76">
        <v>1.74</v>
      </c>
      <c r="U36" s="76">
        <v>0.33</v>
      </c>
    </row>
    <row r="37" spans="2:21">
      <c r="B37" t="s">
        <v>424</v>
      </c>
      <c r="C37" t="s">
        <v>425</v>
      </c>
      <c r="D37" t="s">
        <v>103</v>
      </c>
      <c r="E37" t="s">
        <v>126</v>
      </c>
      <c r="F37" t="str">
        <f>VLOOKUP(C37,'[6]אג"ח קונצרני'!$C$14:$F$579,4,0)</f>
        <v>662</v>
      </c>
      <c r="G37" t="s">
        <v>383</v>
      </c>
      <c r="H37" t="s">
        <v>214</v>
      </c>
      <c r="I37" t="s">
        <v>210</v>
      </c>
      <c r="J37" t="s">
        <v>266</v>
      </c>
      <c r="K37" s="76">
        <v>1.69</v>
      </c>
      <c r="L37" t="s">
        <v>105</v>
      </c>
      <c r="M37" s="76">
        <v>4.0999999999999996</v>
      </c>
      <c r="N37" s="76">
        <v>0.26</v>
      </c>
      <c r="O37" s="76">
        <v>2208920</v>
      </c>
      <c r="P37" s="76">
        <v>132</v>
      </c>
      <c r="Q37" s="76">
        <v>0</v>
      </c>
      <c r="R37" s="76">
        <v>2915.7743999999998</v>
      </c>
      <c r="S37" s="76">
        <v>7.0000000000000007E-2</v>
      </c>
      <c r="T37" s="76">
        <v>0.16</v>
      </c>
      <c r="U37" s="76">
        <v>0.03</v>
      </c>
    </row>
    <row r="38" spans="2:21">
      <c r="B38" t="s">
        <v>424</v>
      </c>
      <c r="C38" t="s">
        <v>425</v>
      </c>
      <c r="D38" t="s">
        <v>103</v>
      </c>
      <c r="E38" t="s">
        <v>126</v>
      </c>
      <c r="F38" t="str">
        <f>VLOOKUP(C38,'[6]אג"ח קונצרני'!$C$14:$F$579,4,0)</f>
        <v>662</v>
      </c>
      <c r="G38" t="s">
        <v>383</v>
      </c>
      <c r="H38" t="s">
        <v>214</v>
      </c>
      <c r="I38" t="s">
        <v>210</v>
      </c>
      <c r="J38" t="s">
        <v>266</v>
      </c>
      <c r="K38" s="76">
        <v>1.69</v>
      </c>
      <c r="L38" t="s">
        <v>105</v>
      </c>
      <c r="M38" s="76">
        <v>4.0999999999999996</v>
      </c>
      <c r="N38" s="76">
        <v>0.26</v>
      </c>
      <c r="O38" s="76">
        <v>26544836</v>
      </c>
      <c r="P38" s="76">
        <v>132</v>
      </c>
      <c r="Q38" s="76">
        <v>0</v>
      </c>
      <c r="R38" s="76">
        <v>35039.183519999999</v>
      </c>
      <c r="S38" s="76">
        <v>0.85</v>
      </c>
      <c r="T38" s="76">
        <v>1.89</v>
      </c>
      <c r="U38" s="76">
        <v>0.36</v>
      </c>
    </row>
    <row r="39" spans="2:21">
      <c r="B39" t="s">
        <v>426</v>
      </c>
      <c r="C39" t="s">
        <v>427</v>
      </c>
      <c r="D39" t="s">
        <v>103</v>
      </c>
      <c r="E39" t="s">
        <v>126</v>
      </c>
      <c r="F39" t="str">
        <f>VLOOKUP(C39,'[6]אג"ח קונצרני'!$C$14:$F$579,4,0)</f>
        <v>662</v>
      </c>
      <c r="G39" t="s">
        <v>383</v>
      </c>
      <c r="H39" t="s">
        <v>214</v>
      </c>
      <c r="I39" t="s">
        <v>210</v>
      </c>
      <c r="J39" t="s">
        <v>428</v>
      </c>
      <c r="K39" s="76">
        <v>0</v>
      </c>
      <c r="L39" t="s">
        <v>105</v>
      </c>
      <c r="M39" s="76">
        <v>4.7</v>
      </c>
      <c r="N39" s="76">
        <v>0</v>
      </c>
      <c r="O39" s="76">
        <v>0.1</v>
      </c>
      <c r="P39" s="76">
        <v>124.99</v>
      </c>
      <c r="Q39" s="76">
        <v>0</v>
      </c>
      <c r="R39" s="76">
        <v>1.2499000000000001E-4</v>
      </c>
      <c r="S39" s="76">
        <v>0</v>
      </c>
      <c r="T39" s="76">
        <v>0</v>
      </c>
      <c r="U39" s="76">
        <v>0</v>
      </c>
    </row>
    <row r="40" spans="2:21">
      <c r="B40" t="s">
        <v>429</v>
      </c>
      <c r="C40" t="s">
        <v>430</v>
      </c>
      <c r="D40" t="s">
        <v>103</v>
      </c>
      <c r="E40" t="s">
        <v>126</v>
      </c>
      <c r="F40" t="str">
        <f>VLOOKUP(C40,'[6]אג"ח קונצרני'!$C$14:$F$579,4,0)</f>
        <v>662</v>
      </c>
      <c r="G40" t="s">
        <v>383</v>
      </c>
      <c r="H40" t="s">
        <v>214</v>
      </c>
      <c r="I40" t="s">
        <v>210</v>
      </c>
      <c r="J40" t="s">
        <v>431</v>
      </c>
      <c r="K40" s="76">
        <v>4.07</v>
      </c>
      <c r="L40" t="s">
        <v>105</v>
      </c>
      <c r="M40" s="76">
        <v>4.2</v>
      </c>
      <c r="N40" s="76">
        <v>0.26</v>
      </c>
      <c r="O40" s="76">
        <v>5890044</v>
      </c>
      <c r="P40" s="76">
        <v>121.04</v>
      </c>
      <c r="Q40" s="76">
        <v>0</v>
      </c>
      <c r="R40" s="76">
        <v>7129.3092575999999</v>
      </c>
      <c r="S40" s="76">
        <v>0.59</v>
      </c>
      <c r="T40" s="76">
        <v>0.39</v>
      </c>
      <c r="U40" s="76">
        <v>7.0000000000000007E-2</v>
      </c>
    </row>
    <row r="41" spans="2:21">
      <c r="B41" t="s">
        <v>432</v>
      </c>
      <c r="C41" t="s">
        <v>433</v>
      </c>
      <c r="D41" t="s">
        <v>103</v>
      </c>
      <c r="E41" t="s">
        <v>126</v>
      </c>
      <c r="F41" t="str">
        <f>VLOOKUP(C41,'[6]אג"ח קונצרני'!$C$14:$F$579,4,0)</f>
        <v>662</v>
      </c>
      <c r="G41" t="s">
        <v>383</v>
      </c>
      <c r="H41" t="s">
        <v>214</v>
      </c>
      <c r="I41" t="s">
        <v>210</v>
      </c>
      <c r="J41" t="s">
        <v>266</v>
      </c>
      <c r="K41" s="76">
        <v>3.27</v>
      </c>
      <c r="L41" t="s">
        <v>105</v>
      </c>
      <c r="M41" s="76">
        <v>4</v>
      </c>
      <c r="N41" s="76">
        <v>0.18</v>
      </c>
      <c r="O41" s="76">
        <v>39765826</v>
      </c>
      <c r="P41" s="76">
        <v>119.05</v>
      </c>
      <c r="Q41" s="76">
        <v>0</v>
      </c>
      <c r="R41" s="76">
        <v>47341.215853000002</v>
      </c>
      <c r="S41" s="76">
        <v>1.37</v>
      </c>
      <c r="T41" s="76">
        <v>2.56</v>
      </c>
      <c r="U41" s="76">
        <v>0.49</v>
      </c>
    </row>
    <row r="42" spans="2:21">
      <c r="B42" t="s">
        <v>434</v>
      </c>
      <c r="C42" t="s">
        <v>435</v>
      </c>
      <c r="D42" t="s">
        <v>103</v>
      </c>
      <c r="E42" t="s">
        <v>126</v>
      </c>
      <c r="F42" t="str">
        <f>VLOOKUP(C42,'[6]אג"ח קונצרני'!$C$14:$F$579,4,0)</f>
        <v>1641</v>
      </c>
      <c r="G42" t="s">
        <v>130</v>
      </c>
      <c r="H42" t="s">
        <v>214</v>
      </c>
      <c r="I42" t="s">
        <v>210</v>
      </c>
      <c r="J42" t="s">
        <v>436</v>
      </c>
      <c r="K42" s="76">
        <v>1.49</v>
      </c>
      <c r="L42" t="s">
        <v>105</v>
      </c>
      <c r="M42" s="76">
        <v>0.59</v>
      </c>
      <c r="N42" s="76">
        <v>0.28000000000000003</v>
      </c>
      <c r="O42" s="76">
        <v>3158875.28</v>
      </c>
      <c r="P42" s="76">
        <v>101.33</v>
      </c>
      <c r="Q42" s="76">
        <v>0</v>
      </c>
      <c r="R42" s="76">
        <v>3200.8883212239998</v>
      </c>
      <c r="S42" s="76">
        <v>0.9</v>
      </c>
      <c r="T42" s="76">
        <v>0.17</v>
      </c>
      <c r="U42" s="76">
        <v>0.03</v>
      </c>
    </row>
    <row r="43" spans="2:21">
      <c r="B43" t="s">
        <v>437</v>
      </c>
      <c r="C43" t="s">
        <v>438</v>
      </c>
      <c r="D43" t="s">
        <v>103</v>
      </c>
      <c r="E43" t="s">
        <v>126</v>
      </c>
      <c r="F43" t="str">
        <f>VLOOKUP(C43,'[6]אג"ח קונצרני'!$C$14:$F$579,4,0)</f>
        <v>1328</v>
      </c>
      <c r="G43" t="s">
        <v>418</v>
      </c>
      <c r="H43" t="s">
        <v>439</v>
      </c>
      <c r="I43" t="s">
        <v>210</v>
      </c>
      <c r="J43" t="s">
        <v>266</v>
      </c>
      <c r="K43" s="76">
        <v>3.1</v>
      </c>
      <c r="L43" t="s">
        <v>105</v>
      </c>
      <c r="M43" s="76">
        <v>4.8</v>
      </c>
      <c r="N43" s="76">
        <v>0.25</v>
      </c>
      <c r="O43" s="76">
        <v>3092672</v>
      </c>
      <c r="P43" s="76">
        <v>118.6</v>
      </c>
      <c r="Q43" s="76">
        <v>0</v>
      </c>
      <c r="R43" s="76">
        <v>3667.9089920000001</v>
      </c>
      <c r="S43" s="76">
        <v>0.23</v>
      </c>
      <c r="T43" s="76">
        <v>0.2</v>
      </c>
      <c r="U43" s="76">
        <v>0.04</v>
      </c>
    </row>
    <row r="44" spans="2:21">
      <c r="B44" t="s">
        <v>440</v>
      </c>
      <c r="C44" t="s">
        <v>441</v>
      </c>
      <c r="D44" t="s">
        <v>103</v>
      </c>
      <c r="E44" t="s">
        <v>126</v>
      </c>
      <c r="F44" t="str">
        <f>VLOOKUP(C44,'[6]אג"ח קונצרני'!$C$14:$F$579,4,0)</f>
        <v>1328</v>
      </c>
      <c r="G44" t="s">
        <v>418</v>
      </c>
      <c r="H44" t="s">
        <v>439</v>
      </c>
      <c r="I44" t="s">
        <v>210</v>
      </c>
      <c r="J44" t="s">
        <v>314</v>
      </c>
      <c r="K44" s="76">
        <v>1.97</v>
      </c>
      <c r="L44" t="s">
        <v>105</v>
      </c>
      <c r="M44" s="76">
        <v>4.9000000000000004</v>
      </c>
      <c r="N44" s="76">
        <v>0.33</v>
      </c>
      <c r="O44" s="76">
        <v>8412911.8499999996</v>
      </c>
      <c r="P44" s="76">
        <v>117.11</v>
      </c>
      <c r="Q44" s="76">
        <v>0</v>
      </c>
      <c r="R44" s="76">
        <v>9852.3610675349992</v>
      </c>
      <c r="S44" s="76">
        <v>2.12</v>
      </c>
      <c r="T44" s="76">
        <v>0.53</v>
      </c>
      <c r="U44" s="76">
        <v>0.1</v>
      </c>
    </row>
    <row r="45" spans="2:21">
      <c r="B45" t="s">
        <v>442</v>
      </c>
      <c r="C45" t="s">
        <v>443</v>
      </c>
      <c r="D45" t="s">
        <v>103</v>
      </c>
      <c r="E45" t="s">
        <v>126</v>
      </c>
      <c r="F45" t="str">
        <f>VLOOKUP(C45,'[6]אג"ח קונצרני'!$C$14:$F$579,4,0)</f>
        <v>1328</v>
      </c>
      <c r="G45" t="s">
        <v>418</v>
      </c>
      <c r="H45" t="s">
        <v>439</v>
      </c>
      <c r="I45" t="s">
        <v>210</v>
      </c>
      <c r="J45" t="s">
        <v>266</v>
      </c>
      <c r="K45" s="76">
        <v>7.01</v>
      </c>
      <c r="L45" t="s">
        <v>105</v>
      </c>
      <c r="M45" s="76">
        <v>3.2</v>
      </c>
      <c r="N45" s="76">
        <v>1.08</v>
      </c>
      <c r="O45" s="76">
        <v>1152607</v>
      </c>
      <c r="P45" s="76">
        <v>114.75</v>
      </c>
      <c r="Q45" s="76">
        <v>0</v>
      </c>
      <c r="R45" s="76">
        <v>1322.6165324999999</v>
      </c>
      <c r="S45" s="76">
        <v>0.25</v>
      </c>
      <c r="T45" s="76">
        <v>7.0000000000000007E-2</v>
      </c>
      <c r="U45" s="76">
        <v>0.01</v>
      </c>
    </row>
    <row r="46" spans="2:21">
      <c r="B46" t="s">
        <v>444</v>
      </c>
      <c r="C46" t="s">
        <v>445</v>
      </c>
      <c r="D46" t="s">
        <v>103</v>
      </c>
      <c r="E46" t="s">
        <v>126</v>
      </c>
      <c r="F46" t="str">
        <f>VLOOKUP(C46,'[6]אג"ח קונצרני'!$C$14:$F$579,4,0)</f>
        <v>1328</v>
      </c>
      <c r="G46" t="s">
        <v>418</v>
      </c>
      <c r="H46" t="s">
        <v>439</v>
      </c>
      <c r="I46" t="s">
        <v>210</v>
      </c>
      <c r="J46" t="s">
        <v>446</v>
      </c>
      <c r="K46" s="76">
        <v>1</v>
      </c>
      <c r="L46" t="s">
        <v>105</v>
      </c>
      <c r="M46" s="76">
        <v>4.95</v>
      </c>
      <c r="N46" s="76">
        <v>0.37</v>
      </c>
      <c r="O46" s="76">
        <v>2184057.25</v>
      </c>
      <c r="P46" s="76">
        <v>126.18</v>
      </c>
      <c r="Q46" s="76">
        <v>0</v>
      </c>
      <c r="R46" s="76">
        <v>2755.8434380499998</v>
      </c>
      <c r="S46" s="76">
        <v>0.56000000000000005</v>
      </c>
      <c r="T46" s="76">
        <v>0.15</v>
      </c>
      <c r="U46" s="76">
        <v>0.03</v>
      </c>
    </row>
    <row r="47" spans="2:21">
      <c r="B47" t="s">
        <v>444</v>
      </c>
      <c r="C47" t="s">
        <v>445</v>
      </c>
      <c r="D47" t="s">
        <v>103</v>
      </c>
      <c r="E47" t="s">
        <v>126</v>
      </c>
      <c r="F47" t="str">
        <f>VLOOKUP(C47,'[6]אג"ח קונצרני'!$C$14:$F$579,4,0)</f>
        <v>1328</v>
      </c>
      <c r="G47" t="s">
        <v>418</v>
      </c>
      <c r="H47" t="s">
        <v>439</v>
      </c>
      <c r="I47" t="s">
        <v>210</v>
      </c>
      <c r="J47" t="s">
        <v>446</v>
      </c>
      <c r="K47" s="76">
        <v>1</v>
      </c>
      <c r="L47" t="s">
        <v>105</v>
      </c>
      <c r="M47" s="76">
        <v>4.95</v>
      </c>
      <c r="N47" s="76">
        <v>0.37</v>
      </c>
      <c r="O47" s="76">
        <v>8609959.8100000005</v>
      </c>
      <c r="P47" s="76">
        <v>126.18</v>
      </c>
      <c r="Q47" s="76">
        <v>0</v>
      </c>
      <c r="R47" s="76">
        <v>10864.047288258</v>
      </c>
      <c r="S47" s="76">
        <v>2.23</v>
      </c>
      <c r="T47" s="76">
        <v>0.59</v>
      </c>
      <c r="U47" s="76">
        <v>0.11</v>
      </c>
    </row>
    <row r="48" spans="2:21">
      <c r="B48" t="s">
        <v>447</v>
      </c>
      <c r="C48" t="s">
        <v>448</v>
      </c>
      <c r="D48" t="s">
        <v>103</v>
      </c>
      <c r="E48" t="s">
        <v>126</v>
      </c>
      <c r="F48" t="str">
        <f>VLOOKUP(C48,'[6]אג"ח קונצרני'!$C$14:$F$579,4,0)</f>
        <v>1300</v>
      </c>
      <c r="G48" t="s">
        <v>418</v>
      </c>
      <c r="H48" t="s">
        <v>439</v>
      </c>
      <c r="I48" t="s">
        <v>210</v>
      </c>
      <c r="J48" t="s">
        <v>449</v>
      </c>
      <c r="K48" s="76">
        <v>2.54</v>
      </c>
      <c r="L48" t="s">
        <v>105</v>
      </c>
      <c r="M48" s="76">
        <v>3</v>
      </c>
      <c r="N48" s="76">
        <v>0.28000000000000003</v>
      </c>
      <c r="O48" s="76">
        <v>746131.47</v>
      </c>
      <c r="P48" s="76">
        <v>108.54</v>
      </c>
      <c r="Q48" s="76">
        <v>0</v>
      </c>
      <c r="R48" s="76">
        <v>809.85109753799998</v>
      </c>
      <c r="S48" s="76">
        <v>0.1</v>
      </c>
      <c r="T48" s="76">
        <v>0.04</v>
      </c>
      <c r="U48" s="76">
        <v>0.01</v>
      </c>
    </row>
    <row r="49" spans="2:21">
      <c r="B49" t="s">
        <v>450</v>
      </c>
      <c r="C49" t="s">
        <v>451</v>
      </c>
      <c r="D49" t="s">
        <v>103</v>
      </c>
      <c r="E49" t="s">
        <v>126</v>
      </c>
      <c r="F49" t="str">
        <f>VLOOKUP(C49,'[6]אג"ח קונצרני'!$C$14:$F$579,4,0)</f>
        <v>1300</v>
      </c>
      <c r="G49" t="s">
        <v>418</v>
      </c>
      <c r="H49" t="s">
        <v>439</v>
      </c>
      <c r="I49" t="s">
        <v>210</v>
      </c>
      <c r="J49" t="s">
        <v>452</v>
      </c>
      <c r="K49" s="76">
        <v>0.16</v>
      </c>
      <c r="L49" t="s">
        <v>105</v>
      </c>
      <c r="M49" s="76">
        <v>3.2</v>
      </c>
      <c r="N49" s="76">
        <v>4.03</v>
      </c>
      <c r="O49" s="76">
        <v>1849384.01</v>
      </c>
      <c r="P49" s="76">
        <v>105.35</v>
      </c>
      <c r="Q49" s="76">
        <v>0</v>
      </c>
      <c r="R49" s="76">
        <v>1948.3260545349999</v>
      </c>
      <c r="S49" s="76">
        <v>0.54</v>
      </c>
      <c r="T49" s="76">
        <v>0.11</v>
      </c>
      <c r="U49" s="76">
        <v>0.02</v>
      </c>
    </row>
    <row r="50" spans="2:21">
      <c r="B50" t="s">
        <v>453</v>
      </c>
      <c r="C50" t="s">
        <v>454</v>
      </c>
      <c r="D50" t="s">
        <v>103</v>
      </c>
      <c r="E50" t="s">
        <v>126</v>
      </c>
      <c r="F50" t="str">
        <f>VLOOKUP(C50,'[6]אג"ח קונצרני'!$C$14:$F$579,4,0)</f>
        <v>1300</v>
      </c>
      <c r="G50" t="s">
        <v>418</v>
      </c>
      <c r="H50" t="s">
        <v>439</v>
      </c>
      <c r="I50" t="s">
        <v>210</v>
      </c>
      <c r="J50" t="s">
        <v>266</v>
      </c>
      <c r="K50" s="76">
        <v>6.08</v>
      </c>
      <c r="L50" t="s">
        <v>105</v>
      </c>
      <c r="M50" s="76">
        <v>2.34</v>
      </c>
      <c r="N50" s="76">
        <v>1.04</v>
      </c>
      <c r="O50" s="76">
        <v>53487</v>
      </c>
      <c r="P50" s="76">
        <v>108.87</v>
      </c>
      <c r="Q50" s="76">
        <v>0</v>
      </c>
      <c r="R50" s="76">
        <v>58.231296899999997</v>
      </c>
      <c r="S50" s="76">
        <v>0</v>
      </c>
      <c r="T50" s="76">
        <v>0</v>
      </c>
      <c r="U50" s="76">
        <v>0</v>
      </c>
    </row>
    <row r="51" spans="2:21">
      <c r="B51" t="s">
        <v>455</v>
      </c>
      <c r="C51" t="s">
        <v>456</v>
      </c>
      <c r="D51" t="s">
        <v>103</v>
      </c>
      <c r="E51" t="s">
        <v>126</v>
      </c>
      <c r="F51" t="str">
        <f>VLOOKUP(C51,'[6]אג"ח קונצרני'!$C$14:$F$579,4,0)</f>
        <v>230</v>
      </c>
      <c r="G51" t="s">
        <v>135</v>
      </c>
      <c r="H51" t="s">
        <v>439</v>
      </c>
      <c r="I51" t="s">
        <v>210</v>
      </c>
      <c r="J51" t="s">
        <v>266</v>
      </c>
      <c r="K51" s="76">
        <v>6.3</v>
      </c>
      <c r="L51" t="s">
        <v>105</v>
      </c>
      <c r="M51" s="76">
        <v>2.2000000000000002</v>
      </c>
      <c r="N51" s="76">
        <v>0.99</v>
      </c>
      <c r="O51" s="76">
        <v>473701</v>
      </c>
      <c r="P51" s="76">
        <v>107.26</v>
      </c>
      <c r="Q51" s="76">
        <v>0</v>
      </c>
      <c r="R51" s="76">
        <v>508.09169259999999</v>
      </c>
      <c r="S51" s="76">
        <v>0.12</v>
      </c>
      <c r="T51" s="76">
        <v>0.03</v>
      </c>
      <c r="U51" s="76">
        <v>0.01</v>
      </c>
    </row>
    <row r="52" spans="2:21">
      <c r="B52" t="s">
        <v>457</v>
      </c>
      <c r="C52" t="s">
        <v>458</v>
      </c>
      <c r="D52" t="s">
        <v>103</v>
      </c>
      <c r="E52" t="s">
        <v>126</v>
      </c>
      <c r="F52" t="str">
        <f>VLOOKUP(C52,'[6]אג"ח קונצרני'!$C$14:$F$579,4,0)</f>
        <v>230</v>
      </c>
      <c r="G52" t="s">
        <v>135</v>
      </c>
      <c r="H52" t="s">
        <v>439</v>
      </c>
      <c r="I52" t="s">
        <v>210</v>
      </c>
      <c r="J52" t="s">
        <v>266</v>
      </c>
      <c r="K52" s="76">
        <v>2.82</v>
      </c>
      <c r="L52" t="s">
        <v>105</v>
      </c>
      <c r="M52" s="76">
        <v>3.7</v>
      </c>
      <c r="N52" s="76">
        <v>0.33</v>
      </c>
      <c r="O52" s="76">
        <v>7280233</v>
      </c>
      <c r="P52" s="76">
        <v>113.07</v>
      </c>
      <c r="Q52" s="76">
        <v>0</v>
      </c>
      <c r="R52" s="76">
        <v>8231.7594530999995</v>
      </c>
      <c r="S52" s="76">
        <v>0.25</v>
      </c>
      <c r="T52" s="76">
        <v>0.44</v>
      </c>
      <c r="U52" s="76">
        <v>0.09</v>
      </c>
    </row>
    <row r="53" spans="2:21">
      <c r="B53" t="s">
        <v>459</v>
      </c>
      <c r="C53" t="s">
        <v>460</v>
      </c>
      <c r="D53" t="s">
        <v>103</v>
      </c>
      <c r="E53" t="s">
        <v>126</v>
      </c>
      <c r="F53" t="str">
        <f>VLOOKUP(C53,'[6]אג"ח קונצרני'!$C$14:$F$579,4,0)</f>
        <v>1153</v>
      </c>
      <c r="G53" t="s">
        <v>383</v>
      </c>
      <c r="H53" t="s">
        <v>439</v>
      </c>
      <c r="I53" t="s">
        <v>210</v>
      </c>
      <c r="J53" t="s">
        <v>296</v>
      </c>
      <c r="K53" s="76">
        <v>1.68</v>
      </c>
      <c r="L53" t="s">
        <v>105</v>
      </c>
      <c r="M53" s="76">
        <v>4.2</v>
      </c>
      <c r="N53" s="76">
        <v>0.33</v>
      </c>
      <c r="O53" s="76">
        <v>234500.6</v>
      </c>
      <c r="P53" s="76">
        <v>129.62</v>
      </c>
      <c r="Q53" s="76">
        <v>0</v>
      </c>
      <c r="R53" s="76">
        <v>303.95967772</v>
      </c>
      <c r="S53" s="76">
        <v>0.22</v>
      </c>
      <c r="T53" s="76">
        <v>0.02</v>
      </c>
      <c r="U53" s="76">
        <v>0</v>
      </c>
    </row>
    <row r="54" spans="2:21">
      <c r="B54" t="s">
        <v>461</v>
      </c>
      <c r="C54" t="s">
        <v>462</v>
      </c>
      <c r="D54" t="s">
        <v>103</v>
      </c>
      <c r="E54" t="s">
        <v>126</v>
      </c>
      <c r="F54" t="str">
        <f>VLOOKUP(C54,'[6]אג"ח קונצרני'!$C$14:$F$579,4,0)</f>
        <v>1153</v>
      </c>
      <c r="G54" t="s">
        <v>383</v>
      </c>
      <c r="H54" t="s">
        <v>439</v>
      </c>
      <c r="I54" t="s">
        <v>210</v>
      </c>
      <c r="J54" t="s">
        <v>463</v>
      </c>
      <c r="K54" s="76">
        <v>1.54</v>
      </c>
      <c r="L54" t="s">
        <v>105</v>
      </c>
      <c r="M54" s="76">
        <v>3.1</v>
      </c>
      <c r="N54" s="76">
        <v>0.12</v>
      </c>
      <c r="O54" s="76">
        <v>1423809.4</v>
      </c>
      <c r="P54" s="76">
        <v>112.89</v>
      </c>
      <c r="Q54" s="76">
        <v>0</v>
      </c>
      <c r="R54" s="76">
        <v>1607.33843166</v>
      </c>
      <c r="S54" s="76">
        <v>0.21</v>
      </c>
      <c r="T54" s="76">
        <v>0.09</v>
      </c>
      <c r="U54" s="76">
        <v>0.02</v>
      </c>
    </row>
    <row r="55" spans="2:21">
      <c r="B55" t="s">
        <v>464</v>
      </c>
      <c r="C55" t="s">
        <v>465</v>
      </c>
      <c r="D55" t="s">
        <v>103</v>
      </c>
      <c r="E55" t="s">
        <v>126</v>
      </c>
      <c r="F55" t="str">
        <f>VLOOKUP(C55,'[6]אג"ח קונצרני'!$C$14:$F$579,4,0)</f>
        <v>1153</v>
      </c>
      <c r="G55" t="s">
        <v>383</v>
      </c>
      <c r="H55" t="s">
        <v>439</v>
      </c>
      <c r="I55" t="s">
        <v>210</v>
      </c>
      <c r="J55" t="s">
        <v>266</v>
      </c>
      <c r="K55" s="76">
        <v>1.5</v>
      </c>
      <c r="L55" t="s">
        <v>105</v>
      </c>
      <c r="M55" s="76">
        <v>2.8</v>
      </c>
      <c r="N55" s="76">
        <v>0.32</v>
      </c>
      <c r="O55" s="76">
        <v>236487</v>
      </c>
      <c r="P55" s="76">
        <v>106.23</v>
      </c>
      <c r="Q55" s="76">
        <v>0</v>
      </c>
      <c r="R55" s="76">
        <v>251.22014010000001</v>
      </c>
      <c r="S55" s="76">
        <v>0.02</v>
      </c>
      <c r="T55" s="76">
        <v>0.01</v>
      </c>
      <c r="U55" s="76">
        <v>0</v>
      </c>
    </row>
    <row r="56" spans="2:21">
      <c r="B56" t="s">
        <v>466</v>
      </c>
      <c r="C56" t="s">
        <v>467</v>
      </c>
      <c r="D56" t="s">
        <v>103</v>
      </c>
      <c r="E56" t="s">
        <v>126</v>
      </c>
      <c r="F56" t="str">
        <f>VLOOKUP(C56,'[6]אג"ח קונצרני'!$C$14:$F$579,4,0)</f>
        <v>604</v>
      </c>
      <c r="G56" t="s">
        <v>383</v>
      </c>
      <c r="H56" t="s">
        <v>439</v>
      </c>
      <c r="I56" t="s">
        <v>210</v>
      </c>
      <c r="J56" t="s">
        <v>266</v>
      </c>
      <c r="K56" s="76">
        <v>2.92</v>
      </c>
      <c r="L56" t="s">
        <v>105</v>
      </c>
      <c r="M56" s="76">
        <v>4</v>
      </c>
      <c r="N56" s="76">
        <v>0.33</v>
      </c>
      <c r="O56" s="76">
        <v>1638349</v>
      </c>
      <c r="P56" s="76">
        <v>120.13</v>
      </c>
      <c r="Q56" s="76">
        <v>0</v>
      </c>
      <c r="R56" s="76">
        <v>1968.1486537000001</v>
      </c>
      <c r="S56" s="76">
        <v>0.12</v>
      </c>
      <c r="T56" s="76">
        <v>0.11</v>
      </c>
      <c r="U56" s="76">
        <v>0.02</v>
      </c>
    </row>
    <row r="57" spans="2:21">
      <c r="B57" t="s">
        <v>468</v>
      </c>
      <c r="C57" t="s">
        <v>469</v>
      </c>
      <c r="D57" t="s">
        <v>103</v>
      </c>
      <c r="E57" t="s">
        <v>126</v>
      </c>
      <c r="F57" t="str">
        <f>VLOOKUP(C57,'[6]אג"ח קונצרני'!$C$14:$F$579,4,0)</f>
        <v>1153</v>
      </c>
      <c r="G57" t="s">
        <v>383</v>
      </c>
      <c r="H57" t="s">
        <v>439</v>
      </c>
      <c r="I57" t="s">
        <v>210</v>
      </c>
      <c r="J57" t="s">
        <v>411</v>
      </c>
      <c r="K57" s="76">
        <v>0.67</v>
      </c>
      <c r="L57" t="s">
        <v>105</v>
      </c>
      <c r="M57" s="76">
        <v>5.25</v>
      </c>
      <c r="N57" s="76">
        <v>2.0299999999999998</v>
      </c>
      <c r="O57" s="76">
        <v>987705.16</v>
      </c>
      <c r="P57" s="76">
        <v>127.18</v>
      </c>
      <c r="Q57" s="76">
        <v>0</v>
      </c>
      <c r="R57" s="76">
        <v>1256.1634224879999</v>
      </c>
      <c r="S57" s="76">
        <v>1.28</v>
      </c>
      <c r="T57" s="76">
        <v>7.0000000000000007E-2</v>
      </c>
      <c r="U57" s="76">
        <v>0.01</v>
      </c>
    </row>
    <row r="58" spans="2:21">
      <c r="B58" t="s">
        <v>470</v>
      </c>
      <c r="C58" t="s">
        <v>471</v>
      </c>
      <c r="D58" t="s">
        <v>103</v>
      </c>
      <c r="E58" t="s">
        <v>126</v>
      </c>
      <c r="F58" t="str">
        <f>VLOOKUP(C58,'[6]אג"ח קונצרני'!$C$14:$F$579,4,0)</f>
        <v>691</v>
      </c>
      <c r="G58" t="s">
        <v>383</v>
      </c>
      <c r="H58" t="s">
        <v>439</v>
      </c>
      <c r="I58" t="s">
        <v>210</v>
      </c>
      <c r="J58" t="s">
        <v>472</v>
      </c>
      <c r="K58" s="76">
        <v>2.75</v>
      </c>
      <c r="L58" t="s">
        <v>105</v>
      </c>
      <c r="M58" s="76">
        <v>4.75</v>
      </c>
      <c r="N58" s="76">
        <v>-0.11</v>
      </c>
      <c r="O58" s="76">
        <v>2252350</v>
      </c>
      <c r="P58" s="76">
        <v>133.49</v>
      </c>
      <c r="Q58" s="76">
        <v>0</v>
      </c>
      <c r="R58" s="76">
        <v>3006.6620149999999</v>
      </c>
      <c r="S58" s="76">
        <v>0.52</v>
      </c>
      <c r="T58" s="76">
        <v>0.16</v>
      </c>
      <c r="U58" s="76">
        <v>0.03</v>
      </c>
    </row>
    <row r="59" spans="2:21">
      <c r="B59" t="s">
        <v>470</v>
      </c>
      <c r="C59" t="s">
        <v>471</v>
      </c>
      <c r="D59" t="s">
        <v>103</v>
      </c>
      <c r="E59" t="s">
        <v>126</v>
      </c>
      <c r="F59" t="str">
        <f>VLOOKUP(C59,'[6]אג"ח קונצרני'!$C$14:$F$579,4,0)</f>
        <v>691</v>
      </c>
      <c r="G59" t="s">
        <v>383</v>
      </c>
      <c r="H59" t="s">
        <v>439</v>
      </c>
      <c r="I59" t="s">
        <v>210</v>
      </c>
      <c r="J59" t="s">
        <v>472</v>
      </c>
      <c r="K59" s="76">
        <v>2.75</v>
      </c>
      <c r="L59" t="s">
        <v>105</v>
      </c>
      <c r="M59" s="76">
        <v>4.75</v>
      </c>
      <c r="N59" s="76">
        <v>-0.11</v>
      </c>
      <c r="O59" s="76">
        <v>1118060.8400000001</v>
      </c>
      <c r="P59" s="76">
        <v>133.49</v>
      </c>
      <c r="Q59" s="76">
        <v>0</v>
      </c>
      <c r="R59" s="76">
        <v>1492.4994153160001</v>
      </c>
      <c r="S59" s="76">
        <v>0.26</v>
      </c>
      <c r="T59" s="76">
        <v>0.08</v>
      </c>
      <c r="U59" s="76">
        <v>0.02</v>
      </c>
    </row>
    <row r="60" spans="2:21">
      <c r="B60" t="s">
        <v>473</v>
      </c>
      <c r="C60" t="s">
        <v>474</v>
      </c>
      <c r="D60" t="s">
        <v>103</v>
      </c>
      <c r="E60" t="s">
        <v>126</v>
      </c>
      <c r="F60" t="str">
        <f>VLOOKUP(C60,'[6]אג"ח קונצרני'!$C$14:$F$579,4,0)</f>
        <v>691</v>
      </c>
      <c r="G60" t="s">
        <v>383</v>
      </c>
      <c r="H60" t="s">
        <v>439</v>
      </c>
      <c r="I60" t="s">
        <v>210</v>
      </c>
      <c r="J60" t="s">
        <v>431</v>
      </c>
      <c r="K60" s="76">
        <v>0.25</v>
      </c>
      <c r="L60" t="s">
        <v>105</v>
      </c>
      <c r="M60" s="76">
        <v>5.5</v>
      </c>
      <c r="N60" s="76">
        <v>5.39</v>
      </c>
      <c r="O60" s="76">
        <v>821075.16</v>
      </c>
      <c r="P60" s="76">
        <v>129.6</v>
      </c>
      <c r="Q60" s="76">
        <v>0</v>
      </c>
      <c r="R60" s="76">
        <v>1064.1134073600001</v>
      </c>
      <c r="S60" s="76">
        <v>1.03</v>
      </c>
      <c r="T60" s="76">
        <v>0.06</v>
      </c>
      <c r="U60" s="76">
        <v>0.01</v>
      </c>
    </row>
    <row r="61" spans="2:21">
      <c r="B61" t="s">
        <v>475</v>
      </c>
      <c r="C61" t="s">
        <v>476</v>
      </c>
      <c r="D61" t="s">
        <v>103</v>
      </c>
      <c r="E61" t="s">
        <v>126</v>
      </c>
      <c r="F61" t="str">
        <f>VLOOKUP(C61,'[6]אג"ח קונצרני'!$C$14:$F$579,4,0)</f>
        <v>691</v>
      </c>
      <c r="G61" t="s">
        <v>383</v>
      </c>
      <c r="H61" t="s">
        <v>439</v>
      </c>
      <c r="I61" t="s">
        <v>210</v>
      </c>
      <c r="J61" t="s">
        <v>446</v>
      </c>
      <c r="K61" s="76">
        <v>1.4</v>
      </c>
      <c r="L61" t="s">
        <v>105</v>
      </c>
      <c r="M61" s="76">
        <v>5.25</v>
      </c>
      <c r="N61" s="76">
        <v>0.42</v>
      </c>
      <c r="O61" s="76">
        <v>4728913</v>
      </c>
      <c r="P61" s="76">
        <v>131.33000000000001</v>
      </c>
      <c r="Q61" s="76">
        <v>0</v>
      </c>
      <c r="R61" s="76">
        <v>6210.4814428999998</v>
      </c>
      <c r="S61" s="76">
        <v>1.31</v>
      </c>
      <c r="T61" s="76">
        <v>0.34</v>
      </c>
      <c r="U61" s="76">
        <v>0.06</v>
      </c>
    </row>
    <row r="62" spans="2:21">
      <c r="B62" t="s">
        <v>477</v>
      </c>
      <c r="C62" t="s">
        <v>478</v>
      </c>
      <c r="D62" t="s">
        <v>103</v>
      </c>
      <c r="E62" t="s">
        <v>126</v>
      </c>
      <c r="F62" t="str">
        <f>VLOOKUP(C62,'[6]אג"ח קונצרני'!$C$14:$F$579,4,0)</f>
        <v>1291</v>
      </c>
      <c r="G62" t="s">
        <v>383</v>
      </c>
      <c r="H62" t="s">
        <v>439</v>
      </c>
      <c r="I62" t="s">
        <v>210</v>
      </c>
      <c r="J62" t="s">
        <v>446</v>
      </c>
      <c r="K62" s="76">
        <v>2.99</v>
      </c>
      <c r="L62" t="s">
        <v>105</v>
      </c>
      <c r="M62" s="76">
        <v>3.55</v>
      </c>
      <c r="N62" s="76">
        <v>0.23</v>
      </c>
      <c r="O62" s="76">
        <v>313738.71000000002</v>
      </c>
      <c r="P62" s="76">
        <v>119.4</v>
      </c>
      <c r="Q62" s="76">
        <v>0</v>
      </c>
      <c r="R62" s="76">
        <v>374.60401974000001</v>
      </c>
      <c r="S62" s="76">
        <v>0.06</v>
      </c>
      <c r="T62" s="76">
        <v>0.02</v>
      </c>
      <c r="U62" s="76">
        <v>0</v>
      </c>
    </row>
    <row r="63" spans="2:21">
      <c r="B63" t="s">
        <v>479</v>
      </c>
      <c r="C63" t="s">
        <v>480</v>
      </c>
      <c r="D63" t="s">
        <v>103</v>
      </c>
      <c r="E63" t="s">
        <v>126</v>
      </c>
      <c r="F63" t="str">
        <f>VLOOKUP(C63,'[6]אג"ח קונצרני'!$C$14:$F$579,4,0)</f>
        <v>1291</v>
      </c>
      <c r="G63" t="s">
        <v>383</v>
      </c>
      <c r="H63" t="s">
        <v>439</v>
      </c>
      <c r="I63" t="s">
        <v>210</v>
      </c>
      <c r="J63" t="s">
        <v>481</v>
      </c>
      <c r="K63" s="76">
        <v>5.83</v>
      </c>
      <c r="L63" t="s">
        <v>105</v>
      </c>
      <c r="M63" s="76">
        <v>1.5</v>
      </c>
      <c r="N63" s="76">
        <v>0.51</v>
      </c>
      <c r="O63" s="76">
        <v>191025.37</v>
      </c>
      <c r="P63" s="76">
        <v>106.09</v>
      </c>
      <c r="Q63" s="76">
        <v>0</v>
      </c>
      <c r="R63" s="76">
        <v>202.658815033</v>
      </c>
      <c r="S63" s="76">
        <v>0.03</v>
      </c>
      <c r="T63" s="76">
        <v>0.01</v>
      </c>
      <c r="U63" s="76">
        <v>0</v>
      </c>
    </row>
    <row r="64" spans="2:21">
      <c r="B64" t="s">
        <v>482</v>
      </c>
      <c r="C64" t="s">
        <v>483</v>
      </c>
      <c r="D64" t="s">
        <v>103</v>
      </c>
      <c r="E64" t="s">
        <v>126</v>
      </c>
      <c r="F64" t="str">
        <f>VLOOKUP(C64,'[6]אג"ח קונצרני'!$C$14:$F$579,4,0)</f>
        <v>1291</v>
      </c>
      <c r="G64" t="s">
        <v>383</v>
      </c>
      <c r="H64" t="s">
        <v>439</v>
      </c>
      <c r="I64" t="s">
        <v>210</v>
      </c>
      <c r="J64" t="s">
        <v>431</v>
      </c>
      <c r="K64" s="76">
        <v>1.91</v>
      </c>
      <c r="L64" t="s">
        <v>105</v>
      </c>
      <c r="M64" s="76">
        <v>4.6500000000000004</v>
      </c>
      <c r="N64" s="76">
        <v>-0.05</v>
      </c>
      <c r="O64" s="76">
        <v>2255582.21</v>
      </c>
      <c r="P64" s="76">
        <v>130.47999999999999</v>
      </c>
      <c r="Q64" s="76">
        <v>0</v>
      </c>
      <c r="R64" s="76">
        <v>2943.0836676079998</v>
      </c>
      <c r="S64" s="76">
        <v>0.43</v>
      </c>
      <c r="T64" s="76">
        <v>0.16</v>
      </c>
      <c r="U64" s="76">
        <v>0.03</v>
      </c>
    </row>
    <row r="65" spans="2:21">
      <c r="B65" t="s">
        <v>484</v>
      </c>
      <c r="C65" t="s">
        <v>485</v>
      </c>
      <c r="D65" t="s">
        <v>103</v>
      </c>
      <c r="E65" t="s">
        <v>126</v>
      </c>
      <c r="F65" t="str">
        <f>VLOOKUP(C65,'[6]אג"ח קונצרני'!$C$14:$F$579,4,0)</f>
        <v>1527</v>
      </c>
      <c r="G65" t="s">
        <v>486</v>
      </c>
      <c r="H65" t="s">
        <v>439</v>
      </c>
      <c r="I65" t="s">
        <v>210</v>
      </c>
      <c r="J65" t="s">
        <v>446</v>
      </c>
      <c r="K65" s="76">
        <v>0.66</v>
      </c>
      <c r="L65" t="s">
        <v>105</v>
      </c>
      <c r="M65" s="76">
        <v>4.4000000000000004</v>
      </c>
      <c r="N65" s="76">
        <v>0.65</v>
      </c>
      <c r="O65" s="76">
        <v>5274128.8499999996</v>
      </c>
      <c r="P65" s="76">
        <v>112.35</v>
      </c>
      <c r="Q65" s="76">
        <v>0</v>
      </c>
      <c r="R65" s="76">
        <v>5925.483762975</v>
      </c>
      <c r="S65" s="76">
        <v>4.4000000000000004</v>
      </c>
      <c r="T65" s="76">
        <v>0.32</v>
      </c>
      <c r="U65" s="76">
        <v>0.06</v>
      </c>
    </row>
    <row r="66" spans="2:21">
      <c r="B66" t="s">
        <v>487</v>
      </c>
      <c r="C66" t="s">
        <v>488</v>
      </c>
      <c r="D66" t="s">
        <v>103</v>
      </c>
      <c r="E66" t="s">
        <v>126</v>
      </c>
      <c r="F66" t="str">
        <f>VLOOKUP(C66,'[6]אג"ח קונצרני'!$C$14:$F$579,4,0)</f>
        <v>1367</v>
      </c>
      <c r="G66" t="s">
        <v>486</v>
      </c>
      <c r="H66" t="s">
        <v>439</v>
      </c>
      <c r="I66" t="s">
        <v>210</v>
      </c>
      <c r="J66" t="s">
        <v>489</v>
      </c>
      <c r="K66" s="76">
        <v>2.56</v>
      </c>
      <c r="L66" t="s">
        <v>105</v>
      </c>
      <c r="M66" s="76">
        <v>4.6500000000000004</v>
      </c>
      <c r="N66" s="76">
        <v>-8.24</v>
      </c>
      <c r="O66" s="76">
        <v>1170431.8700000001</v>
      </c>
      <c r="P66" s="76">
        <v>132.35</v>
      </c>
      <c r="Q66" s="76">
        <v>0</v>
      </c>
      <c r="R66" s="76">
        <v>1549.0665799450001</v>
      </c>
      <c r="S66" s="76">
        <v>0.92</v>
      </c>
      <c r="T66" s="76">
        <v>0.08</v>
      </c>
      <c r="U66" s="76">
        <v>0.02</v>
      </c>
    </row>
    <row r="67" spans="2:21">
      <c r="B67" t="s">
        <v>490</v>
      </c>
      <c r="C67" t="s">
        <v>491</v>
      </c>
      <c r="D67" t="s">
        <v>103</v>
      </c>
      <c r="E67" t="s">
        <v>126</v>
      </c>
      <c r="F67" t="str">
        <f>VLOOKUP(C67,'[6]אג"ח קונצרני'!$C$14:$F$579,4,0)</f>
        <v>416</v>
      </c>
      <c r="G67" t="s">
        <v>418</v>
      </c>
      <c r="H67" t="s">
        <v>439</v>
      </c>
      <c r="I67" t="s">
        <v>210</v>
      </c>
      <c r="J67" t="s">
        <v>492</v>
      </c>
      <c r="K67" s="76">
        <v>2.57</v>
      </c>
      <c r="L67" t="s">
        <v>105</v>
      </c>
      <c r="M67" s="76">
        <v>3.64</v>
      </c>
      <c r="N67" s="76">
        <v>0.56000000000000005</v>
      </c>
      <c r="O67" s="76">
        <v>639383.47</v>
      </c>
      <c r="P67" s="76">
        <v>118.16</v>
      </c>
      <c r="Q67" s="76">
        <v>0</v>
      </c>
      <c r="R67" s="76">
        <v>755.49550815199996</v>
      </c>
      <c r="S67" s="76">
        <v>0.57999999999999996</v>
      </c>
      <c r="T67" s="76">
        <v>0.04</v>
      </c>
      <c r="U67" s="76">
        <v>0.01</v>
      </c>
    </row>
    <row r="68" spans="2:21">
      <c r="B68" t="s">
        <v>493</v>
      </c>
      <c r="C68" t="s">
        <v>494</v>
      </c>
      <c r="D68" t="s">
        <v>103</v>
      </c>
      <c r="E68" t="s">
        <v>126</v>
      </c>
      <c r="F68" t="str">
        <f>VLOOKUP(C68,'[6]אג"ח קונצרני'!$C$14:$F$579,4,0)</f>
        <v>4706</v>
      </c>
      <c r="G68" t="s">
        <v>495</v>
      </c>
      <c r="H68" t="s">
        <v>496</v>
      </c>
      <c r="I68" t="s">
        <v>153</v>
      </c>
      <c r="J68" t="s">
        <v>266</v>
      </c>
      <c r="K68" s="76">
        <v>6.63</v>
      </c>
      <c r="L68" t="s">
        <v>105</v>
      </c>
      <c r="M68" s="76">
        <v>4.5</v>
      </c>
      <c r="N68" s="76">
        <v>1.1000000000000001</v>
      </c>
      <c r="O68" s="76">
        <v>2576987</v>
      </c>
      <c r="P68" s="76">
        <v>127.09</v>
      </c>
      <c r="Q68" s="76">
        <v>0</v>
      </c>
      <c r="R68" s="76">
        <v>3275.0927783000002</v>
      </c>
      <c r="S68" s="76">
        <v>0.28000000000000003</v>
      </c>
      <c r="T68" s="76">
        <v>0.18</v>
      </c>
      <c r="U68" s="76">
        <v>0.03</v>
      </c>
    </row>
    <row r="69" spans="2:21">
      <c r="B69" t="s">
        <v>497</v>
      </c>
      <c r="C69" t="s">
        <v>498</v>
      </c>
      <c r="D69" t="s">
        <v>103</v>
      </c>
      <c r="E69" t="s">
        <v>126</v>
      </c>
      <c r="F69" t="str">
        <f>VLOOKUP(C69,'[6]אג"ח קונצרני'!$C$14:$F$579,4,0)</f>
        <v>600</v>
      </c>
      <c r="G69" t="s">
        <v>495</v>
      </c>
      <c r="H69" t="s">
        <v>496</v>
      </c>
      <c r="I69" t="s">
        <v>153</v>
      </c>
      <c r="J69" t="s">
        <v>266</v>
      </c>
      <c r="K69" s="76">
        <v>8.4600000000000009</v>
      </c>
      <c r="L69" t="s">
        <v>105</v>
      </c>
      <c r="M69" s="76">
        <v>3.85</v>
      </c>
      <c r="N69" s="76">
        <v>1.45</v>
      </c>
      <c r="O69" s="76">
        <v>2731655.79</v>
      </c>
      <c r="P69" s="76">
        <v>122.62</v>
      </c>
      <c r="Q69" s="76">
        <v>0</v>
      </c>
      <c r="R69" s="76">
        <v>3349.5563296979999</v>
      </c>
      <c r="S69" s="76">
        <v>0.1</v>
      </c>
      <c r="T69" s="76">
        <v>0.18</v>
      </c>
      <c r="U69" s="76">
        <v>0.03</v>
      </c>
    </row>
    <row r="70" spans="2:21">
      <c r="B70" t="s">
        <v>499</v>
      </c>
      <c r="C70" t="s">
        <v>500</v>
      </c>
      <c r="D70" t="s">
        <v>103</v>
      </c>
      <c r="E70" t="s">
        <v>126</v>
      </c>
      <c r="F70" t="str">
        <f>VLOOKUP(C70,'[6]אג"ח קונצרני'!$C$14:$F$579,4,0)</f>
        <v>224</v>
      </c>
      <c r="G70" t="s">
        <v>486</v>
      </c>
      <c r="H70" t="s">
        <v>439</v>
      </c>
      <c r="I70" t="s">
        <v>210</v>
      </c>
      <c r="J70" t="s">
        <v>501</v>
      </c>
      <c r="K70" s="76">
        <v>0.44</v>
      </c>
      <c r="L70" t="s">
        <v>105</v>
      </c>
      <c r="M70" s="76">
        <v>5.2</v>
      </c>
      <c r="N70" s="76">
        <v>0.52</v>
      </c>
      <c r="O70" s="76">
        <v>212354.79</v>
      </c>
      <c r="P70" s="76">
        <v>116.1</v>
      </c>
      <c r="Q70" s="76">
        <v>0</v>
      </c>
      <c r="R70" s="76">
        <v>246.54391118999999</v>
      </c>
      <c r="S70" s="76">
        <v>0.85</v>
      </c>
      <c r="T70" s="76">
        <v>0.01</v>
      </c>
      <c r="U70" s="76">
        <v>0</v>
      </c>
    </row>
    <row r="71" spans="2:21">
      <c r="B71" t="s">
        <v>502</v>
      </c>
      <c r="C71" t="s">
        <v>503</v>
      </c>
      <c r="D71" t="s">
        <v>103</v>
      </c>
      <c r="E71" t="s">
        <v>126</v>
      </c>
      <c r="F71" t="str">
        <f>VLOOKUP(C71,'[6]אג"ח קונצרני'!$C$14:$F$579,4,0)</f>
        <v>224</v>
      </c>
      <c r="G71" t="s">
        <v>486</v>
      </c>
      <c r="H71" t="s">
        <v>439</v>
      </c>
      <c r="I71" t="s">
        <v>210</v>
      </c>
      <c r="J71" t="s">
        <v>481</v>
      </c>
      <c r="K71" s="76">
        <v>1.86</v>
      </c>
      <c r="L71" t="s">
        <v>105</v>
      </c>
      <c r="M71" s="76">
        <v>4.8899999999999997</v>
      </c>
      <c r="N71" s="76">
        <v>0.41</v>
      </c>
      <c r="O71" s="76">
        <v>389267.01</v>
      </c>
      <c r="P71" s="76">
        <v>131.31</v>
      </c>
      <c r="Q71" s="76">
        <v>0</v>
      </c>
      <c r="R71" s="76">
        <v>511.146510831</v>
      </c>
      <c r="S71" s="76">
        <v>0.42</v>
      </c>
      <c r="T71" s="76">
        <v>0.03</v>
      </c>
      <c r="U71" s="76">
        <v>0.01</v>
      </c>
    </row>
    <row r="72" spans="2:21">
      <c r="B72" t="s">
        <v>504</v>
      </c>
      <c r="C72" t="s">
        <v>505</v>
      </c>
      <c r="D72" t="s">
        <v>103</v>
      </c>
      <c r="E72" t="s">
        <v>126</v>
      </c>
      <c r="F72" t="str">
        <f>VLOOKUP(C72,'[6]אג"ח קונצרני'!$C$14:$F$579,4,0)</f>
        <v>604</v>
      </c>
      <c r="G72" t="s">
        <v>383</v>
      </c>
      <c r="H72" t="s">
        <v>439</v>
      </c>
      <c r="I72" t="s">
        <v>210</v>
      </c>
      <c r="J72" t="s">
        <v>266</v>
      </c>
      <c r="K72" s="76">
        <v>2.46</v>
      </c>
      <c r="L72" t="s">
        <v>105</v>
      </c>
      <c r="M72" s="76">
        <v>5</v>
      </c>
      <c r="N72" s="76">
        <v>0.28000000000000003</v>
      </c>
      <c r="O72" s="76">
        <v>1159496</v>
      </c>
      <c r="P72" s="76">
        <v>123.39</v>
      </c>
      <c r="Q72" s="76">
        <v>0</v>
      </c>
      <c r="R72" s="76">
        <v>1430.7021144</v>
      </c>
      <c r="S72" s="76">
        <v>0.12</v>
      </c>
      <c r="T72" s="76">
        <v>0.08</v>
      </c>
      <c r="U72" s="76">
        <v>0.01</v>
      </c>
    </row>
    <row r="73" spans="2:21">
      <c r="B73" t="s">
        <v>504</v>
      </c>
      <c r="C73" t="s">
        <v>505</v>
      </c>
      <c r="D73" t="s">
        <v>103</v>
      </c>
      <c r="E73" t="s">
        <v>126</v>
      </c>
      <c r="F73" t="str">
        <f>VLOOKUP(C73,'[6]אג"ח קונצרני'!$C$14:$F$579,4,0)</f>
        <v>604</v>
      </c>
      <c r="G73" t="s">
        <v>383</v>
      </c>
      <c r="H73" t="s">
        <v>439</v>
      </c>
      <c r="I73" t="s">
        <v>210</v>
      </c>
      <c r="J73" t="s">
        <v>266</v>
      </c>
      <c r="K73" s="76">
        <v>2.46</v>
      </c>
      <c r="L73" t="s">
        <v>105</v>
      </c>
      <c r="M73" s="76">
        <v>5</v>
      </c>
      <c r="N73" s="76">
        <v>0.28000000000000003</v>
      </c>
      <c r="O73" s="76">
        <v>14407695</v>
      </c>
      <c r="P73" s="76">
        <v>123.39</v>
      </c>
      <c r="Q73" s="76">
        <v>0</v>
      </c>
      <c r="R73" s="76">
        <v>17777.654860499999</v>
      </c>
      <c r="S73" s="76">
        <v>1.44</v>
      </c>
      <c r="T73" s="76">
        <v>0.96</v>
      </c>
      <c r="U73" s="76">
        <v>0.18</v>
      </c>
    </row>
    <row r="74" spans="2:21">
      <c r="B74" t="s">
        <v>506</v>
      </c>
      <c r="C74" t="s">
        <v>507</v>
      </c>
      <c r="D74" t="s">
        <v>103</v>
      </c>
      <c r="E74" t="s">
        <v>126</v>
      </c>
      <c r="F74" t="str">
        <f>VLOOKUP(C74,'[6]אג"ח קונצרני'!$C$14:$F$579,4,0)</f>
        <v>662</v>
      </c>
      <c r="G74" t="s">
        <v>383</v>
      </c>
      <c r="H74" t="s">
        <v>439</v>
      </c>
      <c r="I74" t="s">
        <v>210</v>
      </c>
      <c r="J74" t="s">
        <v>266</v>
      </c>
      <c r="K74" s="76">
        <v>2.31</v>
      </c>
      <c r="L74" t="s">
        <v>105</v>
      </c>
      <c r="M74" s="76">
        <v>6.5</v>
      </c>
      <c r="N74" s="76">
        <v>0.93</v>
      </c>
      <c r="O74" s="76">
        <v>6155651</v>
      </c>
      <c r="P74" s="76">
        <v>127.13</v>
      </c>
      <c r="Q74" s="76">
        <v>110.2128</v>
      </c>
      <c r="R74" s="76">
        <v>7935.8919163</v>
      </c>
      <c r="S74" s="76">
        <v>0.39</v>
      </c>
      <c r="T74" s="76">
        <v>0.43</v>
      </c>
      <c r="U74" s="76">
        <v>0.08</v>
      </c>
    </row>
    <row r="75" spans="2:21">
      <c r="B75" t="s">
        <v>506</v>
      </c>
      <c r="C75" t="s">
        <v>507</v>
      </c>
      <c r="D75" t="s">
        <v>103</v>
      </c>
      <c r="E75" t="s">
        <v>126</v>
      </c>
      <c r="F75" t="str">
        <f>VLOOKUP(C75,'[6]אג"ח קונצרני'!$C$14:$F$579,4,0)</f>
        <v>662</v>
      </c>
      <c r="G75" t="s">
        <v>383</v>
      </c>
      <c r="H75" t="s">
        <v>439</v>
      </c>
      <c r="I75" t="s">
        <v>210</v>
      </c>
      <c r="J75" t="s">
        <v>266</v>
      </c>
      <c r="K75" s="76">
        <v>2.31</v>
      </c>
      <c r="L75" t="s">
        <v>105</v>
      </c>
      <c r="M75" s="76">
        <v>6.5</v>
      </c>
      <c r="N75" s="76">
        <v>0.93</v>
      </c>
      <c r="O75" s="76">
        <v>5485830</v>
      </c>
      <c r="P75" s="76">
        <v>127.13</v>
      </c>
      <c r="Q75" s="76">
        <v>98.200069999999997</v>
      </c>
      <c r="R75" s="76">
        <v>7072.3357489999999</v>
      </c>
      <c r="S75" s="76">
        <v>0.35</v>
      </c>
      <c r="T75" s="76">
        <v>0.38</v>
      </c>
      <c r="U75" s="76">
        <v>7.0000000000000007E-2</v>
      </c>
    </row>
    <row r="76" spans="2:21">
      <c r="B76" t="s">
        <v>508</v>
      </c>
      <c r="C76" t="s">
        <v>509</v>
      </c>
      <c r="D76" t="s">
        <v>103</v>
      </c>
      <c r="E76" t="s">
        <v>126</v>
      </c>
      <c r="F76" t="str">
        <f>VLOOKUP(C76,'[6]אג"ח קונצרני'!$C$14:$F$579,4,0)</f>
        <v>1357</v>
      </c>
      <c r="G76" t="s">
        <v>418</v>
      </c>
      <c r="H76" t="s">
        <v>439</v>
      </c>
      <c r="I76" t="s">
        <v>210</v>
      </c>
      <c r="J76" t="s">
        <v>510</v>
      </c>
      <c r="K76" s="76">
        <v>8.6999999999999993</v>
      </c>
      <c r="L76" t="s">
        <v>105</v>
      </c>
      <c r="M76" s="76">
        <v>3.5</v>
      </c>
      <c r="N76" s="76">
        <v>1.61</v>
      </c>
      <c r="O76" s="76">
        <v>2809322.86</v>
      </c>
      <c r="P76" s="76">
        <v>119.43</v>
      </c>
      <c r="Q76" s="76">
        <v>0</v>
      </c>
      <c r="R76" s="76">
        <v>3355.1742916980002</v>
      </c>
      <c r="S76" s="76">
        <v>1.58</v>
      </c>
      <c r="T76" s="76">
        <v>0.18</v>
      </c>
      <c r="U76" s="76">
        <v>0.03</v>
      </c>
    </row>
    <row r="77" spans="2:21">
      <c r="B77" t="s">
        <v>511</v>
      </c>
      <c r="C77" t="s">
        <v>512</v>
      </c>
      <c r="D77" t="s">
        <v>103</v>
      </c>
      <c r="E77" t="s">
        <v>126</v>
      </c>
      <c r="F77" t="str">
        <f>VLOOKUP(C77,'[6]אג"ח קונצרני'!$C$14:$F$579,4,0)</f>
        <v>1357</v>
      </c>
      <c r="G77" t="s">
        <v>418</v>
      </c>
      <c r="H77" t="s">
        <v>439</v>
      </c>
      <c r="I77" t="s">
        <v>210</v>
      </c>
      <c r="J77" t="s">
        <v>513</v>
      </c>
      <c r="K77" s="76">
        <v>7.33</v>
      </c>
      <c r="L77" t="s">
        <v>105</v>
      </c>
      <c r="M77" s="76">
        <v>4</v>
      </c>
      <c r="N77" s="76">
        <v>1.31</v>
      </c>
      <c r="O77" s="76">
        <v>1428221.78</v>
      </c>
      <c r="P77" s="76">
        <v>122.56</v>
      </c>
      <c r="Q77" s="76">
        <v>0</v>
      </c>
      <c r="R77" s="76">
        <v>1750.4286135679999</v>
      </c>
      <c r="S77" s="76">
        <v>0.73</v>
      </c>
      <c r="T77" s="76">
        <v>0.09</v>
      </c>
      <c r="U77" s="76">
        <v>0.02</v>
      </c>
    </row>
    <row r="78" spans="2:21">
      <c r="B78" t="s">
        <v>514</v>
      </c>
      <c r="C78" t="s">
        <v>515</v>
      </c>
      <c r="D78" t="s">
        <v>103</v>
      </c>
      <c r="E78" t="s">
        <v>126</v>
      </c>
      <c r="F78" t="str">
        <f>VLOOKUP(C78,'[6]אג"ח קונצרני'!$C$14:$F$579,4,0)</f>
        <v>1357</v>
      </c>
      <c r="G78" t="s">
        <v>418</v>
      </c>
      <c r="H78" t="s">
        <v>439</v>
      </c>
      <c r="I78" t="s">
        <v>210</v>
      </c>
      <c r="J78" t="s">
        <v>266</v>
      </c>
      <c r="K78" s="76">
        <v>4.5999999999999996</v>
      </c>
      <c r="L78" t="s">
        <v>105</v>
      </c>
      <c r="M78" s="76">
        <v>4</v>
      </c>
      <c r="N78" s="76">
        <v>0.52</v>
      </c>
      <c r="O78" s="76">
        <v>1864259.28</v>
      </c>
      <c r="P78" s="76">
        <v>116.94</v>
      </c>
      <c r="Q78" s="76">
        <v>0</v>
      </c>
      <c r="R78" s="76">
        <v>2180.064802032</v>
      </c>
      <c r="S78" s="76">
        <v>0.3</v>
      </c>
      <c r="T78" s="76">
        <v>0.12</v>
      </c>
      <c r="U78" s="76">
        <v>0.02</v>
      </c>
    </row>
    <row r="79" spans="2:21">
      <c r="B79" t="s">
        <v>516</v>
      </c>
      <c r="C79" t="s">
        <v>517</v>
      </c>
      <c r="D79" t="s">
        <v>103</v>
      </c>
      <c r="E79" t="s">
        <v>126</v>
      </c>
      <c r="F79" t="str">
        <f>VLOOKUP(C79,'[6]אג"ח קונצרני'!$C$14:$F$579,4,0)</f>
        <v>1357</v>
      </c>
      <c r="G79" t="s">
        <v>418</v>
      </c>
      <c r="H79" t="s">
        <v>439</v>
      </c>
      <c r="I79" t="s">
        <v>210</v>
      </c>
      <c r="J79" t="s">
        <v>481</v>
      </c>
      <c r="K79" s="76">
        <v>1.62</v>
      </c>
      <c r="L79" t="s">
        <v>105</v>
      </c>
      <c r="M79" s="76">
        <v>3.9</v>
      </c>
      <c r="N79" s="76">
        <v>0.34</v>
      </c>
      <c r="O79" s="76">
        <v>1769128</v>
      </c>
      <c r="P79" s="76">
        <v>114.09</v>
      </c>
      <c r="Q79" s="76">
        <v>0</v>
      </c>
      <c r="R79" s="76">
        <v>2018.3981352000001</v>
      </c>
      <c r="S79" s="76">
        <v>0.42</v>
      </c>
      <c r="T79" s="76">
        <v>0.11</v>
      </c>
      <c r="U79" s="76">
        <v>0.02</v>
      </c>
    </row>
    <row r="80" spans="2:21">
      <c r="B80" t="s">
        <v>518</v>
      </c>
      <c r="C80" t="s">
        <v>519</v>
      </c>
      <c r="D80" t="s">
        <v>103</v>
      </c>
      <c r="E80" t="s">
        <v>126</v>
      </c>
      <c r="F80" t="str">
        <f>VLOOKUP(C80,'[6]אג"ח קונצרני'!$C$14:$F$579,4,0)</f>
        <v>746</v>
      </c>
      <c r="G80" t="s">
        <v>520</v>
      </c>
      <c r="H80" t="s">
        <v>496</v>
      </c>
      <c r="I80" t="s">
        <v>153</v>
      </c>
      <c r="J80" t="s">
        <v>452</v>
      </c>
      <c r="K80" s="76">
        <v>0.09</v>
      </c>
      <c r="L80" t="s">
        <v>105</v>
      </c>
      <c r="M80" s="76">
        <v>4.0999999999999996</v>
      </c>
      <c r="N80" s="76">
        <v>1.99</v>
      </c>
      <c r="O80" s="76">
        <v>2668018.5</v>
      </c>
      <c r="P80" s="76">
        <v>122.16</v>
      </c>
      <c r="Q80" s="76">
        <v>0</v>
      </c>
      <c r="R80" s="76">
        <v>3259.2513995999998</v>
      </c>
      <c r="S80" s="76">
        <v>1.79</v>
      </c>
      <c r="T80" s="76">
        <v>0.18</v>
      </c>
      <c r="U80" s="76">
        <v>0.03</v>
      </c>
    </row>
    <row r="81" spans="2:21">
      <c r="B81" t="s">
        <v>521</v>
      </c>
      <c r="C81" t="s">
        <v>522</v>
      </c>
      <c r="D81" t="s">
        <v>103</v>
      </c>
      <c r="E81" t="s">
        <v>126</v>
      </c>
      <c r="F81" t="str">
        <f>VLOOKUP(C81,'[6]אג"ח קונצרני'!$C$14:$F$579,4,0)</f>
        <v>722</v>
      </c>
      <c r="G81" t="s">
        <v>383</v>
      </c>
      <c r="H81" t="s">
        <v>523</v>
      </c>
      <c r="I81" t="s">
        <v>153</v>
      </c>
      <c r="J81" t="s">
        <v>266</v>
      </c>
      <c r="K81" s="76">
        <v>3.6</v>
      </c>
      <c r="L81" t="s">
        <v>105</v>
      </c>
      <c r="M81" s="76">
        <v>0.95</v>
      </c>
      <c r="N81" s="76">
        <v>0.3</v>
      </c>
      <c r="O81" s="76">
        <v>28487751</v>
      </c>
      <c r="P81" s="76">
        <v>103.16</v>
      </c>
      <c r="Q81" s="76">
        <v>0</v>
      </c>
      <c r="R81" s="76">
        <v>29390.963931599999</v>
      </c>
      <c r="S81" s="76">
        <v>6.6</v>
      </c>
      <c r="T81" s="76">
        <v>1.59</v>
      </c>
      <c r="U81" s="76">
        <v>0.3</v>
      </c>
    </row>
    <row r="82" spans="2:21">
      <c r="B82" t="s">
        <v>524</v>
      </c>
      <c r="C82" t="s">
        <v>525</v>
      </c>
      <c r="D82" t="s">
        <v>103</v>
      </c>
      <c r="E82" t="s">
        <v>126</v>
      </c>
      <c r="F82" t="str">
        <f>VLOOKUP(C82,'[6]אג"ח קונצרני'!$C$14:$F$579,4,0)</f>
        <v>722</v>
      </c>
      <c r="G82" t="s">
        <v>383</v>
      </c>
      <c r="H82" t="s">
        <v>523</v>
      </c>
      <c r="I82" t="s">
        <v>153</v>
      </c>
      <c r="J82" t="s">
        <v>446</v>
      </c>
      <c r="K82" s="76">
        <v>0.59</v>
      </c>
      <c r="L82" t="s">
        <v>105</v>
      </c>
      <c r="M82" s="76">
        <v>1.6</v>
      </c>
      <c r="N82" s="76">
        <v>0.49</v>
      </c>
      <c r="O82" s="76">
        <v>2218331.14</v>
      </c>
      <c r="P82" s="76">
        <v>102.7</v>
      </c>
      <c r="Q82" s="76">
        <v>0</v>
      </c>
      <c r="R82" s="76">
        <v>2278.2260807799998</v>
      </c>
      <c r="S82" s="76">
        <v>0.43</v>
      </c>
      <c r="T82" s="76">
        <v>0.12</v>
      </c>
      <c r="U82" s="76">
        <v>0.02</v>
      </c>
    </row>
    <row r="83" spans="2:21">
      <c r="B83" t="s">
        <v>526</v>
      </c>
      <c r="C83" t="s">
        <v>527</v>
      </c>
      <c r="D83" t="s">
        <v>103</v>
      </c>
      <c r="E83" t="s">
        <v>126</v>
      </c>
      <c r="F83" t="str">
        <f>VLOOKUP(C83,'[6]אג"ח קונצרני'!$C$14:$F$579,4,0)</f>
        <v>1063</v>
      </c>
      <c r="G83" t="s">
        <v>528</v>
      </c>
      <c r="H83" t="s">
        <v>529</v>
      </c>
      <c r="I83" t="s">
        <v>210</v>
      </c>
      <c r="J83" t="s">
        <v>266</v>
      </c>
      <c r="K83" s="76">
        <v>8.84</v>
      </c>
      <c r="L83" t="s">
        <v>105</v>
      </c>
      <c r="M83" s="76">
        <v>5.15</v>
      </c>
      <c r="N83" s="76">
        <v>2.19</v>
      </c>
      <c r="O83" s="76">
        <v>2499541</v>
      </c>
      <c r="P83" s="76">
        <v>153.66999999999999</v>
      </c>
      <c r="Q83" s="76">
        <v>0</v>
      </c>
      <c r="R83" s="76">
        <v>3841.0446547000001</v>
      </c>
      <c r="S83" s="76">
        <v>7.0000000000000007E-2</v>
      </c>
      <c r="T83" s="76">
        <v>0.21</v>
      </c>
      <c r="U83" s="76">
        <v>0.04</v>
      </c>
    </row>
    <row r="84" spans="2:21">
      <c r="B84" t="s">
        <v>526</v>
      </c>
      <c r="C84" t="s">
        <v>527</v>
      </c>
      <c r="D84" t="s">
        <v>103</v>
      </c>
      <c r="E84" t="s">
        <v>126</v>
      </c>
      <c r="F84" t="str">
        <f>VLOOKUP(C84,'[6]אג"ח קונצרני'!$C$14:$F$579,4,0)</f>
        <v>1063</v>
      </c>
      <c r="G84" t="s">
        <v>528</v>
      </c>
      <c r="H84" t="s">
        <v>529</v>
      </c>
      <c r="I84" t="s">
        <v>210</v>
      </c>
      <c r="J84" t="s">
        <v>266</v>
      </c>
      <c r="K84" s="76">
        <v>8.84</v>
      </c>
      <c r="L84" t="s">
        <v>105</v>
      </c>
      <c r="M84" s="76">
        <v>5.15</v>
      </c>
      <c r="N84" s="76">
        <v>2.19</v>
      </c>
      <c r="O84" s="76">
        <v>8443403</v>
      </c>
      <c r="P84" s="76">
        <v>153.66999999999999</v>
      </c>
      <c r="Q84" s="76">
        <v>0</v>
      </c>
      <c r="R84" s="76">
        <v>12974.977390100001</v>
      </c>
      <c r="S84" s="76">
        <v>0.24</v>
      </c>
      <c r="T84" s="76">
        <v>0.7</v>
      </c>
      <c r="U84" s="76">
        <v>0.13</v>
      </c>
    </row>
    <row r="85" spans="2:21">
      <c r="B85" t="s">
        <v>530</v>
      </c>
      <c r="C85" t="s">
        <v>531</v>
      </c>
      <c r="D85" t="s">
        <v>103</v>
      </c>
      <c r="E85" t="s">
        <v>126</v>
      </c>
      <c r="F85" t="str">
        <f>VLOOKUP(C85,'[6]אג"ח קונצרני'!$C$14:$F$579,4,0)</f>
        <v>390</v>
      </c>
      <c r="G85" t="s">
        <v>418</v>
      </c>
      <c r="H85" t="s">
        <v>529</v>
      </c>
      <c r="I85" t="s">
        <v>210</v>
      </c>
      <c r="J85" t="s">
        <v>463</v>
      </c>
      <c r="K85" s="76">
        <v>2.5299999999999998</v>
      </c>
      <c r="L85" t="s">
        <v>105</v>
      </c>
      <c r="M85" s="76">
        <v>4.45</v>
      </c>
      <c r="N85" s="76">
        <v>0.44</v>
      </c>
      <c r="O85" s="76">
        <v>11204568.1</v>
      </c>
      <c r="P85" s="76">
        <v>116.99</v>
      </c>
      <c r="Q85" s="76">
        <v>0</v>
      </c>
      <c r="R85" s="76">
        <v>13108.224220190001</v>
      </c>
      <c r="S85" s="76">
        <v>1.72</v>
      </c>
      <c r="T85" s="76">
        <v>0.71</v>
      </c>
      <c r="U85" s="76">
        <v>0.14000000000000001</v>
      </c>
    </row>
    <row r="86" spans="2:21">
      <c r="B86" t="s">
        <v>532</v>
      </c>
      <c r="C86" t="s">
        <v>533</v>
      </c>
      <c r="D86" t="s">
        <v>103</v>
      </c>
      <c r="E86" t="s">
        <v>126</v>
      </c>
      <c r="F86" t="str">
        <f>VLOOKUP(C86,'[6]אג"ח קונצרני'!$C$14:$F$579,4,0)</f>
        <v>390</v>
      </c>
      <c r="G86" t="s">
        <v>418</v>
      </c>
      <c r="H86" t="s">
        <v>529</v>
      </c>
      <c r="I86" t="s">
        <v>210</v>
      </c>
      <c r="J86" t="s">
        <v>311</v>
      </c>
      <c r="K86" s="76">
        <v>0.67</v>
      </c>
      <c r="L86" t="s">
        <v>105</v>
      </c>
      <c r="M86" s="76">
        <v>4.25</v>
      </c>
      <c r="N86" s="76">
        <v>1.22</v>
      </c>
      <c r="O86" s="76">
        <v>5543633.8600000003</v>
      </c>
      <c r="P86" s="76">
        <v>126.61</v>
      </c>
      <c r="Q86" s="76">
        <v>0</v>
      </c>
      <c r="R86" s="76">
        <v>7018.7948301460001</v>
      </c>
      <c r="S86" s="76">
        <v>1.36</v>
      </c>
      <c r="T86" s="76">
        <v>0.38</v>
      </c>
      <c r="U86" s="76">
        <v>7.0000000000000007E-2</v>
      </c>
    </row>
    <row r="87" spans="2:21">
      <c r="B87" t="s">
        <v>534</v>
      </c>
      <c r="C87" t="s">
        <v>535</v>
      </c>
      <c r="D87" t="s">
        <v>103</v>
      </c>
      <c r="E87" t="s">
        <v>126</v>
      </c>
      <c r="F87" t="str">
        <f>VLOOKUP(C87,'[6]אג"ח קונצרני'!$C$14:$F$579,4,0)</f>
        <v>1560</v>
      </c>
      <c r="G87" t="s">
        <v>418</v>
      </c>
      <c r="H87" t="s">
        <v>529</v>
      </c>
      <c r="I87" t="s">
        <v>210</v>
      </c>
      <c r="J87" t="s">
        <v>536</v>
      </c>
      <c r="K87" s="76">
        <v>6.4</v>
      </c>
      <c r="L87" t="s">
        <v>105</v>
      </c>
      <c r="M87" s="76">
        <v>3.3</v>
      </c>
      <c r="N87" s="76">
        <v>1.39</v>
      </c>
      <c r="O87" s="76">
        <v>401944.37</v>
      </c>
      <c r="P87" s="76">
        <v>114.39</v>
      </c>
      <c r="Q87" s="76">
        <v>0</v>
      </c>
      <c r="R87" s="76">
        <v>459.78416484299999</v>
      </c>
      <c r="S87" s="76">
        <v>0.26</v>
      </c>
      <c r="T87" s="76">
        <v>0.02</v>
      </c>
      <c r="U87" s="76">
        <v>0</v>
      </c>
    </row>
    <row r="88" spans="2:21">
      <c r="B88" t="s">
        <v>537</v>
      </c>
      <c r="C88" t="s">
        <v>538</v>
      </c>
      <c r="D88" t="s">
        <v>103</v>
      </c>
      <c r="E88" t="s">
        <v>126</v>
      </c>
      <c r="F88" t="str">
        <f>VLOOKUP(C88,'[6]אג"ח קונצרני'!$C$14:$F$579,4,0)</f>
        <v>1560</v>
      </c>
      <c r="G88" t="s">
        <v>418</v>
      </c>
      <c r="H88" t="s">
        <v>529</v>
      </c>
      <c r="I88" t="s">
        <v>210</v>
      </c>
      <c r="J88" t="s">
        <v>539</v>
      </c>
      <c r="K88" s="76">
        <v>1.48</v>
      </c>
      <c r="L88" t="s">
        <v>105</v>
      </c>
      <c r="M88" s="76">
        <v>4.8</v>
      </c>
      <c r="N88" s="76">
        <v>0.66</v>
      </c>
      <c r="O88" s="76">
        <v>206058.8</v>
      </c>
      <c r="P88" s="76">
        <v>113.26</v>
      </c>
      <c r="Q88" s="76">
        <v>0</v>
      </c>
      <c r="R88" s="76">
        <v>233.38219688000001</v>
      </c>
      <c r="S88" s="76">
        <v>0.09</v>
      </c>
      <c r="T88" s="76">
        <v>0.01</v>
      </c>
      <c r="U88" s="76">
        <v>0</v>
      </c>
    </row>
    <row r="89" spans="2:21">
      <c r="B89" t="s">
        <v>537</v>
      </c>
      <c r="C89" t="s">
        <v>538</v>
      </c>
      <c r="D89" t="s">
        <v>103</v>
      </c>
      <c r="E89" t="s">
        <v>126</v>
      </c>
      <c r="F89" t="str">
        <f>VLOOKUP(C89,'[6]אג"ח קונצרני'!$C$14:$F$579,4,0)</f>
        <v>1560</v>
      </c>
      <c r="G89" t="s">
        <v>418</v>
      </c>
      <c r="H89" t="s">
        <v>529</v>
      </c>
      <c r="I89" t="s">
        <v>210</v>
      </c>
      <c r="J89" t="s">
        <v>539</v>
      </c>
      <c r="K89" s="76">
        <v>1.48</v>
      </c>
      <c r="L89" t="s">
        <v>105</v>
      </c>
      <c r="M89" s="76">
        <v>4.8</v>
      </c>
      <c r="N89" s="76">
        <v>0.66</v>
      </c>
      <c r="O89" s="76">
        <v>4787617.24</v>
      </c>
      <c r="P89" s="76">
        <v>113.26</v>
      </c>
      <c r="Q89" s="76">
        <v>0</v>
      </c>
      <c r="R89" s="76">
        <v>5422.4552860240001</v>
      </c>
      <c r="S89" s="76">
        <v>2.09</v>
      </c>
      <c r="T89" s="76">
        <v>0.28999999999999998</v>
      </c>
      <c r="U89" s="76">
        <v>0.06</v>
      </c>
    </row>
    <row r="90" spans="2:21">
      <c r="B90" t="s">
        <v>540</v>
      </c>
      <c r="C90" t="s">
        <v>541</v>
      </c>
      <c r="D90" t="s">
        <v>103</v>
      </c>
      <c r="E90" t="s">
        <v>126</v>
      </c>
      <c r="F90" t="str">
        <f>VLOOKUP(C90,'[6]אג"ח קונצרני'!$C$14:$F$579,4,0)</f>
        <v>759</v>
      </c>
      <c r="G90" t="s">
        <v>418</v>
      </c>
      <c r="H90" t="s">
        <v>529</v>
      </c>
      <c r="I90" t="s">
        <v>210</v>
      </c>
      <c r="J90" t="s">
        <v>542</v>
      </c>
      <c r="K90" s="76">
        <v>0.25</v>
      </c>
      <c r="L90" t="s">
        <v>105</v>
      </c>
      <c r="M90" s="76">
        <v>4.55</v>
      </c>
      <c r="N90" s="76">
        <v>3.5</v>
      </c>
      <c r="O90" s="76">
        <v>997629</v>
      </c>
      <c r="P90" s="76">
        <v>121.97</v>
      </c>
      <c r="Q90" s="76">
        <v>0</v>
      </c>
      <c r="R90" s="76">
        <v>1216.8080912999999</v>
      </c>
      <c r="S90" s="76">
        <v>0.71</v>
      </c>
      <c r="T90" s="76">
        <v>7.0000000000000007E-2</v>
      </c>
      <c r="U90" s="76">
        <v>0.01</v>
      </c>
    </row>
    <row r="91" spans="2:21">
      <c r="B91" t="s">
        <v>543</v>
      </c>
      <c r="C91" t="s">
        <v>544</v>
      </c>
      <c r="D91" t="s">
        <v>103</v>
      </c>
      <c r="E91" t="s">
        <v>126</v>
      </c>
      <c r="F91" t="str">
        <f>VLOOKUP(C91,'[6]אג"ח קונצרני'!$C$14:$F$579,4,0)</f>
        <v>759</v>
      </c>
      <c r="G91" t="s">
        <v>418</v>
      </c>
      <c r="H91" t="s">
        <v>529</v>
      </c>
      <c r="I91" t="s">
        <v>210</v>
      </c>
      <c r="J91" t="s">
        <v>266</v>
      </c>
      <c r="K91" s="76">
        <v>5.16</v>
      </c>
      <c r="L91" t="s">
        <v>105</v>
      </c>
      <c r="M91" s="76">
        <v>4.75</v>
      </c>
      <c r="N91" s="76">
        <v>0.78</v>
      </c>
      <c r="O91" s="76">
        <v>1709859</v>
      </c>
      <c r="P91" s="76">
        <v>148.43</v>
      </c>
      <c r="Q91" s="76">
        <v>0</v>
      </c>
      <c r="R91" s="76">
        <v>2537.9437137</v>
      </c>
      <c r="S91" s="76">
        <v>0.11</v>
      </c>
      <c r="T91" s="76">
        <v>0.14000000000000001</v>
      </c>
      <c r="U91" s="76">
        <v>0.03</v>
      </c>
    </row>
    <row r="92" spans="2:21">
      <c r="B92" t="s">
        <v>545</v>
      </c>
      <c r="C92" t="s">
        <v>546</v>
      </c>
      <c r="D92" t="s">
        <v>103</v>
      </c>
      <c r="E92" t="s">
        <v>126</v>
      </c>
      <c r="F92" t="str">
        <f>VLOOKUP(C92,'[6]אג"ח קונצרני'!$C$14:$F$579,4,0)</f>
        <v>126</v>
      </c>
      <c r="G92" t="s">
        <v>418</v>
      </c>
      <c r="H92" t="s">
        <v>529</v>
      </c>
      <c r="I92" t="s">
        <v>210</v>
      </c>
      <c r="J92" t="s">
        <v>266</v>
      </c>
      <c r="K92" s="76">
        <v>0.3</v>
      </c>
      <c r="L92" t="s">
        <v>105</v>
      </c>
      <c r="M92" s="76">
        <v>6.5</v>
      </c>
      <c r="N92" s="76">
        <v>175</v>
      </c>
      <c r="O92" s="76">
        <v>62418.03</v>
      </c>
      <c r="P92" s="76">
        <v>125.88</v>
      </c>
      <c r="Q92" s="76">
        <v>0</v>
      </c>
      <c r="R92" s="76">
        <v>78.571816163999998</v>
      </c>
      <c r="S92" s="76">
        <v>0.01</v>
      </c>
      <c r="T92" s="76">
        <v>0</v>
      </c>
      <c r="U92" s="76">
        <v>0</v>
      </c>
    </row>
    <row r="93" spans="2:21">
      <c r="B93" t="s">
        <v>547</v>
      </c>
      <c r="C93" t="s">
        <v>548</v>
      </c>
      <c r="D93" t="s">
        <v>103</v>
      </c>
      <c r="E93" t="s">
        <v>126</v>
      </c>
      <c r="F93" t="str">
        <f>VLOOKUP(C93,'[6]אג"ח קונצרני'!$C$14:$F$579,4,0)</f>
        <v>126</v>
      </c>
      <c r="G93" t="s">
        <v>418</v>
      </c>
      <c r="H93" t="s">
        <v>529</v>
      </c>
      <c r="I93" t="s">
        <v>210</v>
      </c>
      <c r="J93" t="s">
        <v>266</v>
      </c>
      <c r="K93" s="76">
        <v>4.34</v>
      </c>
      <c r="L93" t="s">
        <v>105</v>
      </c>
      <c r="M93" s="76">
        <v>5.35</v>
      </c>
      <c r="N93" s="76">
        <v>1.29</v>
      </c>
      <c r="O93" s="76">
        <v>6242778</v>
      </c>
      <c r="P93" s="76">
        <v>123.28</v>
      </c>
      <c r="Q93" s="76">
        <v>0</v>
      </c>
      <c r="R93" s="76">
        <v>7696.0967184000001</v>
      </c>
      <c r="S93" s="76">
        <v>0.24</v>
      </c>
      <c r="T93" s="76">
        <v>0.42</v>
      </c>
      <c r="U93" s="76">
        <v>0.08</v>
      </c>
    </row>
    <row r="94" spans="2:21">
      <c r="B94" t="s">
        <v>547</v>
      </c>
      <c r="C94" t="s">
        <v>548</v>
      </c>
      <c r="D94" t="s">
        <v>103</v>
      </c>
      <c r="E94" t="s">
        <v>126</v>
      </c>
      <c r="F94" t="str">
        <f>VLOOKUP(C94,'[6]אג"ח קונצרני'!$C$14:$F$579,4,0)</f>
        <v>126</v>
      </c>
      <c r="G94" t="s">
        <v>418</v>
      </c>
      <c r="H94" t="s">
        <v>529</v>
      </c>
      <c r="I94" t="s">
        <v>210</v>
      </c>
      <c r="J94" t="s">
        <v>266</v>
      </c>
      <c r="K94" s="76">
        <v>4.34</v>
      </c>
      <c r="L94" t="s">
        <v>105</v>
      </c>
      <c r="M94" s="76">
        <v>5.35</v>
      </c>
      <c r="N94" s="76">
        <v>1.29</v>
      </c>
      <c r="O94" s="76">
        <v>17694340</v>
      </c>
      <c r="P94" s="76">
        <v>123.28</v>
      </c>
      <c r="Q94" s="76">
        <v>0</v>
      </c>
      <c r="R94" s="76">
        <v>21813.582352000001</v>
      </c>
      <c r="S94" s="76">
        <v>0.67</v>
      </c>
      <c r="T94" s="76">
        <v>1.18</v>
      </c>
      <c r="U94" s="76">
        <v>0.23</v>
      </c>
    </row>
    <row r="95" spans="2:21">
      <c r="B95" t="s">
        <v>549</v>
      </c>
      <c r="C95" t="s">
        <v>550</v>
      </c>
      <c r="D95" t="s">
        <v>103</v>
      </c>
      <c r="E95" t="s">
        <v>126</v>
      </c>
      <c r="F95" t="str">
        <f>VLOOKUP(C95,'[6]אג"ח קונצרני'!$C$14:$F$579,4,0)</f>
        <v>126</v>
      </c>
      <c r="G95" t="s">
        <v>418</v>
      </c>
      <c r="H95" t="s">
        <v>529</v>
      </c>
      <c r="I95" t="s">
        <v>210</v>
      </c>
      <c r="J95" t="s">
        <v>551</v>
      </c>
      <c r="K95" s="76">
        <v>0.49</v>
      </c>
      <c r="L95" t="s">
        <v>105</v>
      </c>
      <c r="M95" s="76">
        <v>4.95</v>
      </c>
      <c r="N95" s="76">
        <v>0.78</v>
      </c>
      <c r="O95" s="76">
        <v>5919271.0599999996</v>
      </c>
      <c r="P95" s="76">
        <v>125.77</v>
      </c>
      <c r="Q95" s="76">
        <v>0</v>
      </c>
      <c r="R95" s="76">
        <v>7444.6672121620004</v>
      </c>
      <c r="S95" s="76">
        <v>1.18</v>
      </c>
      <c r="T95" s="76">
        <v>0.4</v>
      </c>
      <c r="U95" s="76">
        <v>0.08</v>
      </c>
    </row>
    <row r="96" spans="2:21">
      <c r="B96" t="s">
        <v>552</v>
      </c>
      <c r="C96" t="s">
        <v>553</v>
      </c>
      <c r="D96" t="s">
        <v>103</v>
      </c>
      <c r="E96" t="s">
        <v>126</v>
      </c>
      <c r="F96" t="str">
        <f>VLOOKUP(C96,'[6]אג"ח קונצרני'!$C$14:$F$579,4,0)</f>
        <v>126</v>
      </c>
      <c r="G96" t="s">
        <v>418</v>
      </c>
      <c r="H96" t="s">
        <v>529</v>
      </c>
      <c r="I96" t="s">
        <v>210</v>
      </c>
      <c r="J96" t="s">
        <v>266</v>
      </c>
      <c r="K96" s="76">
        <v>2.21</v>
      </c>
      <c r="L96" t="s">
        <v>105</v>
      </c>
      <c r="M96" s="76">
        <v>5.0999999999999996</v>
      </c>
      <c r="N96" s="76">
        <v>0.91</v>
      </c>
      <c r="O96" s="76">
        <v>4726471</v>
      </c>
      <c r="P96" s="76">
        <v>133.56</v>
      </c>
      <c r="Q96" s="76">
        <v>0</v>
      </c>
      <c r="R96" s="76">
        <v>6312.6746676000002</v>
      </c>
      <c r="S96" s="76">
        <v>0.23</v>
      </c>
      <c r="T96" s="76">
        <v>0.34</v>
      </c>
      <c r="U96" s="76">
        <v>7.0000000000000007E-2</v>
      </c>
    </row>
    <row r="97" spans="2:21">
      <c r="B97" t="s">
        <v>552</v>
      </c>
      <c r="C97" t="s">
        <v>553</v>
      </c>
      <c r="D97" t="s">
        <v>103</v>
      </c>
      <c r="E97" t="s">
        <v>126</v>
      </c>
      <c r="F97" t="str">
        <f>VLOOKUP(C97,'[6]אג"ח קונצרני'!$C$14:$F$579,4,0)</f>
        <v>126</v>
      </c>
      <c r="G97" t="s">
        <v>418</v>
      </c>
      <c r="H97" t="s">
        <v>529</v>
      </c>
      <c r="I97" t="s">
        <v>210</v>
      </c>
      <c r="J97" t="s">
        <v>266</v>
      </c>
      <c r="K97" s="76">
        <v>2.21</v>
      </c>
      <c r="L97" t="s">
        <v>105</v>
      </c>
      <c r="M97" s="76">
        <v>5.0999999999999996</v>
      </c>
      <c r="N97" s="76">
        <v>0.91</v>
      </c>
      <c r="O97" s="76">
        <v>18811040</v>
      </c>
      <c r="P97" s="76">
        <v>133.56</v>
      </c>
      <c r="Q97" s="76">
        <v>0</v>
      </c>
      <c r="R97" s="76">
        <v>25124.025023999999</v>
      </c>
      <c r="S97" s="76">
        <v>0.91</v>
      </c>
      <c r="T97" s="76">
        <v>1.36</v>
      </c>
      <c r="U97" s="76">
        <v>0.26</v>
      </c>
    </row>
    <row r="98" spans="2:21">
      <c r="B98" t="s">
        <v>554</v>
      </c>
      <c r="C98" t="s">
        <v>555</v>
      </c>
      <c r="D98" t="s">
        <v>103</v>
      </c>
      <c r="E98" t="s">
        <v>126</v>
      </c>
      <c r="F98" t="str">
        <f>VLOOKUP(C98,'[6]אג"ח קונצרני'!$C$14:$F$579,4,0)</f>
        <v>126</v>
      </c>
      <c r="G98" t="s">
        <v>418</v>
      </c>
      <c r="H98" t="s">
        <v>529</v>
      </c>
      <c r="I98" t="s">
        <v>210</v>
      </c>
      <c r="J98" t="s">
        <v>556</v>
      </c>
      <c r="K98" s="76">
        <v>0.48</v>
      </c>
      <c r="L98" t="s">
        <v>105</v>
      </c>
      <c r="M98" s="76">
        <v>5.3</v>
      </c>
      <c r="N98" s="76">
        <v>6.13</v>
      </c>
      <c r="O98" s="76">
        <v>6223106.0499999998</v>
      </c>
      <c r="P98" s="76">
        <v>119.18</v>
      </c>
      <c r="Q98" s="76">
        <v>0</v>
      </c>
      <c r="R98" s="76">
        <v>7416.6977903899997</v>
      </c>
      <c r="S98" s="76">
        <v>1.3</v>
      </c>
      <c r="T98" s="76">
        <v>0.4</v>
      </c>
      <c r="U98" s="76">
        <v>0.08</v>
      </c>
    </row>
    <row r="99" spans="2:21">
      <c r="B99" t="s">
        <v>557</v>
      </c>
      <c r="C99" t="s">
        <v>558</v>
      </c>
      <c r="D99" t="s">
        <v>103</v>
      </c>
      <c r="E99" t="s">
        <v>126</v>
      </c>
      <c r="F99" t="str">
        <f>VLOOKUP(C99,'[6]אג"ח קונצרני'!$C$14:$F$579,4,0)</f>
        <v>126</v>
      </c>
      <c r="G99" t="s">
        <v>418</v>
      </c>
      <c r="H99" t="s">
        <v>529</v>
      </c>
      <c r="I99" t="s">
        <v>210</v>
      </c>
      <c r="J99" t="s">
        <v>266</v>
      </c>
      <c r="K99" s="76">
        <v>7.04</v>
      </c>
      <c r="L99" t="s">
        <v>105</v>
      </c>
      <c r="M99" s="76">
        <v>4</v>
      </c>
      <c r="N99" s="76">
        <v>2.13</v>
      </c>
      <c r="O99" s="76">
        <v>1661375</v>
      </c>
      <c r="P99" s="76">
        <v>112.54</v>
      </c>
      <c r="Q99" s="76">
        <v>0</v>
      </c>
      <c r="R99" s="76">
        <v>1869.711425</v>
      </c>
      <c r="S99" s="76">
        <v>0.06</v>
      </c>
      <c r="T99" s="76">
        <v>0.1</v>
      </c>
      <c r="U99" s="76">
        <v>0.02</v>
      </c>
    </row>
    <row r="100" spans="2:21">
      <c r="B100" t="s">
        <v>559</v>
      </c>
      <c r="C100" t="s">
        <v>560</v>
      </c>
      <c r="D100" t="s">
        <v>103</v>
      </c>
      <c r="E100" t="s">
        <v>126</v>
      </c>
      <c r="F100" t="str">
        <f>VLOOKUP(C100,'[6]אג"ח קונצרני'!$C$14:$F$579,4,0)</f>
        <v>1291</v>
      </c>
      <c r="G100" t="s">
        <v>383</v>
      </c>
      <c r="H100" t="s">
        <v>529</v>
      </c>
      <c r="I100" t="s">
        <v>210</v>
      </c>
      <c r="J100" t="s">
        <v>551</v>
      </c>
      <c r="K100" s="76">
        <v>1</v>
      </c>
      <c r="L100" t="s">
        <v>105</v>
      </c>
      <c r="M100" s="76">
        <v>4.8499999999999996</v>
      </c>
      <c r="N100" s="76">
        <v>0.35</v>
      </c>
      <c r="O100" s="76">
        <v>1328080</v>
      </c>
      <c r="P100" s="76">
        <v>106.94</v>
      </c>
      <c r="Q100" s="76">
        <v>65.924329999999998</v>
      </c>
      <c r="R100" s="76">
        <v>1486.173082</v>
      </c>
      <c r="S100" s="76">
        <v>0.89</v>
      </c>
      <c r="T100" s="76">
        <v>0.08</v>
      </c>
      <c r="U100" s="76">
        <v>0.02</v>
      </c>
    </row>
    <row r="101" spans="2:21">
      <c r="B101" t="s">
        <v>561</v>
      </c>
      <c r="C101" t="s">
        <v>562</v>
      </c>
      <c r="D101" t="s">
        <v>103</v>
      </c>
      <c r="E101" t="s">
        <v>126</v>
      </c>
      <c r="F101" t="str">
        <f>VLOOKUP(C101,'[6]אג"ח קונצרני'!$C$14:$F$579,4,0)</f>
        <v>1291</v>
      </c>
      <c r="G101" t="s">
        <v>383</v>
      </c>
      <c r="H101" t="s">
        <v>529</v>
      </c>
      <c r="I101" t="s">
        <v>210</v>
      </c>
      <c r="J101" t="s">
        <v>563</v>
      </c>
      <c r="K101" s="76">
        <v>2.68</v>
      </c>
      <c r="L101" t="s">
        <v>105</v>
      </c>
      <c r="M101" s="76">
        <v>2.4500000000000002</v>
      </c>
      <c r="N101" s="76">
        <v>0.37</v>
      </c>
      <c r="O101" s="76">
        <v>194683</v>
      </c>
      <c r="P101" s="76">
        <v>105.34</v>
      </c>
      <c r="Q101" s="76">
        <v>0</v>
      </c>
      <c r="R101" s="76">
        <v>205.07907220000001</v>
      </c>
      <c r="S101" s="76">
        <v>0.18</v>
      </c>
      <c r="T101" s="76">
        <v>0.01</v>
      </c>
      <c r="U101" s="76">
        <v>0</v>
      </c>
    </row>
    <row r="102" spans="2:21">
      <c r="B102" t="s">
        <v>564</v>
      </c>
      <c r="C102" t="s">
        <v>565</v>
      </c>
      <c r="D102" t="s">
        <v>103</v>
      </c>
      <c r="E102" t="s">
        <v>126</v>
      </c>
      <c r="F102" t="str">
        <f>VLOOKUP(C102,'[6]אג"ח קונצרני'!$C$14:$F$579,4,0)</f>
        <v>767</v>
      </c>
      <c r="G102" t="s">
        <v>486</v>
      </c>
      <c r="H102" t="s">
        <v>523</v>
      </c>
      <c r="I102" t="s">
        <v>153</v>
      </c>
      <c r="J102" t="s">
        <v>446</v>
      </c>
      <c r="K102" s="76">
        <v>3.65</v>
      </c>
      <c r="L102" t="s">
        <v>105</v>
      </c>
      <c r="M102" s="76">
        <v>2.5499999999999998</v>
      </c>
      <c r="N102" s="76">
        <v>0.65</v>
      </c>
      <c r="O102" s="76">
        <v>3154666.17</v>
      </c>
      <c r="P102" s="76">
        <v>108.53</v>
      </c>
      <c r="Q102" s="76">
        <v>0</v>
      </c>
      <c r="R102" s="76">
        <v>3423.7591943010002</v>
      </c>
      <c r="S102" s="76">
        <v>0.64</v>
      </c>
      <c r="T102" s="76">
        <v>0.18</v>
      </c>
      <c r="U102" s="76">
        <v>0.04</v>
      </c>
    </row>
    <row r="103" spans="2:21">
      <c r="B103" t="s">
        <v>566</v>
      </c>
      <c r="C103" t="s">
        <v>567</v>
      </c>
      <c r="D103" t="s">
        <v>103</v>
      </c>
      <c r="E103" t="s">
        <v>126</v>
      </c>
      <c r="F103" t="str">
        <f>VLOOKUP(C103,'[6]אג"ח קונצרני'!$C$14:$F$579,4,0)</f>
        <v>1527</v>
      </c>
      <c r="G103" t="s">
        <v>486</v>
      </c>
      <c r="H103" t="s">
        <v>529</v>
      </c>
      <c r="I103" t="s">
        <v>210</v>
      </c>
      <c r="J103" t="s">
        <v>446</v>
      </c>
      <c r="K103" s="76">
        <v>1.7</v>
      </c>
      <c r="L103" t="s">
        <v>105</v>
      </c>
      <c r="M103" s="76">
        <v>3.6</v>
      </c>
      <c r="N103" s="76">
        <v>0.18</v>
      </c>
      <c r="O103" s="76">
        <v>2930000</v>
      </c>
      <c r="P103" s="76">
        <v>112.9</v>
      </c>
      <c r="Q103" s="76">
        <v>0</v>
      </c>
      <c r="R103" s="76">
        <v>3307.97</v>
      </c>
      <c r="S103" s="76">
        <v>0.71</v>
      </c>
      <c r="T103" s="76">
        <v>0.18</v>
      </c>
      <c r="U103" s="76">
        <v>0.03</v>
      </c>
    </row>
    <row r="104" spans="2:21">
      <c r="B104" t="s">
        <v>566</v>
      </c>
      <c r="C104" t="s">
        <v>567</v>
      </c>
      <c r="D104" t="s">
        <v>103</v>
      </c>
      <c r="E104" t="s">
        <v>126</v>
      </c>
      <c r="F104" t="str">
        <f>VLOOKUP(C104,'[6]אג"ח קונצרני'!$C$14:$F$579,4,0)</f>
        <v>1527</v>
      </c>
      <c r="G104" t="s">
        <v>486</v>
      </c>
      <c r="H104" t="s">
        <v>529</v>
      </c>
      <c r="I104" t="s">
        <v>210</v>
      </c>
      <c r="J104" t="s">
        <v>446</v>
      </c>
      <c r="K104" s="76">
        <v>1.7</v>
      </c>
      <c r="L104" t="s">
        <v>105</v>
      </c>
      <c r="M104" s="76">
        <v>3.6</v>
      </c>
      <c r="N104" s="76">
        <v>0.18</v>
      </c>
      <c r="O104" s="76">
        <v>6106933</v>
      </c>
      <c r="P104" s="76">
        <v>112.9</v>
      </c>
      <c r="Q104" s="76">
        <v>0</v>
      </c>
      <c r="R104" s="76">
        <v>6894.7273569999998</v>
      </c>
      <c r="S104" s="76">
        <v>1.48</v>
      </c>
      <c r="T104" s="76">
        <v>0.37</v>
      </c>
      <c r="U104" s="76">
        <v>7.0000000000000007E-2</v>
      </c>
    </row>
    <row r="105" spans="2:21">
      <c r="B105" t="s">
        <v>568</v>
      </c>
      <c r="C105" t="s">
        <v>569</v>
      </c>
      <c r="D105" t="s">
        <v>103</v>
      </c>
      <c r="E105" t="s">
        <v>126</v>
      </c>
      <c r="F105" t="str">
        <f>VLOOKUP(C105,'[6]אג"ח קונצרני'!$C$14:$F$579,4,0)</f>
        <v>1367</v>
      </c>
      <c r="G105" t="s">
        <v>486</v>
      </c>
      <c r="H105" t="s">
        <v>529</v>
      </c>
      <c r="I105" t="s">
        <v>210</v>
      </c>
      <c r="J105" t="s">
        <v>570</v>
      </c>
      <c r="K105" s="76">
        <v>2.33</v>
      </c>
      <c r="L105" t="s">
        <v>105</v>
      </c>
      <c r="M105" s="76">
        <v>3.9</v>
      </c>
      <c r="N105" s="76">
        <v>0.35</v>
      </c>
      <c r="O105" s="76">
        <v>1332138</v>
      </c>
      <c r="P105" s="76">
        <v>116.87</v>
      </c>
      <c r="Q105" s="76">
        <v>0</v>
      </c>
      <c r="R105" s="76">
        <v>1556.8696806</v>
      </c>
      <c r="S105" s="76">
        <v>0.67</v>
      </c>
      <c r="T105" s="76">
        <v>0.08</v>
      </c>
      <c r="U105" s="76">
        <v>0.02</v>
      </c>
    </row>
    <row r="106" spans="2:21">
      <c r="B106" t="s">
        <v>571</v>
      </c>
      <c r="C106" t="s">
        <v>572</v>
      </c>
      <c r="D106" t="s">
        <v>103</v>
      </c>
      <c r="E106" t="s">
        <v>126</v>
      </c>
      <c r="F106" t="str">
        <f>VLOOKUP(C106,'[6]אג"ח קונצרני'!$C$14:$F$579,4,0)</f>
        <v>1367</v>
      </c>
      <c r="G106" t="s">
        <v>486</v>
      </c>
      <c r="H106" t="s">
        <v>529</v>
      </c>
      <c r="I106" t="s">
        <v>210</v>
      </c>
      <c r="J106" t="s">
        <v>573</v>
      </c>
      <c r="K106" s="76">
        <v>4.1900000000000004</v>
      </c>
      <c r="L106" t="s">
        <v>105</v>
      </c>
      <c r="M106" s="76">
        <v>2.8</v>
      </c>
      <c r="N106" s="76">
        <v>0.53</v>
      </c>
      <c r="O106" s="76">
        <v>410352</v>
      </c>
      <c r="P106" s="76">
        <v>110.32</v>
      </c>
      <c r="Q106" s="76">
        <v>0</v>
      </c>
      <c r="R106" s="76">
        <v>452.70032639999999</v>
      </c>
      <c r="S106" s="76">
        <v>0.18</v>
      </c>
      <c r="T106" s="76">
        <v>0.02</v>
      </c>
      <c r="U106" s="76">
        <v>0</v>
      </c>
    </row>
    <row r="107" spans="2:21">
      <c r="B107" t="s">
        <v>574</v>
      </c>
      <c r="C107" t="s">
        <v>575</v>
      </c>
      <c r="D107" t="s">
        <v>103</v>
      </c>
      <c r="E107" t="s">
        <v>126</v>
      </c>
      <c r="F107" t="str">
        <f>VLOOKUP(C107,'[6]אג"ח קונצרני'!$C$14:$F$579,4,0)</f>
        <v>224</v>
      </c>
      <c r="G107" t="s">
        <v>486</v>
      </c>
      <c r="H107" t="s">
        <v>529</v>
      </c>
      <c r="I107" t="s">
        <v>210</v>
      </c>
      <c r="J107" t="s">
        <v>266</v>
      </c>
      <c r="K107" s="76">
        <v>3.37</v>
      </c>
      <c r="L107" t="s">
        <v>105</v>
      </c>
      <c r="M107" s="76">
        <v>3.75</v>
      </c>
      <c r="N107" s="76">
        <v>0.28000000000000003</v>
      </c>
      <c r="O107" s="76">
        <v>2096019</v>
      </c>
      <c r="P107" s="76">
        <v>120.58</v>
      </c>
      <c r="Q107" s="76">
        <v>0</v>
      </c>
      <c r="R107" s="76">
        <v>2527.3797101999999</v>
      </c>
      <c r="S107" s="76">
        <v>0.27</v>
      </c>
      <c r="T107" s="76">
        <v>0.14000000000000001</v>
      </c>
      <c r="U107" s="76">
        <v>0.03</v>
      </c>
    </row>
    <row r="108" spans="2:21">
      <c r="B108" t="s">
        <v>576</v>
      </c>
      <c r="C108" t="s">
        <v>577</v>
      </c>
      <c r="D108" t="s">
        <v>103</v>
      </c>
      <c r="E108" t="s">
        <v>126</v>
      </c>
      <c r="F108" t="str">
        <f>VLOOKUP(C108,'[6]אג"ח קונצרני'!$C$14:$F$579,4,0)</f>
        <v>224</v>
      </c>
      <c r="G108" t="s">
        <v>486</v>
      </c>
      <c r="H108" t="s">
        <v>523</v>
      </c>
      <c r="I108" t="s">
        <v>153</v>
      </c>
      <c r="J108" t="s">
        <v>578</v>
      </c>
      <c r="K108" s="76">
        <v>6.94</v>
      </c>
      <c r="L108" t="s">
        <v>105</v>
      </c>
      <c r="M108" s="76">
        <v>2.48</v>
      </c>
      <c r="N108" s="76">
        <v>1.02</v>
      </c>
      <c r="O108" s="76">
        <v>1091190.3</v>
      </c>
      <c r="P108" s="76">
        <v>110.91</v>
      </c>
      <c r="Q108" s="76">
        <v>0</v>
      </c>
      <c r="R108" s="76">
        <v>1210.23916173</v>
      </c>
      <c r="S108" s="76">
        <v>0.26</v>
      </c>
      <c r="T108" s="76">
        <v>7.0000000000000007E-2</v>
      </c>
      <c r="U108" s="76">
        <v>0.01</v>
      </c>
    </row>
    <row r="109" spans="2:21">
      <c r="B109" t="s">
        <v>579</v>
      </c>
      <c r="C109" t="s">
        <v>580</v>
      </c>
      <c r="D109" t="s">
        <v>103</v>
      </c>
      <c r="E109" t="s">
        <v>126</v>
      </c>
      <c r="F109" t="str">
        <f>VLOOKUP(C109,'[6]אג"ח קונצרני'!$C$14:$F$579,4,0)</f>
        <v>224</v>
      </c>
      <c r="G109" t="s">
        <v>486</v>
      </c>
      <c r="H109" t="s">
        <v>529</v>
      </c>
      <c r="I109" t="s">
        <v>210</v>
      </c>
      <c r="J109" t="s">
        <v>581</v>
      </c>
      <c r="K109" s="76">
        <v>5.66</v>
      </c>
      <c r="L109" t="s">
        <v>105</v>
      </c>
      <c r="M109" s="76">
        <v>2.3199999999999998</v>
      </c>
      <c r="N109" s="76">
        <v>0.82</v>
      </c>
      <c r="O109" s="76">
        <v>253500</v>
      </c>
      <c r="P109" s="76">
        <v>107.93</v>
      </c>
      <c r="Q109" s="76">
        <v>0</v>
      </c>
      <c r="R109" s="76">
        <v>273.60255000000001</v>
      </c>
      <c r="S109" s="76">
        <v>7.0000000000000007E-2</v>
      </c>
      <c r="T109" s="76">
        <v>0.01</v>
      </c>
      <c r="U109" s="76">
        <v>0</v>
      </c>
    </row>
    <row r="110" spans="2:21">
      <c r="B110" t="s">
        <v>582</v>
      </c>
      <c r="C110" t="s">
        <v>583</v>
      </c>
      <c r="D110" t="s">
        <v>103</v>
      </c>
      <c r="E110" t="s">
        <v>126</v>
      </c>
      <c r="F110" t="str">
        <f>VLOOKUP(C110,'[6]אג"ח קונצרני'!$C$14:$F$579,4,0)</f>
        <v>323</v>
      </c>
      <c r="G110" t="s">
        <v>418</v>
      </c>
      <c r="H110" t="s">
        <v>529</v>
      </c>
      <c r="I110" t="s">
        <v>210</v>
      </c>
      <c r="J110" t="s">
        <v>266</v>
      </c>
      <c r="K110" s="76">
        <v>3.09</v>
      </c>
      <c r="L110" t="s">
        <v>105</v>
      </c>
      <c r="M110" s="76">
        <v>4.9000000000000004</v>
      </c>
      <c r="N110" s="76">
        <v>0.8</v>
      </c>
      <c r="O110" s="76">
        <v>12446348.66</v>
      </c>
      <c r="P110" s="76">
        <v>116.74</v>
      </c>
      <c r="Q110" s="76">
        <v>0</v>
      </c>
      <c r="R110" s="76">
        <v>14529.867425684</v>
      </c>
      <c r="S110" s="76">
        <v>1.34</v>
      </c>
      <c r="T110" s="76">
        <v>0.79</v>
      </c>
      <c r="U110" s="76">
        <v>0.15</v>
      </c>
    </row>
    <row r="111" spans="2:21">
      <c r="B111" t="s">
        <v>584</v>
      </c>
      <c r="C111" t="s">
        <v>585</v>
      </c>
      <c r="D111" t="s">
        <v>103</v>
      </c>
      <c r="E111" t="s">
        <v>126</v>
      </c>
      <c r="F111" t="str">
        <f>VLOOKUP(C111,'[6]אג"ח קונצרני'!$C$14:$F$579,4,0)</f>
        <v>323</v>
      </c>
      <c r="G111" t="s">
        <v>418</v>
      </c>
      <c r="H111" t="s">
        <v>529</v>
      </c>
      <c r="I111" t="s">
        <v>210</v>
      </c>
      <c r="J111" t="s">
        <v>556</v>
      </c>
      <c r="K111" s="76">
        <v>2.3199999999999998</v>
      </c>
      <c r="L111" t="s">
        <v>105</v>
      </c>
      <c r="M111" s="76">
        <v>2.29</v>
      </c>
      <c r="N111" s="76">
        <v>0.7</v>
      </c>
      <c r="O111" s="76">
        <v>5163213.63</v>
      </c>
      <c r="P111" s="76">
        <v>103.38</v>
      </c>
      <c r="Q111" s="76">
        <v>74.19641</v>
      </c>
      <c r="R111" s="76">
        <v>5411.926660694</v>
      </c>
      <c r="S111" s="76">
        <v>0.87</v>
      </c>
      <c r="T111" s="76">
        <v>0.28999999999999998</v>
      </c>
      <c r="U111" s="76">
        <v>0.06</v>
      </c>
    </row>
    <row r="112" spans="2:21">
      <c r="B112" t="s">
        <v>586</v>
      </c>
      <c r="C112" t="s">
        <v>587</v>
      </c>
      <c r="D112" t="s">
        <v>103</v>
      </c>
      <c r="E112" t="s">
        <v>126</v>
      </c>
      <c r="F112" t="str">
        <f>VLOOKUP(C112,'[6]אג"ח קונצרני'!$C$14:$F$579,4,0)</f>
        <v>323</v>
      </c>
      <c r="G112" t="s">
        <v>418</v>
      </c>
      <c r="H112" t="s">
        <v>529</v>
      </c>
      <c r="I112" t="s">
        <v>210</v>
      </c>
      <c r="J112" t="s">
        <v>588</v>
      </c>
      <c r="K112" s="76">
        <v>7.06</v>
      </c>
      <c r="L112" t="s">
        <v>105</v>
      </c>
      <c r="M112" s="76">
        <v>2.15</v>
      </c>
      <c r="N112" s="76">
        <v>1.43</v>
      </c>
      <c r="O112" s="76">
        <v>1655544.08</v>
      </c>
      <c r="P112" s="76">
        <v>106.57</v>
      </c>
      <c r="Q112" s="76">
        <v>0</v>
      </c>
      <c r="R112" s="76">
        <v>1764.3133260560001</v>
      </c>
      <c r="S112" s="76">
        <v>0.31</v>
      </c>
      <c r="T112" s="76">
        <v>0.1</v>
      </c>
      <c r="U112" s="76">
        <v>0.02</v>
      </c>
    </row>
    <row r="113" spans="2:21">
      <c r="B113" t="s">
        <v>589</v>
      </c>
      <c r="C113" t="s">
        <v>590</v>
      </c>
      <c r="D113" t="s">
        <v>103</v>
      </c>
      <c r="E113" t="s">
        <v>126</v>
      </c>
      <c r="F113" t="str">
        <f>VLOOKUP(C113,'[6]אג"ח קונצרני'!$C$14:$F$579,4,0)</f>
        <v>323</v>
      </c>
      <c r="G113" t="s">
        <v>418</v>
      </c>
      <c r="H113" t="s">
        <v>529</v>
      </c>
      <c r="I113" t="s">
        <v>210</v>
      </c>
      <c r="J113" t="s">
        <v>591</v>
      </c>
      <c r="K113" s="76">
        <v>2.63</v>
      </c>
      <c r="L113" t="s">
        <v>105</v>
      </c>
      <c r="M113" s="76">
        <v>3.4</v>
      </c>
      <c r="N113" s="76">
        <v>0.44</v>
      </c>
      <c r="O113" s="76">
        <v>66255.56</v>
      </c>
      <c r="P113" s="76">
        <v>110.05</v>
      </c>
      <c r="Q113" s="76">
        <v>0</v>
      </c>
      <c r="R113" s="76">
        <v>72.914243780000007</v>
      </c>
      <c r="S113" s="76">
        <v>0.02</v>
      </c>
      <c r="T113" s="76">
        <v>0</v>
      </c>
      <c r="U113" s="76">
        <v>0</v>
      </c>
    </row>
    <row r="114" spans="2:21">
      <c r="B114" t="s">
        <v>592</v>
      </c>
      <c r="C114" t="s">
        <v>593</v>
      </c>
      <c r="D114" t="s">
        <v>103</v>
      </c>
      <c r="E114" t="s">
        <v>126</v>
      </c>
      <c r="F114" t="str">
        <f>VLOOKUP(C114,'[6]אג"ח קונצרני'!$C$14:$F$579,4,0)</f>
        <v>323</v>
      </c>
      <c r="G114" t="s">
        <v>418</v>
      </c>
      <c r="H114" t="s">
        <v>529</v>
      </c>
      <c r="I114" t="s">
        <v>210</v>
      </c>
      <c r="J114" t="s">
        <v>594</v>
      </c>
      <c r="K114" s="76">
        <v>0.41</v>
      </c>
      <c r="L114" t="s">
        <v>105</v>
      </c>
      <c r="M114" s="76">
        <v>5.5</v>
      </c>
      <c r="N114" s="76">
        <v>0.76</v>
      </c>
      <c r="O114" s="76">
        <v>1097753.24</v>
      </c>
      <c r="P114" s="76">
        <v>122.31</v>
      </c>
      <c r="Q114" s="76">
        <v>0</v>
      </c>
      <c r="R114" s="76">
        <v>1342.6619878439999</v>
      </c>
      <c r="S114" s="76">
        <v>2.4500000000000002</v>
      </c>
      <c r="T114" s="76">
        <v>7.0000000000000007E-2</v>
      </c>
      <c r="U114" s="76">
        <v>0.01</v>
      </c>
    </row>
    <row r="115" spans="2:21">
      <c r="B115" t="s">
        <v>595</v>
      </c>
      <c r="C115" t="s">
        <v>596</v>
      </c>
      <c r="D115" t="s">
        <v>103</v>
      </c>
      <c r="E115" t="s">
        <v>126</v>
      </c>
      <c r="F115" t="str">
        <f>VLOOKUP(C115,'[6]אג"ח קונצרני'!$C$14:$F$579,4,0)</f>
        <v>323</v>
      </c>
      <c r="G115" t="s">
        <v>418</v>
      </c>
      <c r="H115" t="s">
        <v>529</v>
      </c>
      <c r="I115" t="s">
        <v>210</v>
      </c>
      <c r="J115" t="s">
        <v>597</v>
      </c>
      <c r="K115" s="76">
        <v>2.2799999999999998</v>
      </c>
      <c r="L115" t="s">
        <v>105</v>
      </c>
      <c r="M115" s="76">
        <v>5.0999999999999996</v>
      </c>
      <c r="N115" s="76">
        <v>1.03</v>
      </c>
      <c r="O115" s="76">
        <v>394889.89</v>
      </c>
      <c r="P115" s="76">
        <v>123.61</v>
      </c>
      <c r="Q115" s="76">
        <v>16.470580000000002</v>
      </c>
      <c r="R115" s="76">
        <v>504.59397302899998</v>
      </c>
      <c r="S115" s="76">
        <v>0.06</v>
      </c>
      <c r="T115" s="76">
        <v>0.03</v>
      </c>
      <c r="U115" s="76">
        <v>0.01</v>
      </c>
    </row>
    <row r="116" spans="2:21">
      <c r="B116" t="s">
        <v>598</v>
      </c>
      <c r="C116" t="s">
        <v>599</v>
      </c>
      <c r="D116" t="s">
        <v>103</v>
      </c>
      <c r="E116" t="s">
        <v>126</v>
      </c>
      <c r="F116" t="str">
        <f>VLOOKUP(C116,'[6]אג"ח קונצרני'!$C$14:$F$579,4,0)</f>
        <v>323</v>
      </c>
      <c r="G116" t="s">
        <v>418</v>
      </c>
      <c r="H116" t="s">
        <v>529</v>
      </c>
      <c r="I116" t="s">
        <v>210</v>
      </c>
      <c r="J116" t="s">
        <v>266</v>
      </c>
      <c r="K116" s="76">
        <v>2.77</v>
      </c>
      <c r="L116" t="s">
        <v>105</v>
      </c>
      <c r="M116" s="76">
        <v>5.85</v>
      </c>
      <c r="N116" s="76">
        <v>0.76</v>
      </c>
      <c r="O116" s="76">
        <v>12759625.310000001</v>
      </c>
      <c r="P116" s="76">
        <v>123.56</v>
      </c>
      <c r="Q116" s="76">
        <v>0</v>
      </c>
      <c r="R116" s="76">
        <v>15765.793033036</v>
      </c>
      <c r="S116" s="76">
        <v>0.83</v>
      </c>
      <c r="T116" s="76">
        <v>0.85</v>
      </c>
      <c r="U116" s="76">
        <v>0.16</v>
      </c>
    </row>
    <row r="117" spans="2:21">
      <c r="B117" t="s">
        <v>600</v>
      </c>
      <c r="C117" t="s">
        <v>601</v>
      </c>
      <c r="D117" t="s">
        <v>103</v>
      </c>
      <c r="E117" t="s">
        <v>126</v>
      </c>
      <c r="F117" t="str">
        <f>VLOOKUP(C117,'[6]אג"ח קונצרני'!$C$14:$F$579,4,0)</f>
        <v>323</v>
      </c>
      <c r="G117" t="s">
        <v>418</v>
      </c>
      <c r="H117" t="s">
        <v>529</v>
      </c>
      <c r="I117" t="s">
        <v>210</v>
      </c>
      <c r="J117" t="s">
        <v>266</v>
      </c>
      <c r="K117" s="76">
        <v>6.61</v>
      </c>
      <c r="L117" t="s">
        <v>105</v>
      </c>
      <c r="M117" s="76">
        <v>1.76</v>
      </c>
      <c r="N117" s="76">
        <v>0.96</v>
      </c>
      <c r="O117" s="76">
        <v>1755404.44</v>
      </c>
      <c r="P117" s="76">
        <v>104.96</v>
      </c>
      <c r="Q117" s="76">
        <v>34.327820000000003</v>
      </c>
      <c r="R117" s="76">
        <v>1876.800320224</v>
      </c>
      <c r="S117" s="76">
        <v>0.21</v>
      </c>
      <c r="T117" s="76">
        <v>0.1</v>
      </c>
      <c r="U117" s="76">
        <v>0.02</v>
      </c>
    </row>
    <row r="118" spans="2:21">
      <c r="B118" t="s">
        <v>602</v>
      </c>
      <c r="C118" t="s">
        <v>603</v>
      </c>
      <c r="D118" t="s">
        <v>103</v>
      </c>
      <c r="E118" t="s">
        <v>126</v>
      </c>
      <c r="F118" t="str">
        <f>VLOOKUP(C118,'[6]אג"ח קונצרני'!$C$14:$F$579,4,0)</f>
        <v>323</v>
      </c>
      <c r="G118" t="s">
        <v>418</v>
      </c>
      <c r="H118" t="s">
        <v>529</v>
      </c>
      <c r="I118" t="s">
        <v>210</v>
      </c>
      <c r="J118" t="s">
        <v>266</v>
      </c>
      <c r="K118" s="76">
        <v>6.5</v>
      </c>
      <c r="L118" t="s">
        <v>105</v>
      </c>
      <c r="M118" s="76">
        <v>2.2999999999999998</v>
      </c>
      <c r="N118" s="76">
        <v>1.42</v>
      </c>
      <c r="O118" s="76">
        <v>927196.55</v>
      </c>
      <c r="P118" s="76">
        <v>105.41</v>
      </c>
      <c r="Q118" s="76">
        <v>20.67858</v>
      </c>
      <c r="R118" s="76">
        <v>998.03646335500002</v>
      </c>
      <c r="S118" s="76">
        <v>0.1</v>
      </c>
      <c r="T118" s="76">
        <v>0.05</v>
      </c>
      <c r="U118" s="76">
        <v>0.01</v>
      </c>
    </row>
    <row r="119" spans="2:21">
      <c r="B119" t="s">
        <v>604</v>
      </c>
      <c r="C119" t="s">
        <v>605</v>
      </c>
      <c r="D119" t="s">
        <v>103</v>
      </c>
      <c r="E119" t="s">
        <v>126</v>
      </c>
      <c r="F119" t="str">
        <f>VLOOKUP(C119,'[6]אג"ח קונצרני'!$C$14:$F$579,4,0)</f>
        <v>323</v>
      </c>
      <c r="G119" t="s">
        <v>418</v>
      </c>
      <c r="H119" t="s">
        <v>529</v>
      </c>
      <c r="I119" t="s">
        <v>210</v>
      </c>
      <c r="J119" t="s">
        <v>266</v>
      </c>
      <c r="K119" s="76">
        <v>3.7</v>
      </c>
      <c r="L119" t="s">
        <v>105</v>
      </c>
      <c r="M119" s="76">
        <v>2.5499999999999998</v>
      </c>
      <c r="N119" s="76">
        <v>0.37</v>
      </c>
      <c r="O119" s="76">
        <v>3143822.46</v>
      </c>
      <c r="P119" s="76">
        <v>107.44</v>
      </c>
      <c r="Q119" s="76">
        <v>75.248999999999995</v>
      </c>
      <c r="R119" s="76">
        <v>3452.971851024</v>
      </c>
      <c r="S119" s="76">
        <v>0.35</v>
      </c>
      <c r="T119" s="76">
        <v>0.19</v>
      </c>
      <c r="U119" s="76">
        <v>0.04</v>
      </c>
    </row>
    <row r="120" spans="2:21">
      <c r="B120" t="s">
        <v>606</v>
      </c>
      <c r="C120" t="s">
        <v>607</v>
      </c>
      <c r="D120" t="s">
        <v>103</v>
      </c>
      <c r="E120" t="s">
        <v>126</v>
      </c>
      <c r="F120" t="str">
        <f>VLOOKUP(C120,'[6]אג"ח קונצרני'!$C$14:$F$579,4,0)</f>
        <v>566</v>
      </c>
      <c r="G120" t="s">
        <v>486</v>
      </c>
      <c r="H120" t="s">
        <v>523</v>
      </c>
      <c r="I120" t="s">
        <v>153</v>
      </c>
      <c r="J120" t="s">
        <v>266</v>
      </c>
      <c r="K120" s="76">
        <v>1.02</v>
      </c>
      <c r="L120" t="s">
        <v>105</v>
      </c>
      <c r="M120" s="76">
        <v>4.28</v>
      </c>
      <c r="N120" s="76">
        <v>0.67</v>
      </c>
      <c r="O120" s="76">
        <v>4601974.75</v>
      </c>
      <c r="P120" s="76">
        <v>126.21</v>
      </c>
      <c r="Q120" s="76">
        <v>0</v>
      </c>
      <c r="R120" s="76">
        <v>5808.1523319750004</v>
      </c>
      <c r="S120" s="76">
        <v>2.14</v>
      </c>
      <c r="T120" s="76">
        <v>0.31</v>
      </c>
      <c r="U120" s="76">
        <v>0.06</v>
      </c>
    </row>
    <row r="121" spans="2:21">
      <c r="B121" t="s">
        <v>608</v>
      </c>
      <c r="C121" t="s">
        <v>609</v>
      </c>
      <c r="D121" t="s">
        <v>103</v>
      </c>
      <c r="E121" t="s">
        <v>126</v>
      </c>
      <c r="F121" t="str">
        <f>VLOOKUP(C121,'[6]אג"ח קונצרני'!$C$14:$F$579,4,0)</f>
        <v>566</v>
      </c>
      <c r="G121" t="s">
        <v>486</v>
      </c>
      <c r="H121" t="s">
        <v>523</v>
      </c>
      <c r="I121" t="s">
        <v>153</v>
      </c>
      <c r="J121" t="s">
        <v>610</v>
      </c>
      <c r="K121" s="76">
        <v>2.42</v>
      </c>
      <c r="L121" t="s">
        <v>105</v>
      </c>
      <c r="M121" s="76">
        <v>4.05</v>
      </c>
      <c r="N121" s="76">
        <v>0.24</v>
      </c>
      <c r="O121" s="76">
        <v>843572.27</v>
      </c>
      <c r="P121" s="76">
        <v>133.13999999999999</v>
      </c>
      <c r="Q121" s="76">
        <v>0</v>
      </c>
      <c r="R121" s="76">
        <v>1123.132120278</v>
      </c>
      <c r="S121" s="76">
        <v>0.39</v>
      </c>
      <c r="T121" s="76">
        <v>0.06</v>
      </c>
      <c r="U121" s="76">
        <v>0.01</v>
      </c>
    </row>
    <row r="122" spans="2:21">
      <c r="B122" t="s">
        <v>611</v>
      </c>
      <c r="C122" t="s">
        <v>612</v>
      </c>
      <c r="D122" t="s">
        <v>103</v>
      </c>
      <c r="E122" t="s">
        <v>126</v>
      </c>
      <c r="F122" t="str">
        <f>VLOOKUP(C122,'[7]אג"ח קונצרני'!$C$14:$F$314,4,0)</f>
        <v>1363</v>
      </c>
      <c r="G122" t="s">
        <v>495</v>
      </c>
      <c r="H122" t="s">
        <v>529</v>
      </c>
      <c r="I122" t="s">
        <v>210</v>
      </c>
      <c r="J122" t="s">
        <v>317</v>
      </c>
      <c r="K122" s="76">
        <v>7.46</v>
      </c>
      <c r="L122" t="s">
        <v>105</v>
      </c>
      <c r="M122" s="76">
        <v>1.23</v>
      </c>
      <c r="N122" s="76">
        <v>1.31</v>
      </c>
      <c r="O122" s="76">
        <v>4000000</v>
      </c>
      <c r="P122" s="76">
        <v>100.35</v>
      </c>
      <c r="Q122" s="76">
        <v>0</v>
      </c>
      <c r="R122" s="76">
        <v>4014</v>
      </c>
      <c r="S122" s="76">
        <v>0</v>
      </c>
      <c r="T122" s="76">
        <v>0.22</v>
      </c>
      <c r="U122" s="76">
        <v>0.04</v>
      </c>
    </row>
    <row r="123" spans="2:21">
      <c r="B123" t="s">
        <v>613</v>
      </c>
      <c r="C123" t="s">
        <v>614</v>
      </c>
      <c r="D123" t="s">
        <v>103</v>
      </c>
      <c r="E123" t="s">
        <v>126</v>
      </c>
      <c r="F123" t="str">
        <f>VLOOKUP(C123,'[6]אג"ח קונצרני'!$C$14:$F$579,4,0)</f>
        <v>1363</v>
      </c>
      <c r="G123" t="s">
        <v>615</v>
      </c>
      <c r="H123" t="s">
        <v>529</v>
      </c>
      <c r="I123" t="s">
        <v>210</v>
      </c>
      <c r="J123" t="s">
        <v>266</v>
      </c>
      <c r="K123" s="76">
        <v>5.64</v>
      </c>
      <c r="L123" t="s">
        <v>105</v>
      </c>
      <c r="M123" s="76">
        <v>1.94</v>
      </c>
      <c r="N123" s="76">
        <v>0.79</v>
      </c>
      <c r="O123" s="76">
        <v>1485030.45</v>
      </c>
      <c r="P123" s="76">
        <v>106.77</v>
      </c>
      <c r="Q123" s="76">
        <v>0</v>
      </c>
      <c r="R123" s="76">
        <v>1585.567011465</v>
      </c>
      <c r="S123" s="76">
        <v>0.21</v>
      </c>
      <c r="T123" s="76">
        <v>0.09</v>
      </c>
      <c r="U123" s="76">
        <v>0.02</v>
      </c>
    </row>
    <row r="124" spans="2:21">
      <c r="B124" t="s">
        <v>616</v>
      </c>
      <c r="C124" t="s">
        <v>617</v>
      </c>
      <c r="D124" t="s">
        <v>103</v>
      </c>
      <c r="E124" t="s">
        <v>126</v>
      </c>
      <c r="F124" t="str">
        <f>VLOOKUP(C124,'[6]אג"ח קונצרני'!$C$14:$F$579,4,0)</f>
        <v>722</v>
      </c>
      <c r="G124" t="s">
        <v>383</v>
      </c>
      <c r="H124" t="s">
        <v>618</v>
      </c>
      <c r="I124" t="s">
        <v>153</v>
      </c>
      <c r="J124" t="s">
        <v>446</v>
      </c>
      <c r="K124" s="76">
        <v>2.41</v>
      </c>
      <c r="L124" t="s">
        <v>105</v>
      </c>
      <c r="M124" s="76">
        <v>4.1500000000000004</v>
      </c>
      <c r="N124" s="76">
        <v>0.39</v>
      </c>
      <c r="O124" s="76">
        <v>1374419</v>
      </c>
      <c r="P124" s="76">
        <v>114.45</v>
      </c>
      <c r="Q124" s="76">
        <v>0</v>
      </c>
      <c r="R124" s="76">
        <v>1573.0225455</v>
      </c>
      <c r="S124" s="76">
        <v>0.46</v>
      </c>
      <c r="T124" s="76">
        <v>0.08</v>
      </c>
      <c r="U124" s="76">
        <v>0.02</v>
      </c>
    </row>
    <row r="125" spans="2:21">
      <c r="B125" t="s">
        <v>619</v>
      </c>
      <c r="C125" t="s">
        <v>620</v>
      </c>
      <c r="D125" t="s">
        <v>103</v>
      </c>
      <c r="E125" t="s">
        <v>126</v>
      </c>
      <c r="F125" t="str">
        <f>VLOOKUP(C125,'[6]אג"ח קונצרני'!$C$14:$F$579,4,0)</f>
        <v>739</v>
      </c>
      <c r="G125" t="s">
        <v>615</v>
      </c>
      <c r="H125" t="s">
        <v>618</v>
      </c>
      <c r="I125" t="s">
        <v>153</v>
      </c>
      <c r="J125" t="s">
        <v>621</v>
      </c>
      <c r="K125" s="76">
        <v>1.77</v>
      </c>
      <c r="L125" t="s">
        <v>105</v>
      </c>
      <c r="M125" s="76">
        <v>4.7</v>
      </c>
      <c r="N125" s="76">
        <v>0.33</v>
      </c>
      <c r="O125" s="76">
        <v>260375.42</v>
      </c>
      <c r="P125" s="76">
        <v>130.53</v>
      </c>
      <c r="Q125" s="76">
        <v>0</v>
      </c>
      <c r="R125" s="76">
        <v>339.86803572600002</v>
      </c>
      <c r="S125" s="76">
        <v>0.11</v>
      </c>
      <c r="T125" s="76">
        <v>0.02</v>
      </c>
      <c r="U125" s="76">
        <v>0</v>
      </c>
    </row>
    <row r="126" spans="2:21">
      <c r="B126" t="s">
        <v>622</v>
      </c>
      <c r="C126" t="s">
        <v>623</v>
      </c>
      <c r="D126" t="s">
        <v>103</v>
      </c>
      <c r="E126" t="s">
        <v>126</v>
      </c>
      <c r="F126" t="str">
        <f>VLOOKUP(C126,'[6]אג"ח קונצרני'!$C$14:$F$579,4,0)</f>
        <v>1327</v>
      </c>
      <c r="G126" t="s">
        <v>418</v>
      </c>
      <c r="H126" t="s">
        <v>624</v>
      </c>
      <c r="I126" t="s">
        <v>210</v>
      </c>
      <c r="J126" t="s">
        <v>625</v>
      </c>
      <c r="K126" s="76">
        <v>1.92</v>
      </c>
      <c r="L126" t="s">
        <v>105</v>
      </c>
      <c r="M126" s="76">
        <v>3.77</v>
      </c>
      <c r="N126" s="76">
        <v>-2.62</v>
      </c>
      <c r="O126" s="76">
        <v>182606.07999999999</v>
      </c>
      <c r="P126" s="76">
        <v>115.28</v>
      </c>
      <c r="Q126" s="76">
        <v>15.547359999999999</v>
      </c>
      <c r="R126" s="76">
        <v>226.05564902399999</v>
      </c>
      <c r="S126" s="76">
        <v>0.05</v>
      </c>
      <c r="T126" s="76">
        <v>0.01</v>
      </c>
      <c r="U126" s="76">
        <v>0</v>
      </c>
    </row>
    <row r="127" spans="2:21">
      <c r="B127" t="s">
        <v>626</v>
      </c>
      <c r="C127" t="s">
        <v>627</v>
      </c>
      <c r="D127" t="s">
        <v>103</v>
      </c>
      <c r="E127" t="s">
        <v>126</v>
      </c>
      <c r="F127" t="str">
        <f>VLOOKUP(C127,'[6]אג"ח קונצרני'!$C$14:$F$579,4,0)</f>
        <v>1327</v>
      </c>
      <c r="G127" t="s">
        <v>418</v>
      </c>
      <c r="H127" t="s">
        <v>624</v>
      </c>
      <c r="I127" t="s">
        <v>210</v>
      </c>
      <c r="J127" t="s">
        <v>446</v>
      </c>
      <c r="K127" s="76">
        <v>0.74</v>
      </c>
      <c r="L127" t="s">
        <v>105</v>
      </c>
      <c r="M127" s="76">
        <v>4.8499999999999996</v>
      </c>
      <c r="N127" s="76">
        <v>1.22</v>
      </c>
      <c r="O127" s="76">
        <v>731604</v>
      </c>
      <c r="P127" s="76">
        <v>124.96</v>
      </c>
      <c r="Q127" s="76">
        <v>0</v>
      </c>
      <c r="R127" s="76">
        <v>914.21235839999997</v>
      </c>
      <c r="S127" s="76">
        <v>0.28999999999999998</v>
      </c>
      <c r="T127" s="76">
        <v>0.05</v>
      </c>
      <c r="U127" s="76">
        <v>0.01</v>
      </c>
    </row>
    <row r="128" spans="2:21">
      <c r="B128" t="s">
        <v>628</v>
      </c>
      <c r="C128" t="s">
        <v>629</v>
      </c>
      <c r="D128" t="s">
        <v>103</v>
      </c>
      <c r="E128" t="s">
        <v>126</v>
      </c>
      <c r="F128" t="str">
        <f>VLOOKUP(C128,'[6]אג"ח קונצרני'!$C$14:$F$579,4,0)</f>
        <v>1327</v>
      </c>
      <c r="G128" t="s">
        <v>418</v>
      </c>
      <c r="H128" t="s">
        <v>618</v>
      </c>
      <c r="I128" t="s">
        <v>153</v>
      </c>
      <c r="J128" t="s">
        <v>630</v>
      </c>
      <c r="K128" s="76">
        <v>3.46</v>
      </c>
      <c r="L128" t="s">
        <v>105</v>
      </c>
      <c r="M128" s="76">
        <v>2.85</v>
      </c>
      <c r="N128" s="76">
        <v>0.76</v>
      </c>
      <c r="O128" s="76">
        <v>770000.97</v>
      </c>
      <c r="P128" s="76">
        <v>108.8</v>
      </c>
      <c r="Q128" s="76">
        <v>0</v>
      </c>
      <c r="R128" s="76">
        <v>837.76105536</v>
      </c>
      <c r="S128" s="76">
        <v>0.15</v>
      </c>
      <c r="T128" s="76">
        <v>0.05</v>
      </c>
      <c r="U128" s="76">
        <v>0.01</v>
      </c>
    </row>
    <row r="129" spans="2:21">
      <c r="B129" t="s">
        <v>631</v>
      </c>
      <c r="C129" t="s">
        <v>632</v>
      </c>
      <c r="D129" t="s">
        <v>103</v>
      </c>
      <c r="E129" t="s">
        <v>126</v>
      </c>
      <c r="F129" t="str">
        <f>VLOOKUP(C129,'[6]אג"ח קונצרני'!$C$14:$F$579,4,0)</f>
        <v>1327</v>
      </c>
      <c r="G129" t="s">
        <v>418</v>
      </c>
      <c r="H129" t="s">
        <v>624</v>
      </c>
      <c r="I129" t="s">
        <v>210</v>
      </c>
      <c r="J129" t="s">
        <v>633</v>
      </c>
      <c r="K129" s="76">
        <v>5.37</v>
      </c>
      <c r="L129" t="s">
        <v>105</v>
      </c>
      <c r="M129" s="76">
        <v>2.5</v>
      </c>
      <c r="N129" s="76">
        <v>1.1100000000000001</v>
      </c>
      <c r="O129" s="76">
        <v>4703528.9400000004</v>
      </c>
      <c r="P129" s="76">
        <v>107.27</v>
      </c>
      <c r="Q129" s="76">
        <v>0</v>
      </c>
      <c r="R129" s="76">
        <v>5045.475493938</v>
      </c>
      <c r="S129" s="76">
        <v>1.21</v>
      </c>
      <c r="T129" s="76">
        <v>0.27</v>
      </c>
      <c r="U129" s="76">
        <v>0.05</v>
      </c>
    </row>
    <row r="130" spans="2:21">
      <c r="B130" t="s">
        <v>634</v>
      </c>
      <c r="C130" t="s">
        <v>635</v>
      </c>
      <c r="D130" t="s">
        <v>103</v>
      </c>
      <c r="E130" t="s">
        <v>126</v>
      </c>
      <c r="F130" t="str">
        <f>VLOOKUP(C130,'[6]אג"ח קונצרני'!$C$14:$F$579,4,0)</f>
        <v>1327</v>
      </c>
      <c r="G130" t="s">
        <v>418</v>
      </c>
      <c r="H130" t="s">
        <v>618</v>
      </c>
      <c r="I130" t="s">
        <v>153</v>
      </c>
      <c r="J130" t="s">
        <v>636</v>
      </c>
      <c r="K130" s="76">
        <v>6.39</v>
      </c>
      <c r="L130" t="s">
        <v>105</v>
      </c>
      <c r="M130" s="76">
        <v>1.95</v>
      </c>
      <c r="N130" s="76">
        <v>1.34</v>
      </c>
      <c r="O130" s="76">
        <v>207000</v>
      </c>
      <c r="P130" s="76">
        <v>104.01</v>
      </c>
      <c r="Q130" s="76">
        <v>0</v>
      </c>
      <c r="R130" s="76">
        <v>215.30070000000001</v>
      </c>
      <c r="S130" s="76">
        <v>0</v>
      </c>
      <c r="T130" s="76">
        <v>0.01</v>
      </c>
      <c r="U130" s="76">
        <v>0</v>
      </c>
    </row>
    <row r="131" spans="2:21">
      <c r="B131" t="s">
        <v>637</v>
      </c>
      <c r="C131" t="s">
        <v>638</v>
      </c>
      <c r="D131" t="s">
        <v>103</v>
      </c>
      <c r="E131" t="s">
        <v>126</v>
      </c>
      <c r="F131" t="str">
        <f>VLOOKUP(C131,'[6]אג"ח קונצרני'!$C$14:$F$579,4,0)</f>
        <v>593</v>
      </c>
      <c r="G131" t="s">
        <v>383</v>
      </c>
      <c r="H131" t="s">
        <v>624</v>
      </c>
      <c r="I131" t="s">
        <v>210</v>
      </c>
      <c r="J131" t="s">
        <v>452</v>
      </c>
      <c r="K131" s="76">
        <v>4.75</v>
      </c>
      <c r="L131" t="s">
        <v>105</v>
      </c>
      <c r="M131" s="76">
        <v>1.49</v>
      </c>
      <c r="N131" s="76">
        <v>-89.72</v>
      </c>
      <c r="O131" s="76">
        <v>25</v>
      </c>
      <c r="P131" s="76">
        <v>5084000</v>
      </c>
      <c r="Q131" s="76">
        <v>0</v>
      </c>
      <c r="R131" s="76">
        <v>1271</v>
      </c>
      <c r="S131" s="76">
        <v>0</v>
      </c>
      <c r="T131" s="76">
        <v>7.0000000000000007E-2</v>
      </c>
      <c r="U131" s="76">
        <v>0.01</v>
      </c>
    </row>
    <row r="132" spans="2:21">
      <c r="B132" t="s">
        <v>639</v>
      </c>
      <c r="C132" t="s">
        <v>640</v>
      </c>
      <c r="D132" t="s">
        <v>103</v>
      </c>
      <c r="E132" t="s">
        <v>126</v>
      </c>
      <c r="F132" t="str">
        <f>VLOOKUP(C132,'[6]אג"ח קונצרני'!$C$14:$F$579,4,0)</f>
        <v>691</v>
      </c>
      <c r="G132" t="s">
        <v>383</v>
      </c>
      <c r="H132" t="s">
        <v>624</v>
      </c>
      <c r="I132" t="s">
        <v>210</v>
      </c>
      <c r="J132" t="s">
        <v>266</v>
      </c>
      <c r="K132" s="76">
        <v>2.15</v>
      </c>
      <c r="L132" t="s">
        <v>105</v>
      </c>
      <c r="M132" s="76">
        <v>6.4</v>
      </c>
      <c r="N132" s="76">
        <v>0.28000000000000003</v>
      </c>
      <c r="O132" s="76">
        <v>9036753</v>
      </c>
      <c r="P132" s="76">
        <v>129.43</v>
      </c>
      <c r="Q132" s="76">
        <v>0</v>
      </c>
      <c r="R132" s="76">
        <v>11696.269407899999</v>
      </c>
      <c r="S132" s="76">
        <v>0.72</v>
      </c>
      <c r="T132" s="76">
        <v>0.63</v>
      </c>
      <c r="U132" s="76">
        <v>0.12</v>
      </c>
    </row>
    <row r="133" spans="2:21">
      <c r="B133" t="s">
        <v>641</v>
      </c>
      <c r="C133" t="s">
        <v>642</v>
      </c>
      <c r="D133" t="s">
        <v>103</v>
      </c>
      <c r="E133" t="s">
        <v>126</v>
      </c>
      <c r="F133" t="str">
        <f>VLOOKUP(C133,'[6]אג"ח קונצרני'!$C$14:$F$579,4,0)</f>
        <v>1064</v>
      </c>
      <c r="G133" t="s">
        <v>131</v>
      </c>
      <c r="H133" t="s">
        <v>618</v>
      </c>
      <c r="I133" t="s">
        <v>153</v>
      </c>
      <c r="J133" t="s">
        <v>643</v>
      </c>
      <c r="K133" s="76">
        <v>4.18</v>
      </c>
      <c r="L133" t="s">
        <v>105</v>
      </c>
      <c r="M133" s="76">
        <v>3.95</v>
      </c>
      <c r="N133" s="76">
        <v>0.94</v>
      </c>
      <c r="O133" s="76">
        <v>5524474.1900000004</v>
      </c>
      <c r="P133" s="76">
        <v>118.83</v>
      </c>
      <c r="Q133" s="76">
        <v>0</v>
      </c>
      <c r="R133" s="76">
        <v>6564.7326799769999</v>
      </c>
      <c r="S133" s="76">
        <v>1.06</v>
      </c>
      <c r="T133" s="76">
        <v>0.35</v>
      </c>
      <c r="U133" s="76">
        <v>7.0000000000000007E-2</v>
      </c>
    </row>
    <row r="134" spans="2:21">
      <c r="B134" t="s">
        <v>641</v>
      </c>
      <c r="C134" t="s">
        <v>642</v>
      </c>
      <c r="D134" t="s">
        <v>103</v>
      </c>
      <c r="E134" t="s">
        <v>126</v>
      </c>
      <c r="F134" t="str">
        <f>VLOOKUP(C134,'[6]אג"ח קונצרני'!$C$14:$F$579,4,0)</f>
        <v>1064</v>
      </c>
      <c r="G134" t="s">
        <v>131</v>
      </c>
      <c r="H134" t="s">
        <v>618</v>
      </c>
      <c r="I134" t="s">
        <v>153</v>
      </c>
      <c r="J134" t="s">
        <v>643</v>
      </c>
      <c r="K134" s="76">
        <v>4.18</v>
      </c>
      <c r="L134" t="s">
        <v>105</v>
      </c>
      <c r="M134" s="76">
        <v>3.95</v>
      </c>
      <c r="N134" s="76">
        <v>0.94</v>
      </c>
      <c r="O134" s="76">
        <v>5843067.5700000003</v>
      </c>
      <c r="P134" s="76">
        <v>118.83</v>
      </c>
      <c r="Q134" s="76">
        <v>0</v>
      </c>
      <c r="R134" s="76">
        <v>6943.3171934310003</v>
      </c>
      <c r="S134" s="76">
        <v>1.1200000000000001</v>
      </c>
      <c r="T134" s="76">
        <v>0.38</v>
      </c>
      <c r="U134" s="76">
        <v>7.0000000000000007E-2</v>
      </c>
    </row>
    <row r="135" spans="2:21">
      <c r="B135" t="s">
        <v>644</v>
      </c>
      <c r="C135" t="s">
        <v>645</v>
      </c>
      <c r="D135" t="s">
        <v>103</v>
      </c>
      <c r="E135" t="s">
        <v>126</v>
      </c>
      <c r="F135" t="str">
        <f>VLOOKUP(C135,'[6]אג"ח קונצרני'!$C$14:$F$579,4,0)</f>
        <v>510</v>
      </c>
      <c r="G135" t="s">
        <v>135</v>
      </c>
      <c r="H135" t="s">
        <v>624</v>
      </c>
      <c r="I135" t="s">
        <v>210</v>
      </c>
      <c r="J135" t="s">
        <v>646</v>
      </c>
      <c r="K135" s="76">
        <v>0.7</v>
      </c>
      <c r="L135" t="s">
        <v>105</v>
      </c>
      <c r="M135" s="76">
        <v>3.9</v>
      </c>
      <c r="N135" s="76">
        <v>1.31</v>
      </c>
      <c r="O135" s="76">
        <v>7005581.1399999997</v>
      </c>
      <c r="P135" s="76">
        <v>106.97</v>
      </c>
      <c r="Q135" s="76">
        <v>0</v>
      </c>
      <c r="R135" s="76">
        <v>7493.8701454579996</v>
      </c>
      <c r="S135" s="76">
        <v>1.45</v>
      </c>
      <c r="T135" s="76">
        <v>0.4</v>
      </c>
      <c r="U135" s="76">
        <v>0.08</v>
      </c>
    </row>
    <row r="136" spans="2:21">
      <c r="B136" t="s">
        <v>647</v>
      </c>
      <c r="C136" t="s">
        <v>648</v>
      </c>
      <c r="D136" t="s">
        <v>103</v>
      </c>
      <c r="E136" t="s">
        <v>126</v>
      </c>
      <c r="F136" t="str">
        <f>VLOOKUP(C136,'[7]אג"ח קונצרני'!$C$14:$F$314,4,0)</f>
        <v>1248</v>
      </c>
      <c r="G136" t="s">
        <v>383</v>
      </c>
      <c r="H136" t="s">
        <v>649</v>
      </c>
      <c r="I136" t="s">
        <v>379</v>
      </c>
      <c r="J136" t="s">
        <v>650</v>
      </c>
      <c r="K136" s="76">
        <v>5.33</v>
      </c>
      <c r="L136" t="s">
        <v>105</v>
      </c>
      <c r="M136" s="76">
        <v>0.68</v>
      </c>
      <c r="N136" s="76">
        <v>0.56000000000000005</v>
      </c>
      <c r="O136" s="76">
        <v>5000000</v>
      </c>
      <c r="P136" s="76">
        <v>100.35</v>
      </c>
      <c r="Q136" s="76">
        <v>0</v>
      </c>
      <c r="R136" s="76">
        <v>5017.5</v>
      </c>
      <c r="S136" s="76">
        <v>0</v>
      </c>
      <c r="T136" s="76">
        <v>0.27</v>
      </c>
      <c r="U136" s="76">
        <v>0.05</v>
      </c>
    </row>
    <row r="137" spans="2:21">
      <c r="B137" t="s">
        <v>651</v>
      </c>
      <c r="C137" t="s">
        <v>652</v>
      </c>
      <c r="D137" t="s">
        <v>103</v>
      </c>
      <c r="E137" t="s">
        <v>126</v>
      </c>
      <c r="F137" t="str">
        <f>VLOOKUP(C137,'[6]אג"ח קונצרני'!$C$14:$F$579,4,0)</f>
        <v>1248</v>
      </c>
      <c r="G137" t="s">
        <v>383</v>
      </c>
      <c r="H137" t="s">
        <v>624</v>
      </c>
      <c r="I137" t="s">
        <v>210</v>
      </c>
      <c r="J137" t="s">
        <v>266</v>
      </c>
      <c r="K137" s="76">
        <v>2.59</v>
      </c>
      <c r="L137" t="s">
        <v>105</v>
      </c>
      <c r="M137" s="76">
        <v>2</v>
      </c>
      <c r="N137" s="76">
        <v>-8.1199999999999992</v>
      </c>
      <c r="O137" s="76">
        <v>3280030.4</v>
      </c>
      <c r="P137" s="76">
        <v>105.04</v>
      </c>
      <c r="Q137" s="76">
        <v>795.71204</v>
      </c>
      <c r="R137" s="76">
        <v>4241.0559721600002</v>
      </c>
      <c r="S137" s="76">
        <v>0.46</v>
      </c>
      <c r="T137" s="76">
        <v>0.23</v>
      </c>
      <c r="U137" s="76">
        <v>0.04</v>
      </c>
    </row>
    <row r="138" spans="2:21">
      <c r="B138" t="s">
        <v>653</v>
      </c>
      <c r="C138" t="s">
        <v>654</v>
      </c>
      <c r="D138" t="s">
        <v>103</v>
      </c>
      <c r="E138" t="s">
        <v>126</v>
      </c>
      <c r="F138" t="str">
        <f>VLOOKUP(C138,'[6]אג"ח קונצרני'!$C$14:$F$579,4,0)</f>
        <v>613</v>
      </c>
      <c r="G138" t="s">
        <v>418</v>
      </c>
      <c r="H138" t="s">
        <v>618</v>
      </c>
      <c r="I138" t="s">
        <v>153</v>
      </c>
      <c r="J138" t="s">
        <v>655</v>
      </c>
      <c r="K138" s="76">
        <v>3.95</v>
      </c>
      <c r="L138" t="s">
        <v>105</v>
      </c>
      <c r="M138" s="76">
        <v>3.48</v>
      </c>
      <c r="N138" s="76">
        <v>-1.91</v>
      </c>
      <c r="O138" s="76">
        <v>1252707.6499999999</v>
      </c>
      <c r="P138" s="76">
        <v>109.68</v>
      </c>
      <c r="Q138" s="76">
        <v>0</v>
      </c>
      <c r="R138" s="76">
        <v>1373.9697505199999</v>
      </c>
      <c r="S138" s="76">
        <v>0.22</v>
      </c>
      <c r="T138" s="76">
        <v>7.0000000000000007E-2</v>
      </c>
      <c r="U138" s="76">
        <v>0.01</v>
      </c>
    </row>
    <row r="139" spans="2:21">
      <c r="B139" t="s">
        <v>656</v>
      </c>
      <c r="C139" t="s">
        <v>657</v>
      </c>
      <c r="D139" t="s">
        <v>103</v>
      </c>
      <c r="E139" t="s">
        <v>126</v>
      </c>
      <c r="F139" t="str">
        <f>VLOOKUP(C139,'[6]אג"ח קונצרני'!$C$14:$F$579,4,0)</f>
        <v>613</v>
      </c>
      <c r="G139" t="s">
        <v>418</v>
      </c>
      <c r="H139" t="s">
        <v>618</v>
      </c>
      <c r="I139" t="s">
        <v>153</v>
      </c>
      <c r="J139" t="s">
        <v>658</v>
      </c>
      <c r="K139" s="76">
        <v>6.63</v>
      </c>
      <c r="L139" t="s">
        <v>105</v>
      </c>
      <c r="M139" s="76">
        <v>1.58</v>
      </c>
      <c r="N139" s="76">
        <v>1.1299999999999999</v>
      </c>
      <c r="O139" s="76">
        <v>1425000</v>
      </c>
      <c r="P139" s="76">
        <v>103.3</v>
      </c>
      <c r="Q139" s="76">
        <v>0</v>
      </c>
      <c r="R139" s="76">
        <v>1472.0250000000001</v>
      </c>
      <c r="S139" s="76">
        <v>0.32</v>
      </c>
      <c r="T139" s="76">
        <v>0.08</v>
      </c>
      <c r="U139" s="76">
        <v>0.02</v>
      </c>
    </row>
    <row r="140" spans="2:21">
      <c r="B140" t="s">
        <v>659</v>
      </c>
      <c r="C140" t="s">
        <v>660</v>
      </c>
      <c r="D140" t="s">
        <v>103</v>
      </c>
      <c r="E140" t="s">
        <v>126</v>
      </c>
      <c r="F140" t="str">
        <f>VLOOKUP(C140,'[6]אג"ח קונצרני'!$C$14:$F$579,4,0)</f>
        <v>231</v>
      </c>
      <c r="G140" t="s">
        <v>383</v>
      </c>
      <c r="H140" t="s">
        <v>624</v>
      </c>
      <c r="I140" t="s">
        <v>210</v>
      </c>
      <c r="J140" t="s">
        <v>661</v>
      </c>
      <c r="K140" s="76">
        <v>3.71</v>
      </c>
      <c r="L140" t="s">
        <v>105</v>
      </c>
      <c r="M140" s="76">
        <v>4.5</v>
      </c>
      <c r="N140" s="76">
        <v>0.8</v>
      </c>
      <c r="O140" s="76">
        <v>348758</v>
      </c>
      <c r="P140" s="76">
        <v>136.91</v>
      </c>
      <c r="Q140" s="76">
        <v>4.6886400000000004</v>
      </c>
      <c r="R140" s="76">
        <v>482.17321779999997</v>
      </c>
      <c r="S140" s="76">
        <v>0.02</v>
      </c>
      <c r="T140" s="76">
        <v>0.03</v>
      </c>
      <c r="U140" s="76">
        <v>0</v>
      </c>
    </row>
    <row r="141" spans="2:21">
      <c r="B141" t="s">
        <v>659</v>
      </c>
      <c r="C141" t="s">
        <v>660</v>
      </c>
      <c r="D141" t="s">
        <v>103</v>
      </c>
      <c r="E141" t="s">
        <v>126</v>
      </c>
      <c r="F141" t="str">
        <f>VLOOKUP(C141,'[6]אג"ח קונצרני'!$C$14:$F$579,4,0)</f>
        <v>231</v>
      </c>
      <c r="G141" t="s">
        <v>383</v>
      </c>
      <c r="H141" t="s">
        <v>624</v>
      </c>
      <c r="I141" t="s">
        <v>210</v>
      </c>
      <c r="J141" t="s">
        <v>661</v>
      </c>
      <c r="K141" s="76">
        <v>3.71</v>
      </c>
      <c r="L141" t="s">
        <v>105</v>
      </c>
      <c r="M141" s="76">
        <v>4.5</v>
      </c>
      <c r="N141" s="76">
        <v>0.8</v>
      </c>
      <c r="O141" s="76">
        <v>6313448</v>
      </c>
      <c r="P141" s="76">
        <v>136.91</v>
      </c>
      <c r="Q141" s="76">
        <v>84.876819999999995</v>
      </c>
      <c r="R141" s="76">
        <v>8728.6184768000003</v>
      </c>
      <c r="S141" s="76">
        <v>0.37</v>
      </c>
      <c r="T141" s="76">
        <v>0.47</v>
      </c>
      <c r="U141" s="76">
        <v>0.09</v>
      </c>
    </row>
    <row r="142" spans="2:21">
      <c r="B142" t="s">
        <v>662</v>
      </c>
      <c r="C142" t="s">
        <v>663</v>
      </c>
      <c r="D142" t="s">
        <v>126</v>
      </c>
      <c r="E142" s="16"/>
      <c r="F142" t="str">
        <f>VLOOKUP(C142,'[6]אג"ח קונצרני'!$C$14:$F$579,4,0)</f>
        <v>723</v>
      </c>
      <c r="G142" t="s">
        <v>418</v>
      </c>
      <c r="H142" t="s">
        <v>624</v>
      </c>
      <c r="I142" t="s">
        <v>210</v>
      </c>
      <c r="J142" t="s">
        <v>266</v>
      </c>
      <c r="K142" s="76">
        <v>3.07</v>
      </c>
      <c r="L142" t="s">
        <v>105</v>
      </c>
      <c r="M142" s="76">
        <v>4.42</v>
      </c>
      <c r="N142" s="76">
        <v>1.41</v>
      </c>
      <c r="O142" s="76">
        <v>2927</v>
      </c>
      <c r="P142" s="76">
        <v>111.66</v>
      </c>
      <c r="Q142" s="76">
        <v>0</v>
      </c>
      <c r="R142" s="76">
        <v>3.2682882000000002</v>
      </c>
      <c r="S142" s="76">
        <v>0</v>
      </c>
      <c r="T142" s="76">
        <v>0</v>
      </c>
      <c r="U142" s="76">
        <v>0</v>
      </c>
    </row>
    <row r="143" spans="2:21">
      <c r="B143" t="s">
        <v>664</v>
      </c>
      <c r="C143" t="s">
        <v>665</v>
      </c>
      <c r="D143" t="s">
        <v>103</v>
      </c>
      <c r="E143" t="s">
        <v>126</v>
      </c>
      <c r="F143" t="str">
        <f>VLOOKUP(C143,'[6]אג"ח קונצרני'!$C$14:$F$579,4,0)</f>
        <v>632</v>
      </c>
      <c r="G143" t="s">
        <v>126</v>
      </c>
      <c r="H143" t="s">
        <v>624</v>
      </c>
      <c r="I143" t="s">
        <v>210</v>
      </c>
      <c r="J143" t="s">
        <v>539</v>
      </c>
      <c r="K143" s="76">
        <v>0.52</v>
      </c>
      <c r="L143" t="s">
        <v>105</v>
      </c>
      <c r="M143" s="76">
        <v>4.6500000000000004</v>
      </c>
      <c r="N143" s="76">
        <v>0.82</v>
      </c>
      <c r="O143" s="76">
        <v>1394641.21</v>
      </c>
      <c r="P143" s="76">
        <v>118.02</v>
      </c>
      <c r="Q143" s="76">
        <v>0</v>
      </c>
      <c r="R143" s="76">
        <v>1645.9555560419999</v>
      </c>
      <c r="S143" s="76">
        <v>3.35</v>
      </c>
      <c r="T143" s="76">
        <v>0.09</v>
      </c>
      <c r="U143" s="76">
        <v>0.02</v>
      </c>
    </row>
    <row r="144" spans="2:21">
      <c r="B144" t="s">
        <v>666</v>
      </c>
      <c r="C144" t="s">
        <v>667</v>
      </c>
      <c r="D144" t="s">
        <v>103</v>
      </c>
      <c r="E144" t="s">
        <v>126</v>
      </c>
      <c r="F144" t="str">
        <f>VLOOKUP(C144,'[6]אג"ח קונצרני'!$C$14:$F$579,4,0)</f>
        <v>699</v>
      </c>
      <c r="G144" t="s">
        <v>418</v>
      </c>
      <c r="H144" t="s">
        <v>618</v>
      </c>
      <c r="I144" t="s">
        <v>153</v>
      </c>
      <c r="J144" t="s">
        <v>266</v>
      </c>
      <c r="K144" s="76">
        <v>3.45</v>
      </c>
      <c r="L144" t="s">
        <v>105</v>
      </c>
      <c r="M144" s="76">
        <v>4.95</v>
      </c>
      <c r="N144" s="76">
        <v>-3.6</v>
      </c>
      <c r="O144" s="76">
        <v>2514285.7599999998</v>
      </c>
      <c r="P144" s="76">
        <v>114.92</v>
      </c>
      <c r="Q144" s="76">
        <v>0</v>
      </c>
      <c r="R144" s="76">
        <v>2889.4171953919999</v>
      </c>
      <c r="S144" s="76">
        <v>0.28999999999999998</v>
      </c>
      <c r="T144" s="76">
        <v>0.16</v>
      </c>
      <c r="U144" s="76">
        <v>0.03</v>
      </c>
    </row>
    <row r="145" spans="2:21">
      <c r="B145" t="s">
        <v>666</v>
      </c>
      <c r="C145" t="s">
        <v>667</v>
      </c>
      <c r="D145" t="s">
        <v>103</v>
      </c>
      <c r="E145" t="s">
        <v>126</v>
      </c>
      <c r="F145" t="str">
        <f>VLOOKUP(C145,'[6]אג"ח קונצרני'!$C$14:$F$579,4,0)</f>
        <v>699</v>
      </c>
      <c r="G145" t="s">
        <v>418</v>
      </c>
      <c r="H145" t="s">
        <v>618</v>
      </c>
      <c r="I145" t="s">
        <v>153</v>
      </c>
      <c r="J145" t="s">
        <v>266</v>
      </c>
      <c r="K145" s="76">
        <v>3.45</v>
      </c>
      <c r="L145" t="s">
        <v>105</v>
      </c>
      <c r="M145" s="76">
        <v>4.95</v>
      </c>
      <c r="N145" s="76">
        <v>-3.6</v>
      </c>
      <c r="O145" s="76">
        <v>4012042.99</v>
      </c>
      <c r="P145" s="76">
        <v>114.92</v>
      </c>
      <c r="Q145" s="76">
        <v>0</v>
      </c>
      <c r="R145" s="76">
        <v>4610.6398041080001</v>
      </c>
      <c r="S145" s="76">
        <v>0.46</v>
      </c>
      <c r="T145" s="76">
        <v>0.25</v>
      </c>
      <c r="U145" s="76">
        <v>0.05</v>
      </c>
    </row>
    <row r="146" spans="2:21">
      <c r="B146" t="s">
        <v>668</v>
      </c>
      <c r="C146" t="s">
        <v>669</v>
      </c>
      <c r="D146" t="s">
        <v>103</v>
      </c>
      <c r="E146" t="s">
        <v>126</v>
      </c>
      <c r="F146" t="str">
        <f>VLOOKUP(C146,'[6]אג"ח קונצרני'!$C$14:$F$579,4,0)</f>
        <v>2066</v>
      </c>
      <c r="G146" t="s">
        <v>135</v>
      </c>
      <c r="H146" t="s">
        <v>624</v>
      </c>
      <c r="I146" t="s">
        <v>210</v>
      </c>
      <c r="J146" t="s">
        <v>266</v>
      </c>
      <c r="K146" s="76">
        <v>3.65</v>
      </c>
      <c r="L146" t="s">
        <v>105</v>
      </c>
      <c r="M146" s="76">
        <v>1.98</v>
      </c>
      <c r="N146" s="76">
        <v>0.67</v>
      </c>
      <c r="O146" s="76">
        <v>551964</v>
      </c>
      <c r="P146" s="76">
        <v>103.98</v>
      </c>
      <c r="Q146" s="76">
        <v>5.4638</v>
      </c>
      <c r="R146" s="76">
        <v>579.39596719999997</v>
      </c>
      <c r="S146" s="76">
        <v>0.06</v>
      </c>
      <c r="T146" s="76">
        <v>0.03</v>
      </c>
      <c r="U146" s="76">
        <v>0.01</v>
      </c>
    </row>
    <row r="147" spans="2:21">
      <c r="B147" t="s">
        <v>670</v>
      </c>
      <c r="C147" t="s">
        <v>671</v>
      </c>
      <c r="D147" t="s">
        <v>103</v>
      </c>
      <c r="E147" t="s">
        <v>126</v>
      </c>
      <c r="F147" t="str">
        <f>VLOOKUP(C147,'[6]אג"ח קונצרני'!$C$14:$F$579,4,0)</f>
        <v>2066</v>
      </c>
      <c r="G147" t="s">
        <v>135</v>
      </c>
      <c r="H147" t="s">
        <v>624</v>
      </c>
      <c r="I147" t="s">
        <v>210</v>
      </c>
      <c r="J147" t="s">
        <v>446</v>
      </c>
      <c r="K147" s="76">
        <v>0.99</v>
      </c>
      <c r="L147" t="s">
        <v>105</v>
      </c>
      <c r="M147" s="76">
        <v>4.5999999999999996</v>
      </c>
      <c r="N147" s="76">
        <v>1.1599999999999999</v>
      </c>
      <c r="O147" s="76">
        <v>5543547.2000000002</v>
      </c>
      <c r="P147" s="76">
        <v>108.17</v>
      </c>
      <c r="Q147" s="76">
        <v>2970.23702</v>
      </c>
      <c r="R147" s="76">
        <v>8966.6920262399999</v>
      </c>
      <c r="S147" s="76">
        <v>0.86</v>
      </c>
      <c r="T147" s="76">
        <v>0.48</v>
      </c>
      <c r="U147" s="76">
        <v>0.09</v>
      </c>
    </row>
    <row r="148" spans="2:21">
      <c r="B148" t="s">
        <v>672</v>
      </c>
      <c r="C148" t="s">
        <v>673</v>
      </c>
      <c r="D148" t="s">
        <v>103</v>
      </c>
      <c r="E148" t="s">
        <v>126</v>
      </c>
      <c r="F148" t="str">
        <f>VLOOKUP(C148,'[6]אג"ח קונצרני'!$C$14:$F$579,4,0)</f>
        <v>767</v>
      </c>
      <c r="G148" t="s">
        <v>486</v>
      </c>
      <c r="H148" t="s">
        <v>624</v>
      </c>
      <c r="I148" t="s">
        <v>210</v>
      </c>
      <c r="J148" t="s">
        <v>446</v>
      </c>
      <c r="K148" s="76">
        <v>0.72</v>
      </c>
      <c r="L148" t="s">
        <v>105</v>
      </c>
      <c r="M148" s="76">
        <v>4.5</v>
      </c>
      <c r="N148" s="76">
        <v>1.54</v>
      </c>
      <c r="O148" s="76">
        <v>1068109.2</v>
      </c>
      <c r="P148" s="76">
        <v>126.97</v>
      </c>
      <c r="Q148" s="76">
        <v>0</v>
      </c>
      <c r="R148" s="76">
        <v>1356.17825124</v>
      </c>
      <c r="S148" s="76">
        <v>1.02</v>
      </c>
      <c r="T148" s="76">
        <v>7.0000000000000007E-2</v>
      </c>
      <c r="U148" s="76">
        <v>0.01</v>
      </c>
    </row>
    <row r="149" spans="2:21">
      <c r="B149" t="s">
        <v>674</v>
      </c>
      <c r="C149" t="s">
        <v>675</v>
      </c>
      <c r="D149" t="s">
        <v>103</v>
      </c>
      <c r="E149" t="s">
        <v>126</v>
      </c>
      <c r="F149" t="str">
        <f>VLOOKUP(C149,'[6]אג"ח קונצרני'!$C$14:$F$579,4,0)</f>
        <v>2095</v>
      </c>
      <c r="G149" t="s">
        <v>135</v>
      </c>
      <c r="H149" t="s">
        <v>624</v>
      </c>
      <c r="I149" t="s">
        <v>210</v>
      </c>
      <c r="J149" t="s">
        <v>633</v>
      </c>
      <c r="K149" s="76">
        <v>0.99</v>
      </c>
      <c r="L149" t="s">
        <v>105</v>
      </c>
      <c r="M149" s="76">
        <v>3.35</v>
      </c>
      <c r="N149" s="76">
        <v>0.61</v>
      </c>
      <c r="O149" s="76">
        <v>2854102.14</v>
      </c>
      <c r="P149" s="76">
        <v>111.24</v>
      </c>
      <c r="Q149" s="76">
        <v>0</v>
      </c>
      <c r="R149" s="76">
        <v>3174.9032205359999</v>
      </c>
      <c r="S149" s="76">
        <v>0.73</v>
      </c>
      <c r="T149" s="76">
        <v>0.17</v>
      </c>
      <c r="U149" s="76">
        <v>0.03</v>
      </c>
    </row>
    <row r="150" spans="2:21">
      <c r="B150" t="s">
        <v>676</v>
      </c>
      <c r="C150" t="s">
        <v>677</v>
      </c>
      <c r="D150" t="s">
        <v>103</v>
      </c>
      <c r="E150" t="s">
        <v>126</v>
      </c>
      <c r="F150" t="str">
        <f>VLOOKUP(C150,'[6]אג"ח קונצרני'!$C$14:$F$579,4,0)</f>
        <v>1349</v>
      </c>
      <c r="G150" t="s">
        <v>418</v>
      </c>
      <c r="H150" t="s">
        <v>624</v>
      </c>
      <c r="I150" t="s">
        <v>210</v>
      </c>
      <c r="J150" t="s">
        <v>446</v>
      </c>
      <c r="K150" s="76">
        <v>0.82</v>
      </c>
      <c r="L150" t="s">
        <v>105</v>
      </c>
      <c r="M150" s="76">
        <v>4.2</v>
      </c>
      <c r="N150" s="76">
        <v>0.96</v>
      </c>
      <c r="O150" s="76">
        <v>1503348.5</v>
      </c>
      <c r="P150" s="76">
        <v>111.2</v>
      </c>
      <c r="Q150" s="76">
        <v>0</v>
      </c>
      <c r="R150" s="76">
        <v>1671.723532</v>
      </c>
      <c r="S150" s="76">
        <v>0.91</v>
      </c>
      <c r="T150" s="76">
        <v>0.09</v>
      </c>
      <c r="U150" s="76">
        <v>0.02</v>
      </c>
    </row>
    <row r="151" spans="2:21">
      <c r="B151" t="s">
        <v>678</v>
      </c>
      <c r="C151" t="s">
        <v>679</v>
      </c>
      <c r="D151" t="s">
        <v>103</v>
      </c>
      <c r="E151" t="s">
        <v>126</v>
      </c>
      <c r="F151" t="str">
        <f>VLOOKUP(C151,'[6]אג"ח קונצרני'!$C$14:$F$579,4,0)</f>
        <v>1349</v>
      </c>
      <c r="G151" t="s">
        <v>418</v>
      </c>
      <c r="H151" t="s">
        <v>624</v>
      </c>
      <c r="I151" t="s">
        <v>210</v>
      </c>
      <c r="J151" t="s">
        <v>680</v>
      </c>
      <c r="K151" s="76">
        <v>3.8</v>
      </c>
      <c r="L151" t="s">
        <v>105</v>
      </c>
      <c r="M151" s="76">
        <v>3.3</v>
      </c>
      <c r="N151" s="76">
        <v>1.34</v>
      </c>
      <c r="O151" s="76">
        <v>978448</v>
      </c>
      <c r="P151" s="76">
        <v>107.92</v>
      </c>
      <c r="Q151" s="76">
        <v>0</v>
      </c>
      <c r="R151" s="76">
        <v>1055.9410816</v>
      </c>
      <c r="S151" s="76">
        <v>0.15</v>
      </c>
      <c r="T151" s="76">
        <v>0.06</v>
      </c>
      <c r="U151" s="76">
        <v>0.01</v>
      </c>
    </row>
    <row r="152" spans="2:21">
      <c r="B152" t="s">
        <v>681</v>
      </c>
      <c r="C152" t="s">
        <v>682</v>
      </c>
      <c r="D152" t="s">
        <v>103</v>
      </c>
      <c r="E152" t="s">
        <v>126</v>
      </c>
      <c r="F152" t="str">
        <f>VLOOKUP(C152,'[6]אג"ח קונצרני'!$C$14:$F$579,4,0)</f>
        <v>1349</v>
      </c>
      <c r="G152" t="s">
        <v>418</v>
      </c>
      <c r="H152" t="s">
        <v>624</v>
      </c>
      <c r="I152" t="s">
        <v>210</v>
      </c>
      <c r="J152" t="s">
        <v>683</v>
      </c>
      <c r="K152" s="76">
        <v>1.43</v>
      </c>
      <c r="L152" t="s">
        <v>105</v>
      </c>
      <c r="M152" s="76">
        <v>4.5</v>
      </c>
      <c r="N152" s="76">
        <v>2.2200000000000002</v>
      </c>
      <c r="O152" s="76">
        <v>4608899.25</v>
      </c>
      <c r="P152" s="76">
        <v>112.94</v>
      </c>
      <c r="Q152" s="76">
        <v>0</v>
      </c>
      <c r="R152" s="76">
        <v>5205.2908129500001</v>
      </c>
      <c r="S152" s="76">
        <v>0.66</v>
      </c>
      <c r="T152" s="76">
        <v>0.28000000000000003</v>
      </c>
      <c r="U152" s="76">
        <v>0.05</v>
      </c>
    </row>
    <row r="153" spans="2:21">
      <c r="B153" t="s">
        <v>684</v>
      </c>
      <c r="C153" t="s">
        <v>685</v>
      </c>
      <c r="D153" t="s">
        <v>103</v>
      </c>
      <c r="E153" t="s">
        <v>126</v>
      </c>
      <c r="F153" t="str">
        <f>VLOOKUP(C153,'[6]אג"ח קונצרני'!$C$14:$F$579,4,0)</f>
        <v>1349</v>
      </c>
      <c r="G153" t="s">
        <v>418</v>
      </c>
      <c r="H153" t="s">
        <v>624</v>
      </c>
      <c r="I153" t="s">
        <v>210</v>
      </c>
      <c r="J153" t="s">
        <v>686</v>
      </c>
      <c r="K153" s="76">
        <v>6.32</v>
      </c>
      <c r="L153" t="s">
        <v>105</v>
      </c>
      <c r="M153" s="76">
        <v>2.15</v>
      </c>
      <c r="N153" s="76">
        <v>1.48</v>
      </c>
      <c r="O153" s="76">
        <v>2127000</v>
      </c>
      <c r="P153" s="76">
        <v>105</v>
      </c>
      <c r="Q153" s="76">
        <v>0</v>
      </c>
      <c r="R153" s="76">
        <v>2233.35</v>
      </c>
      <c r="S153" s="76">
        <v>0</v>
      </c>
      <c r="T153" s="76">
        <v>0.12</v>
      </c>
      <c r="U153" s="76">
        <v>0.02</v>
      </c>
    </row>
    <row r="154" spans="2:21">
      <c r="B154" t="s">
        <v>687</v>
      </c>
      <c r="C154" t="s">
        <v>688</v>
      </c>
      <c r="D154" t="s">
        <v>103</v>
      </c>
      <c r="E154" t="s">
        <v>126</v>
      </c>
      <c r="F154" t="str">
        <f>VLOOKUP(C154,'[6]אג"ח קונצרני'!$C$14:$F$579,4,0)</f>
        <v>777</v>
      </c>
      <c r="G154" t="s">
        <v>689</v>
      </c>
      <c r="H154" t="s">
        <v>624</v>
      </c>
      <c r="I154" t="s">
        <v>210</v>
      </c>
      <c r="J154" t="s">
        <v>266</v>
      </c>
      <c r="K154" s="76">
        <v>6.1</v>
      </c>
      <c r="L154" t="s">
        <v>105</v>
      </c>
      <c r="M154" s="76">
        <v>4.3</v>
      </c>
      <c r="N154" s="76">
        <v>1.1399999999999999</v>
      </c>
      <c r="O154" s="76">
        <v>803156.28</v>
      </c>
      <c r="P154" s="76">
        <v>120.25</v>
      </c>
      <c r="Q154" s="76">
        <v>0</v>
      </c>
      <c r="R154" s="76">
        <v>965.79542670000001</v>
      </c>
      <c r="S154" s="76">
        <v>0.09</v>
      </c>
      <c r="T154" s="76">
        <v>0.05</v>
      </c>
      <c r="U154" s="76">
        <v>0.01</v>
      </c>
    </row>
    <row r="155" spans="2:21">
      <c r="B155" t="s">
        <v>690</v>
      </c>
      <c r="C155" t="s">
        <v>691</v>
      </c>
      <c r="D155" t="s">
        <v>103</v>
      </c>
      <c r="E155" t="s">
        <v>126</v>
      </c>
      <c r="F155" t="str">
        <f>VLOOKUP(C155,'[6]אג"ח קונצרני'!$C$14:$F$579,4,0)</f>
        <v>777</v>
      </c>
      <c r="G155" t="s">
        <v>689</v>
      </c>
      <c r="H155" t="s">
        <v>624</v>
      </c>
      <c r="I155" t="s">
        <v>210</v>
      </c>
      <c r="J155" t="s">
        <v>446</v>
      </c>
      <c r="K155" s="76">
        <v>0.73</v>
      </c>
      <c r="L155" t="s">
        <v>105</v>
      </c>
      <c r="M155" s="76">
        <v>5.2</v>
      </c>
      <c r="N155" s="76">
        <v>1.93</v>
      </c>
      <c r="O155" s="76">
        <v>845996</v>
      </c>
      <c r="P155" s="76">
        <v>131.22999999999999</v>
      </c>
      <c r="Q155" s="76">
        <v>0</v>
      </c>
      <c r="R155" s="76">
        <v>1110.2005508</v>
      </c>
      <c r="S155" s="76">
        <v>0.89</v>
      </c>
      <c r="T155" s="76">
        <v>0.06</v>
      </c>
      <c r="U155" s="76">
        <v>0.01</v>
      </c>
    </row>
    <row r="156" spans="2:21">
      <c r="B156" t="s">
        <v>692</v>
      </c>
      <c r="C156" t="s">
        <v>693</v>
      </c>
      <c r="D156" t="s">
        <v>103</v>
      </c>
      <c r="E156" t="s">
        <v>126</v>
      </c>
      <c r="F156" t="str">
        <f>VLOOKUP(C156,'[6]אג"ח קונצרני'!$C$14:$F$579,4,0)</f>
        <v>141</v>
      </c>
      <c r="G156" t="s">
        <v>130</v>
      </c>
      <c r="H156" t="s">
        <v>624</v>
      </c>
      <c r="I156" t="s">
        <v>210</v>
      </c>
      <c r="J156" t="s">
        <v>694</v>
      </c>
      <c r="K156" s="76">
        <v>2.76</v>
      </c>
      <c r="L156" t="s">
        <v>105</v>
      </c>
      <c r="M156" s="76">
        <v>2.15</v>
      </c>
      <c r="N156" s="76">
        <v>-0.8</v>
      </c>
      <c r="O156" s="76">
        <v>1047011.56</v>
      </c>
      <c r="P156" s="76">
        <v>103.04</v>
      </c>
      <c r="Q156" s="76">
        <v>55.753300000000003</v>
      </c>
      <c r="R156" s="76">
        <v>1134.594011424</v>
      </c>
      <c r="S156" s="76">
        <v>0.13</v>
      </c>
      <c r="T156" s="76">
        <v>0.06</v>
      </c>
      <c r="U156" s="76">
        <v>0.01</v>
      </c>
    </row>
    <row r="157" spans="2:21">
      <c r="B157" t="s">
        <v>695</v>
      </c>
      <c r="C157" t="s">
        <v>696</v>
      </c>
      <c r="D157" t="s">
        <v>103</v>
      </c>
      <c r="E157" t="s">
        <v>126</v>
      </c>
      <c r="F157" t="str">
        <f>VLOOKUP(C157,'[6]אג"ח קונצרני'!$C$14:$F$579,4,0)</f>
        <v>722</v>
      </c>
      <c r="G157" t="s">
        <v>383</v>
      </c>
      <c r="H157" t="s">
        <v>697</v>
      </c>
      <c r="I157" t="s">
        <v>153</v>
      </c>
      <c r="J157" t="s">
        <v>698</v>
      </c>
      <c r="K157" s="76">
        <v>2.54</v>
      </c>
      <c r="L157" t="s">
        <v>105</v>
      </c>
      <c r="M157" s="76">
        <v>5.3</v>
      </c>
      <c r="N157" s="76">
        <v>0.44</v>
      </c>
      <c r="O157" s="76">
        <v>583575</v>
      </c>
      <c r="P157" s="76">
        <v>122.45</v>
      </c>
      <c r="Q157" s="76">
        <v>0</v>
      </c>
      <c r="R157" s="76">
        <v>714.58758750000004</v>
      </c>
      <c r="S157" s="76">
        <v>0.22</v>
      </c>
      <c r="T157" s="76">
        <v>0.04</v>
      </c>
      <c r="U157" s="76">
        <v>0.01</v>
      </c>
    </row>
    <row r="158" spans="2:21">
      <c r="B158" t="s">
        <v>699</v>
      </c>
      <c r="C158" t="s">
        <v>700</v>
      </c>
      <c r="D158" t="s">
        <v>103</v>
      </c>
      <c r="E158" t="s">
        <v>126</v>
      </c>
      <c r="F158" t="str">
        <f>VLOOKUP(C158,'[6]אג"ח קונצרני'!$C$14:$F$579,4,0)</f>
        <v>715</v>
      </c>
      <c r="G158" t="s">
        <v>418</v>
      </c>
      <c r="H158" t="s">
        <v>697</v>
      </c>
      <c r="I158" t="s">
        <v>153</v>
      </c>
      <c r="J158" t="s">
        <v>701</v>
      </c>
      <c r="K158" s="76">
        <v>2.52</v>
      </c>
      <c r="L158" t="s">
        <v>105</v>
      </c>
      <c r="M158" s="76">
        <v>5.35</v>
      </c>
      <c r="N158" s="76">
        <v>-7.7</v>
      </c>
      <c r="O158" s="76">
        <v>204050.18</v>
      </c>
      <c r="P158" s="76">
        <v>111.48</v>
      </c>
      <c r="Q158" s="76">
        <v>0</v>
      </c>
      <c r="R158" s="76">
        <v>227.47514066400001</v>
      </c>
      <c r="S158" s="76">
        <v>7.0000000000000007E-2</v>
      </c>
      <c r="T158" s="76">
        <v>0.01</v>
      </c>
      <c r="U158" s="76">
        <v>0</v>
      </c>
    </row>
    <row r="159" spans="2:21">
      <c r="B159" t="s">
        <v>702</v>
      </c>
      <c r="C159" t="s">
        <v>703</v>
      </c>
      <c r="D159" t="s">
        <v>103</v>
      </c>
      <c r="E159" t="s">
        <v>126</v>
      </c>
      <c r="F159" t="str">
        <f>VLOOKUP(C159,'[6]אג"ח קונצרני'!$C$14:$F$579,4,0)</f>
        <v>505</v>
      </c>
      <c r="G159" t="s">
        <v>418</v>
      </c>
      <c r="H159" t="s">
        <v>209</v>
      </c>
      <c r="I159" t="s">
        <v>210</v>
      </c>
      <c r="J159" t="s">
        <v>704</v>
      </c>
      <c r="K159" s="76">
        <v>3.76</v>
      </c>
      <c r="L159" t="s">
        <v>105</v>
      </c>
      <c r="M159" s="76">
        <v>4.05</v>
      </c>
      <c r="N159" s="76">
        <v>0.85</v>
      </c>
      <c r="O159" s="76">
        <v>529000</v>
      </c>
      <c r="P159" s="76">
        <v>112.43</v>
      </c>
      <c r="Q159" s="76">
        <v>0</v>
      </c>
      <c r="R159" s="76">
        <v>594.75469999999996</v>
      </c>
      <c r="S159" s="76">
        <v>0.09</v>
      </c>
      <c r="T159" s="76">
        <v>0.03</v>
      </c>
      <c r="U159" s="76">
        <v>0.01</v>
      </c>
    </row>
    <row r="160" spans="2:21">
      <c r="B160" t="s">
        <v>705</v>
      </c>
      <c r="C160" t="s">
        <v>706</v>
      </c>
      <c r="D160" t="s">
        <v>103</v>
      </c>
      <c r="E160" t="s">
        <v>126</v>
      </c>
      <c r="F160" t="str">
        <f>VLOOKUP(C160,'[6]אג"ח קונצרני'!$C$14:$F$579,4,0)</f>
        <v>1566</v>
      </c>
      <c r="G160" t="s">
        <v>486</v>
      </c>
      <c r="H160" t="s">
        <v>697</v>
      </c>
      <c r="I160" t="s">
        <v>153</v>
      </c>
      <c r="J160" t="s">
        <v>266</v>
      </c>
      <c r="K160" s="76">
        <v>0.91</v>
      </c>
      <c r="L160" t="s">
        <v>105</v>
      </c>
      <c r="M160" s="76">
        <v>5</v>
      </c>
      <c r="N160" s="76">
        <v>0.63</v>
      </c>
      <c r="O160" s="76">
        <v>1206990</v>
      </c>
      <c r="P160" s="76">
        <v>109.7</v>
      </c>
      <c r="Q160" s="76">
        <v>0</v>
      </c>
      <c r="R160" s="76">
        <v>1324.0680299999999</v>
      </c>
      <c r="S160" s="76">
        <v>2.37</v>
      </c>
      <c r="T160" s="76">
        <v>7.0000000000000007E-2</v>
      </c>
      <c r="U160" s="76">
        <v>0.01</v>
      </c>
    </row>
    <row r="161" spans="2:21">
      <c r="B161" t="s">
        <v>707</v>
      </c>
      <c r="C161" t="s">
        <v>708</v>
      </c>
      <c r="D161" t="s">
        <v>103</v>
      </c>
      <c r="E161" t="s">
        <v>126</v>
      </c>
      <c r="F161" t="str">
        <f>VLOOKUP(C161,'[6]אג"ח קונצרני'!$C$14:$F$579,4,0)</f>
        <v>505</v>
      </c>
      <c r="G161" t="s">
        <v>418</v>
      </c>
      <c r="H161" t="s">
        <v>209</v>
      </c>
      <c r="I161" t="s">
        <v>210</v>
      </c>
      <c r="J161" t="s">
        <v>709</v>
      </c>
      <c r="K161" s="76">
        <v>6.06</v>
      </c>
      <c r="L161" t="s">
        <v>105</v>
      </c>
      <c r="M161" s="76">
        <v>2.5</v>
      </c>
      <c r="N161" s="76">
        <v>1.35</v>
      </c>
      <c r="O161" s="76">
        <v>600000</v>
      </c>
      <c r="P161" s="76">
        <v>107.45</v>
      </c>
      <c r="Q161" s="76">
        <v>0</v>
      </c>
      <c r="R161" s="76">
        <v>644.70000000000005</v>
      </c>
      <c r="S161" s="76">
        <v>0.15</v>
      </c>
      <c r="T161" s="76">
        <v>0.03</v>
      </c>
      <c r="U161" s="76">
        <v>0.01</v>
      </c>
    </row>
    <row r="162" spans="2:21">
      <c r="B162" t="s">
        <v>710</v>
      </c>
      <c r="C162" t="s">
        <v>711</v>
      </c>
      <c r="D162" t="s">
        <v>103</v>
      </c>
      <c r="E162" t="s">
        <v>126</v>
      </c>
      <c r="F162" t="str">
        <f>VLOOKUP(C162,'[6]אג"ח קונצרני'!$C$14:$F$579,4,0)</f>
        <v>1566</v>
      </c>
      <c r="G162" t="s">
        <v>486</v>
      </c>
      <c r="H162" t="s">
        <v>697</v>
      </c>
      <c r="I162" t="s">
        <v>153</v>
      </c>
      <c r="J162" t="s">
        <v>712</v>
      </c>
      <c r="K162" s="76">
        <v>2.81</v>
      </c>
      <c r="L162" t="s">
        <v>105</v>
      </c>
      <c r="M162" s="76">
        <v>4.3</v>
      </c>
      <c r="N162" s="76">
        <v>0.95</v>
      </c>
      <c r="O162" s="76">
        <v>2389021</v>
      </c>
      <c r="P162" s="76">
        <v>111.05</v>
      </c>
      <c r="Q162" s="76">
        <v>0</v>
      </c>
      <c r="R162" s="76">
        <v>2653.0078205</v>
      </c>
      <c r="S162" s="76">
        <v>1.99</v>
      </c>
      <c r="T162" s="76">
        <v>0.14000000000000001</v>
      </c>
      <c r="U162" s="76">
        <v>0.03</v>
      </c>
    </row>
    <row r="163" spans="2:21">
      <c r="B163" t="s">
        <v>713</v>
      </c>
      <c r="C163" t="s">
        <v>714</v>
      </c>
      <c r="D163" t="s">
        <v>103</v>
      </c>
      <c r="E163" t="s">
        <v>126</v>
      </c>
      <c r="F163" t="str">
        <f>VLOOKUP(C163,'[6]אג"ח קונצרני'!$C$14:$F$579,4,0)</f>
        <v>387</v>
      </c>
      <c r="G163" t="s">
        <v>418</v>
      </c>
      <c r="H163" t="s">
        <v>697</v>
      </c>
      <c r="I163" t="s">
        <v>153</v>
      </c>
      <c r="J163" t="s">
        <v>311</v>
      </c>
      <c r="K163" s="76">
        <v>1.52</v>
      </c>
      <c r="L163" t="s">
        <v>105</v>
      </c>
      <c r="M163" s="76">
        <v>4.8</v>
      </c>
      <c r="N163" s="76">
        <v>1.17</v>
      </c>
      <c r="O163" s="76">
        <v>4273547.32</v>
      </c>
      <c r="P163" s="76">
        <v>109.15</v>
      </c>
      <c r="Q163" s="76">
        <v>0</v>
      </c>
      <c r="R163" s="76">
        <v>4664.5768997799996</v>
      </c>
      <c r="S163" s="76">
        <v>1</v>
      </c>
      <c r="T163" s="76">
        <v>0.25</v>
      </c>
      <c r="U163" s="76">
        <v>0.05</v>
      </c>
    </row>
    <row r="164" spans="2:21">
      <c r="B164" t="s">
        <v>715</v>
      </c>
      <c r="C164" t="s">
        <v>716</v>
      </c>
      <c r="D164" t="s">
        <v>103</v>
      </c>
      <c r="E164" t="s">
        <v>126</v>
      </c>
      <c r="F164" t="str">
        <f>VLOOKUP(C164,'[6]אג"ח קונצרני'!$C$14:$F$579,4,0)</f>
        <v>387</v>
      </c>
      <c r="G164" t="s">
        <v>418</v>
      </c>
      <c r="H164" t="s">
        <v>697</v>
      </c>
      <c r="I164" t="s">
        <v>153</v>
      </c>
      <c r="J164" t="s">
        <v>717</v>
      </c>
      <c r="K164" s="76">
        <v>4.0999999999999996</v>
      </c>
      <c r="L164" t="s">
        <v>105</v>
      </c>
      <c r="M164" s="76">
        <v>2.4</v>
      </c>
      <c r="N164" s="76">
        <v>1.2</v>
      </c>
      <c r="O164" s="76">
        <v>800000</v>
      </c>
      <c r="P164" s="76">
        <v>105.3</v>
      </c>
      <c r="Q164" s="76">
        <v>0</v>
      </c>
      <c r="R164" s="76">
        <v>842.4</v>
      </c>
      <c r="S164" s="76">
        <v>0.33</v>
      </c>
      <c r="T164" s="76">
        <v>0.05</v>
      </c>
      <c r="U164" s="76">
        <v>0.01</v>
      </c>
    </row>
    <row r="165" spans="2:21">
      <c r="B165" t="s">
        <v>718</v>
      </c>
      <c r="C165" t="s">
        <v>719</v>
      </c>
      <c r="D165" t="s">
        <v>103</v>
      </c>
      <c r="E165" t="s">
        <v>126</v>
      </c>
      <c r="F165" t="str">
        <f>VLOOKUP(C165,'[6]אג"ח קונצרני'!$C$14:$F$579,4,0)</f>
        <v>387</v>
      </c>
      <c r="G165" t="s">
        <v>418</v>
      </c>
      <c r="H165" t="s">
        <v>697</v>
      </c>
      <c r="I165" t="s">
        <v>153</v>
      </c>
      <c r="J165" t="s">
        <v>720</v>
      </c>
      <c r="K165" s="76">
        <v>2.37</v>
      </c>
      <c r="L165" t="s">
        <v>105</v>
      </c>
      <c r="M165" s="76">
        <v>1.85</v>
      </c>
      <c r="N165" s="76">
        <v>0.95</v>
      </c>
      <c r="O165" s="76">
        <v>142453.60999999999</v>
      </c>
      <c r="P165" s="76">
        <v>101.6</v>
      </c>
      <c r="Q165" s="76">
        <v>0</v>
      </c>
      <c r="R165" s="76">
        <v>144.73286776</v>
      </c>
      <c r="S165" s="76">
        <v>7.0000000000000007E-2</v>
      </c>
      <c r="T165" s="76">
        <v>0.01</v>
      </c>
      <c r="U165" s="76">
        <v>0</v>
      </c>
    </row>
    <row r="166" spans="2:21">
      <c r="B166" t="s">
        <v>721</v>
      </c>
      <c r="C166" t="s">
        <v>722</v>
      </c>
      <c r="D166" t="s">
        <v>103</v>
      </c>
      <c r="E166" t="s">
        <v>126</v>
      </c>
      <c r="F166" t="str">
        <f>VLOOKUP(C166,'[6]אג"ח קונצרני'!$C$14:$F$579,4,0)</f>
        <v>1338</v>
      </c>
      <c r="G166" t="s">
        <v>418</v>
      </c>
      <c r="H166" t="s">
        <v>697</v>
      </c>
      <c r="I166" t="s">
        <v>153</v>
      </c>
      <c r="J166" t="s">
        <v>446</v>
      </c>
      <c r="K166" s="76">
        <v>1</v>
      </c>
      <c r="L166" t="s">
        <v>105</v>
      </c>
      <c r="M166" s="76">
        <v>4.7</v>
      </c>
      <c r="N166" s="76">
        <v>1.54</v>
      </c>
      <c r="O166" s="76">
        <v>5688826.1600000001</v>
      </c>
      <c r="P166" s="76">
        <v>106.83</v>
      </c>
      <c r="Q166" s="76">
        <v>0</v>
      </c>
      <c r="R166" s="76">
        <v>6077.3729867279999</v>
      </c>
      <c r="S166" s="76">
        <v>3.35</v>
      </c>
      <c r="T166" s="76">
        <v>0.33</v>
      </c>
      <c r="U166" s="76">
        <v>0.06</v>
      </c>
    </row>
    <row r="167" spans="2:21">
      <c r="B167" t="s">
        <v>723</v>
      </c>
      <c r="C167" t="s">
        <v>724</v>
      </c>
      <c r="D167" t="s">
        <v>103</v>
      </c>
      <c r="E167" t="s">
        <v>126</v>
      </c>
      <c r="F167" t="str">
        <f>VLOOKUP(C167,'[6]אג"ח קונצרני'!$C$14:$F$579,4,0)</f>
        <v>251</v>
      </c>
      <c r="G167" t="s">
        <v>418</v>
      </c>
      <c r="H167" t="s">
        <v>209</v>
      </c>
      <c r="I167" t="s">
        <v>210</v>
      </c>
      <c r="J167" t="s">
        <v>725</v>
      </c>
      <c r="K167" s="76">
        <v>5.91</v>
      </c>
      <c r="L167" t="s">
        <v>105</v>
      </c>
      <c r="M167" s="76">
        <v>3.06</v>
      </c>
      <c r="N167" s="76">
        <v>1.71</v>
      </c>
      <c r="O167" s="76">
        <v>2540267</v>
      </c>
      <c r="P167" s="76">
        <v>108.19</v>
      </c>
      <c r="Q167" s="76">
        <v>38.86609</v>
      </c>
      <c r="R167" s="76">
        <v>2787.1809573</v>
      </c>
      <c r="S167" s="76">
        <v>2.06</v>
      </c>
      <c r="T167" s="76">
        <v>0.15</v>
      </c>
      <c r="U167" s="76">
        <v>0.03</v>
      </c>
    </row>
    <row r="168" spans="2:21">
      <c r="B168" t="s">
        <v>726</v>
      </c>
      <c r="C168" t="s">
        <v>727</v>
      </c>
      <c r="D168" t="s">
        <v>103</v>
      </c>
      <c r="E168" t="s">
        <v>126</v>
      </c>
      <c r="F168" t="str">
        <f>VLOOKUP(C168,'[6]אג"ח קונצרני'!$C$14:$F$579,4,0)</f>
        <v>251</v>
      </c>
      <c r="G168" t="s">
        <v>418</v>
      </c>
      <c r="H168" t="s">
        <v>209</v>
      </c>
      <c r="I168" t="s">
        <v>210</v>
      </c>
      <c r="J168" t="s">
        <v>728</v>
      </c>
      <c r="K168" s="76">
        <v>1.68</v>
      </c>
      <c r="L168" t="s">
        <v>105</v>
      </c>
      <c r="M168" s="76">
        <v>4.25</v>
      </c>
      <c r="N168" s="76">
        <v>1.44</v>
      </c>
      <c r="O168" s="76">
        <v>587078.03</v>
      </c>
      <c r="P168" s="76">
        <v>114.04</v>
      </c>
      <c r="Q168" s="76">
        <v>104.64446</v>
      </c>
      <c r="R168" s="76">
        <v>774.14824541200005</v>
      </c>
      <c r="S168" s="76">
        <v>0.25</v>
      </c>
      <c r="T168" s="76">
        <v>0.04</v>
      </c>
      <c r="U168" s="76">
        <v>0.01</v>
      </c>
    </row>
    <row r="169" spans="2:21">
      <c r="B169" t="s">
        <v>729</v>
      </c>
      <c r="C169" t="s">
        <v>730</v>
      </c>
      <c r="D169" t="s">
        <v>103</v>
      </c>
      <c r="E169" t="s">
        <v>126</v>
      </c>
      <c r="F169" t="str">
        <f>VLOOKUP(C169,'[6]אג"ח קונצרני'!$C$14:$F$579,4,0)</f>
        <v>251</v>
      </c>
      <c r="G169" t="s">
        <v>418</v>
      </c>
      <c r="H169" t="s">
        <v>209</v>
      </c>
      <c r="I169" t="s">
        <v>210</v>
      </c>
      <c r="J169" t="s">
        <v>411</v>
      </c>
      <c r="K169" s="76">
        <v>2.57</v>
      </c>
      <c r="L169" t="s">
        <v>105</v>
      </c>
      <c r="M169" s="76">
        <v>4.5999999999999996</v>
      </c>
      <c r="N169" s="76">
        <v>0.74</v>
      </c>
      <c r="O169" s="76">
        <v>6727128.6200000001</v>
      </c>
      <c r="P169" s="76">
        <v>110.98</v>
      </c>
      <c r="Q169" s="76">
        <v>0</v>
      </c>
      <c r="R169" s="76">
        <v>7465.7673424759996</v>
      </c>
      <c r="S169" s="76">
        <v>1.43</v>
      </c>
      <c r="T169" s="76">
        <v>0.4</v>
      </c>
      <c r="U169" s="76">
        <v>0.08</v>
      </c>
    </row>
    <row r="170" spans="2:21">
      <c r="B170" t="s">
        <v>731</v>
      </c>
      <c r="C170" t="s">
        <v>732</v>
      </c>
      <c r="D170" t="s">
        <v>103</v>
      </c>
      <c r="E170" t="s">
        <v>126</v>
      </c>
      <c r="F170" t="str">
        <f>VLOOKUP(C170,'[6]אג"ח קונצרני'!$C$14:$F$579,4,0)</f>
        <v>1130</v>
      </c>
      <c r="G170" t="s">
        <v>418</v>
      </c>
      <c r="H170" t="s">
        <v>697</v>
      </c>
      <c r="I170" t="s">
        <v>153</v>
      </c>
      <c r="J170" t="s">
        <v>733</v>
      </c>
      <c r="K170" s="76">
        <v>5.69</v>
      </c>
      <c r="L170" t="s">
        <v>105</v>
      </c>
      <c r="M170" s="76">
        <v>2.5</v>
      </c>
      <c r="N170" s="76">
        <v>1.89</v>
      </c>
      <c r="O170" s="76">
        <v>1216044.6499999999</v>
      </c>
      <c r="P170" s="76">
        <v>105.16</v>
      </c>
      <c r="Q170" s="76">
        <v>0</v>
      </c>
      <c r="R170" s="76">
        <v>1278.7925539400001</v>
      </c>
      <c r="S170" s="76">
        <v>0.76</v>
      </c>
      <c r="T170" s="76">
        <v>7.0000000000000007E-2</v>
      </c>
      <c r="U170" s="76">
        <v>0.01</v>
      </c>
    </row>
    <row r="171" spans="2:21">
      <c r="B171" t="s">
        <v>734</v>
      </c>
      <c r="C171" t="s">
        <v>735</v>
      </c>
      <c r="D171" t="s">
        <v>103</v>
      </c>
      <c r="E171" t="s">
        <v>126</v>
      </c>
      <c r="F171" t="str">
        <f>VLOOKUP(C171,'[6]אג"ח קונצרני'!$C$14:$F$579,4,0)</f>
        <v>1130</v>
      </c>
      <c r="G171" t="s">
        <v>418</v>
      </c>
      <c r="H171" t="s">
        <v>697</v>
      </c>
      <c r="I171" t="s">
        <v>153</v>
      </c>
      <c r="J171" t="s">
        <v>736</v>
      </c>
      <c r="K171" s="76">
        <v>4.07</v>
      </c>
      <c r="L171" t="s">
        <v>105</v>
      </c>
      <c r="M171" s="76">
        <v>3.25</v>
      </c>
      <c r="N171" s="76">
        <v>-0.22</v>
      </c>
      <c r="O171" s="76">
        <v>1435744.22</v>
      </c>
      <c r="P171" s="76">
        <v>106.58</v>
      </c>
      <c r="Q171" s="76">
        <v>0</v>
      </c>
      <c r="R171" s="76">
        <v>1530.2161896760001</v>
      </c>
      <c r="S171" s="76">
        <v>1.0900000000000001</v>
      </c>
      <c r="T171" s="76">
        <v>0.08</v>
      </c>
      <c r="U171" s="76">
        <v>0.02</v>
      </c>
    </row>
    <row r="172" spans="2:21">
      <c r="B172" t="s">
        <v>737</v>
      </c>
      <c r="C172" t="s">
        <v>738</v>
      </c>
      <c r="D172" t="s">
        <v>103</v>
      </c>
      <c r="E172" t="s">
        <v>126</v>
      </c>
      <c r="F172" t="str">
        <f>VLOOKUP(C172,'[6]אג"ח קונצרני'!$C$14:$F$579,4,0)</f>
        <v>691</v>
      </c>
      <c r="G172" t="s">
        <v>383</v>
      </c>
      <c r="H172" t="s">
        <v>209</v>
      </c>
      <c r="I172" t="s">
        <v>210</v>
      </c>
      <c r="J172" t="s">
        <v>680</v>
      </c>
      <c r="K172" s="76">
        <v>3.68</v>
      </c>
      <c r="L172" t="s">
        <v>105</v>
      </c>
      <c r="M172" s="76">
        <v>5.0999999999999996</v>
      </c>
      <c r="N172" s="76">
        <v>0.9</v>
      </c>
      <c r="O172" s="76">
        <v>2043707</v>
      </c>
      <c r="P172" s="76">
        <v>139.84</v>
      </c>
      <c r="Q172" s="76">
        <v>31.199100000000001</v>
      </c>
      <c r="R172" s="76">
        <v>2889.1189687999999</v>
      </c>
      <c r="S172" s="76">
        <v>0.18</v>
      </c>
      <c r="T172" s="76">
        <v>0.16</v>
      </c>
      <c r="U172" s="76">
        <v>0.03</v>
      </c>
    </row>
    <row r="173" spans="2:21">
      <c r="B173" t="s">
        <v>739</v>
      </c>
      <c r="C173" t="s">
        <v>740</v>
      </c>
      <c r="D173" t="s">
        <v>103</v>
      </c>
      <c r="E173" t="s">
        <v>126</v>
      </c>
      <c r="F173" t="str">
        <f>VLOOKUP(C173,'[6]אג"ח קונצרני'!$C$14:$F$579,4,0)</f>
        <v>1095</v>
      </c>
      <c r="G173" t="s">
        <v>615</v>
      </c>
      <c r="H173" t="s">
        <v>697</v>
      </c>
      <c r="I173" t="s">
        <v>153</v>
      </c>
      <c r="J173" t="s">
        <v>266</v>
      </c>
      <c r="K173" s="76">
        <v>3.15</v>
      </c>
      <c r="L173" t="s">
        <v>105</v>
      </c>
      <c r="M173" s="76">
        <v>4.6500000000000004</v>
      </c>
      <c r="N173" s="76">
        <v>1.48</v>
      </c>
      <c r="O173" s="76">
        <v>1705811</v>
      </c>
      <c r="P173" s="76">
        <v>116.92</v>
      </c>
      <c r="Q173" s="76">
        <v>0</v>
      </c>
      <c r="R173" s="76">
        <v>1994.4342211999999</v>
      </c>
      <c r="S173" s="76">
        <v>0.3</v>
      </c>
      <c r="T173" s="76">
        <v>0.11</v>
      </c>
      <c r="U173" s="76">
        <v>0.02</v>
      </c>
    </row>
    <row r="174" spans="2:21">
      <c r="B174" t="s">
        <v>741</v>
      </c>
      <c r="C174" t="s">
        <v>742</v>
      </c>
      <c r="D174" t="s">
        <v>103</v>
      </c>
      <c r="E174" t="s">
        <v>126</v>
      </c>
      <c r="F174" t="str">
        <f>VLOOKUP(C174,'[6]אג"ח קונצרני'!$C$14:$F$579,4,0)</f>
        <v>1095</v>
      </c>
      <c r="G174" t="s">
        <v>615</v>
      </c>
      <c r="H174" t="s">
        <v>697</v>
      </c>
      <c r="I174" t="s">
        <v>153</v>
      </c>
      <c r="J174" t="s">
        <v>266</v>
      </c>
      <c r="K174" s="76">
        <v>3.08</v>
      </c>
      <c r="L174" t="s">
        <v>105</v>
      </c>
      <c r="M174" s="76">
        <v>6.1</v>
      </c>
      <c r="N174" s="76">
        <v>1.49</v>
      </c>
      <c r="O174" s="76">
        <v>2601080.35</v>
      </c>
      <c r="P174" s="76">
        <v>125.04</v>
      </c>
      <c r="Q174" s="76">
        <v>0</v>
      </c>
      <c r="R174" s="76">
        <v>3252.3908696399999</v>
      </c>
      <c r="S174" s="76">
        <v>0.28999999999999998</v>
      </c>
      <c r="T174" s="76">
        <v>0.18</v>
      </c>
      <c r="U174" s="76">
        <v>0.03</v>
      </c>
    </row>
    <row r="175" spans="2:21">
      <c r="B175" t="s">
        <v>743</v>
      </c>
      <c r="C175" t="s">
        <v>744</v>
      </c>
      <c r="D175" t="s">
        <v>103</v>
      </c>
      <c r="E175" t="s">
        <v>126</v>
      </c>
      <c r="F175" t="str">
        <f>VLOOKUP(C175,'[6]אג"ח קונצרני'!$C$14:$F$579,4,0)</f>
        <v>576</v>
      </c>
      <c r="G175" t="s">
        <v>615</v>
      </c>
      <c r="H175" t="s">
        <v>209</v>
      </c>
      <c r="I175" t="s">
        <v>210</v>
      </c>
      <c r="J175" t="s">
        <v>266</v>
      </c>
      <c r="K175" s="76">
        <v>1.65</v>
      </c>
      <c r="L175" t="s">
        <v>105</v>
      </c>
      <c r="M175" s="76">
        <v>4.95</v>
      </c>
      <c r="N175" s="76">
        <v>0.76</v>
      </c>
      <c r="O175" s="76">
        <v>4600590.4000000004</v>
      </c>
      <c r="P175" s="76">
        <v>130.12</v>
      </c>
      <c r="Q175" s="76">
        <v>0</v>
      </c>
      <c r="R175" s="76">
        <v>5986.2882284799998</v>
      </c>
      <c r="S175" s="76">
        <v>0.23</v>
      </c>
      <c r="T175" s="76">
        <v>0.32</v>
      </c>
      <c r="U175" s="76">
        <v>0.06</v>
      </c>
    </row>
    <row r="176" spans="2:21">
      <c r="B176" t="s">
        <v>743</v>
      </c>
      <c r="C176" t="s">
        <v>744</v>
      </c>
      <c r="D176" t="s">
        <v>103</v>
      </c>
      <c r="E176" t="s">
        <v>126</v>
      </c>
      <c r="F176" t="str">
        <f>VLOOKUP(C176,'[6]אג"ח קונצרני'!$C$14:$F$579,4,0)</f>
        <v>576</v>
      </c>
      <c r="G176" t="s">
        <v>615</v>
      </c>
      <c r="H176" t="s">
        <v>209</v>
      </c>
      <c r="I176" t="s">
        <v>210</v>
      </c>
      <c r="J176" t="s">
        <v>266</v>
      </c>
      <c r="K176" s="76">
        <v>1.65</v>
      </c>
      <c r="L176" t="s">
        <v>105</v>
      </c>
      <c r="M176" s="76">
        <v>4.95</v>
      </c>
      <c r="N176" s="76">
        <v>0.76</v>
      </c>
      <c r="O176" s="76">
        <v>11088946.800000001</v>
      </c>
      <c r="P176" s="76">
        <v>130.12</v>
      </c>
      <c r="Q176" s="76">
        <v>0</v>
      </c>
      <c r="R176" s="76">
        <v>14428.93757616</v>
      </c>
      <c r="S176" s="76">
        <v>0.56000000000000005</v>
      </c>
      <c r="T176" s="76">
        <v>0.78</v>
      </c>
      <c r="U176" s="76">
        <v>0.15</v>
      </c>
    </row>
    <row r="177" spans="2:21">
      <c r="B177" t="s">
        <v>745</v>
      </c>
      <c r="C177" t="s">
        <v>746</v>
      </c>
      <c r="D177" t="s">
        <v>103</v>
      </c>
      <c r="E177" t="s">
        <v>126</v>
      </c>
      <c r="F177" t="str">
        <f>VLOOKUP(C177,'[6]אג"ח קונצרני'!$C$14:$F$579,4,0)</f>
        <v>4880</v>
      </c>
      <c r="G177" t="s">
        <v>130</v>
      </c>
      <c r="H177" t="s">
        <v>209</v>
      </c>
      <c r="I177" t="s">
        <v>210</v>
      </c>
      <c r="J177" t="s">
        <v>266</v>
      </c>
      <c r="K177" s="76">
        <v>2.77</v>
      </c>
      <c r="L177" t="s">
        <v>105</v>
      </c>
      <c r="M177" s="76">
        <v>2.65</v>
      </c>
      <c r="N177" s="76">
        <v>1.02</v>
      </c>
      <c r="O177" s="76">
        <v>1919807.8</v>
      </c>
      <c r="P177" s="76">
        <v>104.2</v>
      </c>
      <c r="Q177" s="76">
        <v>0</v>
      </c>
      <c r="R177" s="76">
        <v>2000.4397276</v>
      </c>
      <c r="S177" s="76">
        <v>0</v>
      </c>
      <c r="T177" s="76">
        <v>0.11</v>
      </c>
      <c r="U177" s="76">
        <v>0.02</v>
      </c>
    </row>
    <row r="178" spans="2:21">
      <c r="B178" t="s">
        <v>748</v>
      </c>
      <c r="C178" t="s">
        <v>749</v>
      </c>
      <c r="D178" t="s">
        <v>103</v>
      </c>
      <c r="E178" t="s">
        <v>126</v>
      </c>
      <c r="F178" t="str">
        <f>VLOOKUP(C178,'[6]אג"ח קונצרני'!$C$14:$F$579,4,0)</f>
        <v>1536</v>
      </c>
      <c r="G178" t="s">
        <v>418</v>
      </c>
      <c r="H178" t="s">
        <v>209</v>
      </c>
      <c r="I178" t="s">
        <v>210</v>
      </c>
      <c r="J178" t="s">
        <v>636</v>
      </c>
      <c r="K178" s="76">
        <v>5.18</v>
      </c>
      <c r="L178" t="s">
        <v>105</v>
      </c>
      <c r="M178" s="76">
        <v>2.2999999999999998</v>
      </c>
      <c r="N178" s="76">
        <v>1.55</v>
      </c>
      <c r="O178" s="76">
        <v>3420001</v>
      </c>
      <c r="P178" s="76">
        <v>104.26</v>
      </c>
      <c r="Q178" s="76">
        <v>0</v>
      </c>
      <c r="R178" s="76">
        <v>3565.6930425999999</v>
      </c>
      <c r="S178" s="76">
        <v>2.72</v>
      </c>
      <c r="T178" s="76">
        <v>0.19</v>
      </c>
      <c r="U178" s="76">
        <v>0.04</v>
      </c>
    </row>
    <row r="179" spans="2:21">
      <c r="B179" t="s">
        <v>750</v>
      </c>
      <c r="C179" t="s">
        <v>751</v>
      </c>
      <c r="D179" t="s">
        <v>103</v>
      </c>
      <c r="E179" t="s">
        <v>126</v>
      </c>
      <c r="F179" t="str">
        <f>VLOOKUP(C179,'[8]אג"ח קונצרני'!$C$14:$F$232,4,0)</f>
        <v>226</v>
      </c>
      <c r="G179" t="s">
        <v>418</v>
      </c>
      <c r="H179" t="s">
        <v>209</v>
      </c>
      <c r="I179" t="s">
        <v>210</v>
      </c>
      <c r="J179" t="s">
        <v>266</v>
      </c>
      <c r="K179" s="76">
        <v>5.64</v>
      </c>
      <c r="L179" t="s">
        <v>105</v>
      </c>
      <c r="M179" s="76">
        <v>3.7</v>
      </c>
      <c r="N179" s="76">
        <v>1.17</v>
      </c>
      <c r="O179" s="76">
        <v>2940</v>
      </c>
      <c r="P179" s="76">
        <v>112.64</v>
      </c>
      <c r="Q179" s="76">
        <v>0</v>
      </c>
      <c r="R179" s="76">
        <v>3.3116159999999999</v>
      </c>
      <c r="S179" s="76">
        <v>0</v>
      </c>
      <c r="T179" s="76">
        <v>0</v>
      </c>
      <c r="U179" s="76">
        <v>0</v>
      </c>
    </row>
    <row r="180" spans="2:21">
      <c r="B180" t="s">
        <v>752</v>
      </c>
      <c r="C180" t="s">
        <v>753</v>
      </c>
      <c r="D180" t="s">
        <v>103</v>
      </c>
      <c r="E180" t="s">
        <v>126</v>
      </c>
      <c r="F180" t="str">
        <f>VLOOKUP(C180,'[6]אג"ח קונצרני'!$C$14:$F$579,4,0)</f>
        <v>1450</v>
      </c>
      <c r="G180" t="s">
        <v>418</v>
      </c>
      <c r="H180" t="s">
        <v>209</v>
      </c>
      <c r="I180" t="s">
        <v>210</v>
      </c>
      <c r="J180" t="s">
        <v>633</v>
      </c>
      <c r="K180" s="76">
        <v>1.96</v>
      </c>
      <c r="L180" t="s">
        <v>105</v>
      </c>
      <c r="M180" s="76">
        <v>4.9000000000000004</v>
      </c>
      <c r="N180" s="76">
        <v>-1.03</v>
      </c>
      <c r="O180" s="76">
        <v>1475777.7</v>
      </c>
      <c r="P180" s="76">
        <v>108.8</v>
      </c>
      <c r="Q180" s="76">
        <v>0</v>
      </c>
      <c r="R180" s="76">
        <v>1605.6461376</v>
      </c>
      <c r="S180" s="76">
        <v>0.83</v>
      </c>
      <c r="T180" s="76">
        <v>0.09</v>
      </c>
      <c r="U180" s="76">
        <v>0.02</v>
      </c>
    </row>
    <row r="181" spans="2:21">
      <c r="B181" t="s">
        <v>754</v>
      </c>
      <c r="C181" t="s">
        <v>755</v>
      </c>
      <c r="D181" t="s">
        <v>103</v>
      </c>
      <c r="E181" t="s">
        <v>126</v>
      </c>
      <c r="F181" t="str">
        <f>VLOOKUP(C181,'[6]אג"ח קונצרני'!$C$14:$F$579,4,0)</f>
        <v>1450</v>
      </c>
      <c r="G181" t="s">
        <v>418</v>
      </c>
      <c r="H181" t="s">
        <v>209</v>
      </c>
      <c r="I181" t="s">
        <v>210</v>
      </c>
      <c r="J181" t="s">
        <v>756</v>
      </c>
      <c r="K181" s="76">
        <v>3.7</v>
      </c>
      <c r="L181" t="s">
        <v>105</v>
      </c>
      <c r="M181" s="76">
        <v>3.35</v>
      </c>
      <c r="N181" s="76">
        <v>0.59</v>
      </c>
      <c r="O181" s="76">
        <v>216667.35</v>
      </c>
      <c r="P181" s="76">
        <v>109.53</v>
      </c>
      <c r="Q181" s="76">
        <v>0</v>
      </c>
      <c r="R181" s="76">
        <v>237.315748455</v>
      </c>
      <c r="S181" s="76">
        <v>0.05</v>
      </c>
      <c r="T181" s="76">
        <v>0.01</v>
      </c>
      <c r="U181" s="76">
        <v>0</v>
      </c>
    </row>
    <row r="182" spans="2:21">
      <c r="B182" t="s">
        <v>754</v>
      </c>
      <c r="C182" t="s">
        <v>755</v>
      </c>
      <c r="D182" t="s">
        <v>103</v>
      </c>
      <c r="E182" t="s">
        <v>126</v>
      </c>
      <c r="F182" t="str">
        <f>VLOOKUP(C182,'[6]אג"ח קונצרני'!$C$14:$F$579,4,0)</f>
        <v>1450</v>
      </c>
      <c r="G182" t="s">
        <v>418</v>
      </c>
      <c r="H182" t="s">
        <v>209</v>
      </c>
      <c r="I182" t="s">
        <v>210</v>
      </c>
      <c r="J182" t="s">
        <v>756</v>
      </c>
      <c r="K182" s="76">
        <v>3.7</v>
      </c>
      <c r="L182" t="s">
        <v>105</v>
      </c>
      <c r="M182" s="76">
        <v>3.35</v>
      </c>
      <c r="N182" s="76">
        <v>0.59</v>
      </c>
      <c r="O182" s="76">
        <v>242255.74</v>
      </c>
      <c r="P182" s="76">
        <v>109.53</v>
      </c>
      <c r="Q182" s="76">
        <v>0</v>
      </c>
      <c r="R182" s="76">
        <v>265.342712022</v>
      </c>
      <c r="S182" s="76">
        <v>0.06</v>
      </c>
      <c r="T182" s="76">
        <v>0.01</v>
      </c>
      <c r="U182" s="76">
        <v>0</v>
      </c>
    </row>
    <row r="183" spans="2:21">
      <c r="B183" t="s">
        <v>757</v>
      </c>
      <c r="C183" t="s">
        <v>758</v>
      </c>
      <c r="D183" t="s">
        <v>103</v>
      </c>
      <c r="E183" t="s">
        <v>126</v>
      </c>
      <c r="F183" t="str">
        <f>VLOOKUP(C183,'[6]אג"ח קונצרני'!$C$14:$F$579,4,0)</f>
        <v>1450</v>
      </c>
      <c r="G183" t="s">
        <v>418</v>
      </c>
      <c r="H183" t="s">
        <v>209</v>
      </c>
      <c r="I183" t="s">
        <v>210</v>
      </c>
      <c r="J183" t="s">
        <v>759</v>
      </c>
      <c r="K183" s="76">
        <v>5.58</v>
      </c>
      <c r="L183" t="s">
        <v>105</v>
      </c>
      <c r="M183" s="76">
        <v>2.0499999999999998</v>
      </c>
      <c r="N183" s="76">
        <v>1.34</v>
      </c>
      <c r="O183" s="76">
        <v>788221</v>
      </c>
      <c r="P183" s="76">
        <v>104.43</v>
      </c>
      <c r="Q183" s="76">
        <v>0</v>
      </c>
      <c r="R183" s="76">
        <v>823.1391903</v>
      </c>
      <c r="S183" s="76">
        <v>0.24</v>
      </c>
      <c r="T183" s="76">
        <v>0.04</v>
      </c>
      <c r="U183" s="76">
        <v>0.01</v>
      </c>
    </row>
    <row r="184" spans="2:21">
      <c r="B184" t="s">
        <v>757</v>
      </c>
      <c r="C184" t="s">
        <v>758</v>
      </c>
      <c r="D184" t="s">
        <v>103</v>
      </c>
      <c r="E184" t="s">
        <v>126</v>
      </c>
      <c r="F184" t="str">
        <f>VLOOKUP(C184,'[6]אג"ח קונצרני'!$C$14:$F$579,4,0)</f>
        <v>1450</v>
      </c>
      <c r="G184" t="s">
        <v>418</v>
      </c>
      <c r="H184" t="s">
        <v>209</v>
      </c>
      <c r="I184" t="s">
        <v>210</v>
      </c>
      <c r="J184" t="s">
        <v>759</v>
      </c>
      <c r="K184" s="76">
        <v>5.58</v>
      </c>
      <c r="L184" t="s">
        <v>105</v>
      </c>
      <c r="M184" s="76">
        <v>2.0499999999999998</v>
      </c>
      <c r="N184" s="76">
        <v>1.34</v>
      </c>
      <c r="O184" s="76">
        <v>911779</v>
      </c>
      <c r="P184" s="76">
        <v>104.43</v>
      </c>
      <c r="Q184" s="76">
        <v>0</v>
      </c>
      <c r="R184" s="76">
        <v>952.17080969999995</v>
      </c>
      <c r="S184" s="76">
        <v>0.28000000000000003</v>
      </c>
      <c r="T184" s="76">
        <v>0.05</v>
      </c>
      <c r="U184" s="76">
        <v>0.01</v>
      </c>
    </row>
    <row r="185" spans="2:21">
      <c r="B185" t="s">
        <v>760</v>
      </c>
      <c r="C185" t="s">
        <v>761</v>
      </c>
      <c r="D185" t="s">
        <v>103</v>
      </c>
      <c r="E185" t="s">
        <v>126</v>
      </c>
      <c r="F185" t="str">
        <f>VLOOKUP(C185,'[6]אג"ח קונצרני'!$C$14:$F$579,4,0)</f>
        <v>699</v>
      </c>
      <c r="G185" t="s">
        <v>418</v>
      </c>
      <c r="H185" t="s">
        <v>209</v>
      </c>
      <c r="I185" t="s">
        <v>210</v>
      </c>
      <c r="J185" t="s">
        <v>266</v>
      </c>
      <c r="K185" s="76">
        <v>4.8600000000000003</v>
      </c>
      <c r="L185" t="s">
        <v>105</v>
      </c>
      <c r="M185" s="76">
        <v>4.95</v>
      </c>
      <c r="N185" s="76">
        <v>1.51</v>
      </c>
      <c r="O185" s="76">
        <v>902633</v>
      </c>
      <c r="P185" s="76">
        <v>144.29</v>
      </c>
      <c r="Q185" s="76">
        <v>0</v>
      </c>
      <c r="R185" s="76">
        <v>1302.4091556999999</v>
      </c>
      <c r="S185" s="76">
        <v>0.06</v>
      </c>
      <c r="T185" s="76">
        <v>7.0000000000000007E-2</v>
      </c>
      <c r="U185" s="76">
        <v>0.01</v>
      </c>
    </row>
    <row r="186" spans="2:21">
      <c r="B186" t="s">
        <v>762</v>
      </c>
      <c r="C186" t="s">
        <v>763</v>
      </c>
      <c r="D186" t="s">
        <v>103</v>
      </c>
      <c r="E186" t="s">
        <v>126</v>
      </c>
      <c r="F186" t="str">
        <f>VLOOKUP(C186,'[6]אג"ח קונצרני'!$C$14:$F$579,4,0)</f>
        <v>1095</v>
      </c>
      <c r="G186" t="s">
        <v>615</v>
      </c>
      <c r="H186" t="s">
        <v>209</v>
      </c>
      <c r="I186" t="s">
        <v>210</v>
      </c>
      <c r="J186" t="s">
        <v>764</v>
      </c>
      <c r="K186" s="76">
        <v>2.57</v>
      </c>
      <c r="L186" t="s">
        <v>105</v>
      </c>
      <c r="M186" s="76">
        <v>4.5</v>
      </c>
      <c r="N186" s="76">
        <v>2.13</v>
      </c>
      <c r="O186" s="76">
        <v>1698000</v>
      </c>
      <c r="P186" s="76">
        <v>129.63999999999999</v>
      </c>
      <c r="Q186" s="76">
        <v>0</v>
      </c>
      <c r="R186" s="76">
        <v>2201.2872000000002</v>
      </c>
      <c r="S186" s="76">
        <v>0.45</v>
      </c>
      <c r="T186" s="76">
        <v>0.12</v>
      </c>
      <c r="U186" s="76">
        <v>0.02</v>
      </c>
    </row>
    <row r="187" spans="2:21">
      <c r="B187" t="s">
        <v>765</v>
      </c>
      <c r="C187" t="s">
        <v>766</v>
      </c>
      <c r="D187" t="s">
        <v>103</v>
      </c>
      <c r="E187" t="s">
        <v>126</v>
      </c>
      <c r="F187" t="str">
        <f>VLOOKUP(C187,'[6]אג"ח קונצרני'!$C$14:$F$579,4,0)</f>
        <v>1095</v>
      </c>
      <c r="G187" t="s">
        <v>615</v>
      </c>
      <c r="H187" t="s">
        <v>209</v>
      </c>
      <c r="I187" t="s">
        <v>210</v>
      </c>
      <c r="J187" t="s">
        <v>266</v>
      </c>
      <c r="K187" s="76">
        <v>2.37</v>
      </c>
      <c r="L187" t="s">
        <v>105</v>
      </c>
      <c r="M187" s="76">
        <v>4.5999999999999996</v>
      </c>
      <c r="N187" s="76">
        <v>1.3</v>
      </c>
      <c r="O187" s="76">
        <v>1181772</v>
      </c>
      <c r="P187" s="76">
        <v>131.38</v>
      </c>
      <c r="Q187" s="76">
        <v>0</v>
      </c>
      <c r="R187" s="76">
        <v>1552.6120536000001</v>
      </c>
      <c r="S187" s="76">
        <v>0.22</v>
      </c>
      <c r="T187" s="76">
        <v>0.08</v>
      </c>
      <c r="U187" s="76">
        <v>0.02</v>
      </c>
    </row>
    <row r="188" spans="2:21">
      <c r="B188" t="s">
        <v>767</v>
      </c>
      <c r="C188" t="s">
        <v>768</v>
      </c>
      <c r="D188" t="s">
        <v>103</v>
      </c>
      <c r="E188" t="s">
        <v>126</v>
      </c>
      <c r="F188" t="str">
        <f>VLOOKUP(C188,'[6]אג"ח קונצרני'!$C$14:$F$579,4,0)</f>
        <v>1068</v>
      </c>
      <c r="G188" t="s">
        <v>418</v>
      </c>
      <c r="H188" t="s">
        <v>209</v>
      </c>
      <c r="I188" t="s">
        <v>210</v>
      </c>
      <c r="J188" t="s">
        <v>266</v>
      </c>
      <c r="K188" s="76">
        <v>4.5599999999999996</v>
      </c>
      <c r="L188" t="s">
        <v>105</v>
      </c>
      <c r="M188" s="76">
        <v>4.34</v>
      </c>
      <c r="N188" s="76">
        <v>1.33</v>
      </c>
      <c r="O188" s="76">
        <v>2908582.63</v>
      </c>
      <c r="P188" s="76">
        <v>114.47</v>
      </c>
      <c r="Q188" s="76">
        <v>0</v>
      </c>
      <c r="R188" s="76">
        <v>3329.4545365610002</v>
      </c>
      <c r="S188" s="76">
        <v>0.17</v>
      </c>
      <c r="T188" s="76">
        <v>0.18</v>
      </c>
      <c r="U188" s="76">
        <v>0.03</v>
      </c>
    </row>
    <row r="189" spans="2:21">
      <c r="B189" t="s">
        <v>767</v>
      </c>
      <c r="C189" t="s">
        <v>768</v>
      </c>
      <c r="D189" t="s">
        <v>103</v>
      </c>
      <c r="E189" t="s">
        <v>126</v>
      </c>
      <c r="F189" t="str">
        <f>VLOOKUP(C189,'[6]אג"ח קונצרני'!$C$14:$F$579,4,0)</f>
        <v>1068</v>
      </c>
      <c r="G189" t="s">
        <v>418</v>
      </c>
      <c r="H189" t="s">
        <v>209</v>
      </c>
      <c r="I189" t="s">
        <v>210</v>
      </c>
      <c r="J189" t="s">
        <v>266</v>
      </c>
      <c r="K189" s="76">
        <v>4.5599999999999996</v>
      </c>
      <c r="L189" t="s">
        <v>105</v>
      </c>
      <c r="M189" s="76">
        <v>4.34</v>
      </c>
      <c r="N189" s="76">
        <v>1.33</v>
      </c>
      <c r="O189" s="76">
        <v>3853179.5</v>
      </c>
      <c r="P189" s="76">
        <v>114.47</v>
      </c>
      <c r="Q189" s="76">
        <v>0</v>
      </c>
      <c r="R189" s="76">
        <v>4410.7345736500001</v>
      </c>
      <c r="S189" s="76">
        <v>0.23</v>
      </c>
      <c r="T189" s="76">
        <v>0.24</v>
      </c>
      <c r="U189" s="76">
        <v>0.05</v>
      </c>
    </row>
    <row r="190" spans="2:21">
      <c r="B190" t="s">
        <v>769</v>
      </c>
      <c r="C190" t="s">
        <v>770</v>
      </c>
      <c r="D190" t="s">
        <v>103</v>
      </c>
      <c r="E190" t="s">
        <v>126</v>
      </c>
      <c r="F190" t="str">
        <f>VLOOKUP(C190,'[6]אג"ח קונצרני'!$C$14:$F$579,4,0)</f>
        <v>1068</v>
      </c>
      <c r="G190" t="s">
        <v>418</v>
      </c>
      <c r="H190" t="s">
        <v>209</v>
      </c>
      <c r="I190" t="s">
        <v>210</v>
      </c>
      <c r="J190" t="s">
        <v>266</v>
      </c>
      <c r="K190" s="76">
        <v>6.71</v>
      </c>
      <c r="L190" t="s">
        <v>105</v>
      </c>
      <c r="M190" s="76">
        <v>3.9</v>
      </c>
      <c r="N190" s="76">
        <v>2.15</v>
      </c>
      <c r="O190" s="76">
        <v>963306.25</v>
      </c>
      <c r="P190" s="76">
        <v>112.4</v>
      </c>
      <c r="Q190" s="76">
        <v>0</v>
      </c>
      <c r="R190" s="76">
        <v>1082.7562250000001</v>
      </c>
      <c r="S190" s="76">
        <v>0.06</v>
      </c>
      <c r="T190" s="76">
        <v>0.06</v>
      </c>
      <c r="U190" s="76">
        <v>0.01</v>
      </c>
    </row>
    <row r="191" spans="2:21">
      <c r="B191" t="s">
        <v>771</v>
      </c>
      <c r="C191" t="s">
        <v>772</v>
      </c>
      <c r="D191" t="s">
        <v>103</v>
      </c>
      <c r="E191" t="s">
        <v>126</v>
      </c>
      <c r="F191" t="str">
        <f>VLOOKUP(C191,'[6]אג"ח קונצרני'!$C$14:$F$579,4,0)</f>
        <v>1068</v>
      </c>
      <c r="G191" t="s">
        <v>418</v>
      </c>
      <c r="H191" t="s">
        <v>209</v>
      </c>
      <c r="I191" t="s">
        <v>210</v>
      </c>
      <c r="J191" t="s">
        <v>411</v>
      </c>
      <c r="K191" s="76">
        <v>0.68</v>
      </c>
      <c r="L191" t="s">
        <v>105</v>
      </c>
      <c r="M191" s="76">
        <v>4.8</v>
      </c>
      <c r="N191" s="76">
        <v>1.4</v>
      </c>
      <c r="O191" s="76">
        <v>747368</v>
      </c>
      <c r="P191" s="76">
        <v>112.19</v>
      </c>
      <c r="Q191" s="76">
        <v>0</v>
      </c>
      <c r="R191" s="76">
        <v>838.47215919999996</v>
      </c>
      <c r="S191" s="76">
        <v>2.38</v>
      </c>
      <c r="T191" s="76">
        <v>0.05</v>
      </c>
      <c r="U191" s="76">
        <v>0.01</v>
      </c>
    </row>
    <row r="192" spans="2:21">
      <c r="B192" t="s">
        <v>773</v>
      </c>
      <c r="C192" t="s">
        <v>774</v>
      </c>
      <c r="D192" t="s">
        <v>103</v>
      </c>
      <c r="E192" t="s">
        <v>126</v>
      </c>
      <c r="F192" t="str">
        <f>VLOOKUP(C192,'[6]אג"ח קונצרני'!$C$14:$F$579,4,0)</f>
        <v>1068</v>
      </c>
      <c r="G192" t="s">
        <v>418</v>
      </c>
      <c r="H192" t="s">
        <v>209</v>
      </c>
      <c r="I192" t="s">
        <v>210</v>
      </c>
      <c r="J192" t="s">
        <v>266</v>
      </c>
      <c r="K192" s="76">
        <v>2.4</v>
      </c>
      <c r="L192" t="s">
        <v>105</v>
      </c>
      <c r="M192" s="76">
        <v>5.5</v>
      </c>
      <c r="N192" s="76">
        <v>1.07</v>
      </c>
      <c r="O192" s="76">
        <v>1666366.33</v>
      </c>
      <c r="P192" s="76">
        <v>113.48</v>
      </c>
      <c r="Q192" s="76">
        <v>0</v>
      </c>
      <c r="R192" s="76">
        <v>1890.9925112840001</v>
      </c>
      <c r="S192" s="76">
        <v>1.1599999999999999</v>
      </c>
      <c r="T192" s="76">
        <v>0.1</v>
      </c>
      <c r="U192" s="76">
        <v>0.02</v>
      </c>
    </row>
    <row r="193" spans="2:21">
      <c r="B193" t="s">
        <v>775</v>
      </c>
      <c r="C193" t="s">
        <v>776</v>
      </c>
      <c r="D193" t="s">
        <v>103</v>
      </c>
      <c r="E193" t="s">
        <v>126</v>
      </c>
      <c r="F193" t="str">
        <f>VLOOKUP(C193,'[6]אג"ח קונצרני'!$C$14:$F$579,4,0)</f>
        <v>141</v>
      </c>
      <c r="G193" t="s">
        <v>130</v>
      </c>
      <c r="H193" t="s">
        <v>697</v>
      </c>
      <c r="I193" t="s">
        <v>153</v>
      </c>
      <c r="J193" t="s">
        <v>311</v>
      </c>
      <c r="K193" s="76">
        <v>1.1499999999999999</v>
      </c>
      <c r="L193" t="s">
        <v>105</v>
      </c>
      <c r="M193" s="76">
        <v>3.75</v>
      </c>
      <c r="N193" s="76">
        <v>0.94</v>
      </c>
      <c r="O193" s="76">
        <v>6267144.5899999999</v>
      </c>
      <c r="P193" s="76">
        <v>104.3</v>
      </c>
      <c r="Q193" s="76">
        <v>0</v>
      </c>
      <c r="R193" s="76">
        <v>6536.6318073700004</v>
      </c>
      <c r="S193" s="76">
        <v>1.22</v>
      </c>
      <c r="T193" s="76">
        <v>0.35</v>
      </c>
      <c r="U193" s="76">
        <v>7.0000000000000007E-2</v>
      </c>
    </row>
    <row r="194" spans="2:21">
      <c r="B194" t="s">
        <v>777</v>
      </c>
      <c r="C194" t="s">
        <v>778</v>
      </c>
      <c r="D194" t="s">
        <v>103</v>
      </c>
      <c r="E194" t="s">
        <v>126</v>
      </c>
      <c r="F194" t="str">
        <f>VLOOKUP(C194,'[6]אג"ח קונצרני'!$C$14:$F$579,4,0)</f>
        <v>141</v>
      </c>
      <c r="G194" t="s">
        <v>130</v>
      </c>
      <c r="H194" t="s">
        <v>697</v>
      </c>
      <c r="I194" t="s">
        <v>153</v>
      </c>
      <c r="J194" t="s">
        <v>779</v>
      </c>
      <c r="K194" s="76">
        <v>0</v>
      </c>
      <c r="L194" t="s">
        <v>105</v>
      </c>
      <c r="M194" s="76">
        <v>2.2999999999999998</v>
      </c>
      <c r="N194" s="76">
        <v>0</v>
      </c>
      <c r="O194" s="76">
        <v>0.48</v>
      </c>
      <c r="P194" s="76">
        <v>105.1</v>
      </c>
      <c r="Q194" s="76">
        <v>0</v>
      </c>
      <c r="R194" s="76">
        <v>5.0447999999999997E-4</v>
      </c>
      <c r="S194" s="76">
        <v>0</v>
      </c>
      <c r="T194" s="76">
        <v>0</v>
      </c>
      <c r="U194" s="76">
        <v>0</v>
      </c>
    </row>
    <row r="195" spans="2:21">
      <c r="B195" t="s">
        <v>777</v>
      </c>
      <c r="C195" t="s">
        <v>778</v>
      </c>
      <c r="D195" t="s">
        <v>103</v>
      </c>
      <c r="E195" t="s">
        <v>126</v>
      </c>
      <c r="F195" t="str">
        <f>VLOOKUP(C195,'[6]אג"ח קונצרני'!$C$14:$F$579,4,0)</f>
        <v>141</v>
      </c>
      <c r="G195" t="s">
        <v>130</v>
      </c>
      <c r="H195" t="s">
        <v>697</v>
      </c>
      <c r="I195" t="s">
        <v>153</v>
      </c>
      <c r="J195" t="s">
        <v>779</v>
      </c>
      <c r="K195" s="76">
        <v>0</v>
      </c>
      <c r="L195" t="s">
        <v>105</v>
      </c>
      <c r="M195" s="76">
        <v>2.2999999999999998</v>
      </c>
      <c r="N195" s="76">
        <v>0</v>
      </c>
      <c r="O195" s="76">
        <v>0.3</v>
      </c>
      <c r="P195" s="76">
        <v>105.1</v>
      </c>
      <c r="Q195" s="76">
        <v>0</v>
      </c>
      <c r="R195" s="76">
        <v>3.1530000000000002E-4</v>
      </c>
      <c r="S195" s="76">
        <v>0</v>
      </c>
      <c r="T195" s="76">
        <v>0</v>
      </c>
      <c r="U195" s="76">
        <v>0</v>
      </c>
    </row>
    <row r="196" spans="2:21">
      <c r="B196" t="s">
        <v>780</v>
      </c>
      <c r="C196" t="s">
        <v>781</v>
      </c>
      <c r="D196" t="s">
        <v>103</v>
      </c>
      <c r="E196" t="s">
        <v>126</v>
      </c>
      <c r="F196" t="str">
        <f>VLOOKUP(C196,'[6]אג"ח קונצרני'!$C$14:$F$579,4,0)</f>
        <v>722</v>
      </c>
      <c r="G196" t="s">
        <v>383</v>
      </c>
      <c r="H196" t="s">
        <v>782</v>
      </c>
      <c r="I196" t="s">
        <v>153</v>
      </c>
      <c r="J196" t="s">
        <v>783</v>
      </c>
      <c r="K196" s="76">
        <v>4.7</v>
      </c>
      <c r="L196" t="s">
        <v>105</v>
      </c>
      <c r="M196" s="76">
        <v>1.69</v>
      </c>
      <c r="N196" s="76">
        <v>-90.01</v>
      </c>
      <c r="O196" s="76">
        <v>52</v>
      </c>
      <c r="P196" s="76">
        <v>5130000</v>
      </c>
      <c r="Q196" s="76">
        <v>0</v>
      </c>
      <c r="R196" s="76">
        <v>2667.6</v>
      </c>
      <c r="S196" s="76">
        <v>0</v>
      </c>
      <c r="T196" s="76">
        <v>0.14000000000000001</v>
      </c>
      <c r="U196" s="76">
        <v>0.03</v>
      </c>
    </row>
    <row r="197" spans="2:21">
      <c r="B197" t="s">
        <v>784</v>
      </c>
      <c r="C197" t="s">
        <v>785</v>
      </c>
      <c r="D197" t="s">
        <v>103</v>
      </c>
      <c r="E197" t="s">
        <v>126</v>
      </c>
      <c r="F197" t="str">
        <f>VLOOKUP(C197,'[6]אג"ח קונצרני'!$C$14:$F$579,4,0)</f>
        <v>182</v>
      </c>
      <c r="G197" t="s">
        <v>418</v>
      </c>
      <c r="H197" t="s">
        <v>782</v>
      </c>
      <c r="I197" t="s">
        <v>153</v>
      </c>
      <c r="J197" t="s">
        <v>266</v>
      </c>
      <c r="K197" s="76">
        <v>0.97</v>
      </c>
      <c r="L197" t="s">
        <v>105</v>
      </c>
      <c r="M197" s="76">
        <v>5.6</v>
      </c>
      <c r="N197" s="76">
        <v>1.64</v>
      </c>
      <c r="O197" s="76">
        <v>3924875.42</v>
      </c>
      <c r="P197" s="76">
        <v>112</v>
      </c>
      <c r="Q197" s="76">
        <v>1900.53478</v>
      </c>
      <c r="R197" s="76">
        <v>6296.3952503999999</v>
      </c>
      <c r="S197" s="76">
        <v>2.0699999999999998</v>
      </c>
      <c r="T197" s="76">
        <v>0.34</v>
      </c>
      <c r="U197" s="76">
        <v>7.0000000000000007E-2</v>
      </c>
    </row>
    <row r="198" spans="2:21">
      <c r="B198" t="s">
        <v>786</v>
      </c>
      <c r="C198" t="s">
        <v>787</v>
      </c>
      <c r="D198" t="s">
        <v>103</v>
      </c>
      <c r="E198" t="s">
        <v>126</v>
      </c>
      <c r="F198" t="str">
        <f>VLOOKUP(C198,'[6]אג"ח קונצרני'!$C$14:$F$579,4,0)</f>
        <v>182</v>
      </c>
      <c r="G198" t="s">
        <v>418</v>
      </c>
      <c r="H198" t="s">
        <v>782</v>
      </c>
      <c r="I198" t="s">
        <v>153</v>
      </c>
      <c r="J198" t="s">
        <v>788</v>
      </c>
      <c r="K198" s="76">
        <v>2.9</v>
      </c>
      <c r="L198" t="s">
        <v>105</v>
      </c>
      <c r="M198" s="76">
        <v>3.5</v>
      </c>
      <c r="N198" s="76">
        <v>0.84</v>
      </c>
      <c r="O198" s="76">
        <v>80794</v>
      </c>
      <c r="P198" s="76">
        <v>106.34</v>
      </c>
      <c r="Q198" s="76">
        <v>1.4138999999999999</v>
      </c>
      <c r="R198" s="76">
        <v>87.330239599999999</v>
      </c>
      <c r="S198" s="76">
        <v>0.02</v>
      </c>
      <c r="T198" s="76">
        <v>0</v>
      </c>
      <c r="U198" s="76">
        <v>0</v>
      </c>
    </row>
    <row r="199" spans="2:21">
      <c r="B199" t="s">
        <v>789</v>
      </c>
      <c r="C199" t="s">
        <v>790</v>
      </c>
      <c r="D199" t="s">
        <v>103</v>
      </c>
      <c r="E199" t="s">
        <v>126</v>
      </c>
      <c r="F199" t="str">
        <f>VLOOKUP(C199,'[6]אג"ח קונצרני'!$C$14:$F$579,4,0)</f>
        <v>182</v>
      </c>
      <c r="G199" t="s">
        <v>418</v>
      </c>
      <c r="H199" t="s">
        <v>782</v>
      </c>
      <c r="I199" t="s">
        <v>153</v>
      </c>
      <c r="J199" t="s">
        <v>266</v>
      </c>
      <c r="K199" s="76">
        <v>4.9800000000000004</v>
      </c>
      <c r="L199" t="s">
        <v>105</v>
      </c>
      <c r="M199" s="76">
        <v>4.6500000000000004</v>
      </c>
      <c r="N199" s="76">
        <v>1.55</v>
      </c>
      <c r="O199" s="76">
        <v>3700000</v>
      </c>
      <c r="P199" s="76">
        <v>116.25</v>
      </c>
      <c r="Q199" s="76">
        <v>86.025000000000006</v>
      </c>
      <c r="R199" s="76">
        <v>4387.2749999999996</v>
      </c>
      <c r="S199" s="76">
        <v>0.52</v>
      </c>
      <c r="T199" s="76">
        <v>0.24</v>
      </c>
      <c r="U199" s="76">
        <v>0.05</v>
      </c>
    </row>
    <row r="200" spans="2:21">
      <c r="B200" t="s">
        <v>789</v>
      </c>
      <c r="C200" t="s">
        <v>790</v>
      </c>
      <c r="D200" t="s">
        <v>103</v>
      </c>
      <c r="E200" t="s">
        <v>126</v>
      </c>
      <c r="F200" t="str">
        <f>VLOOKUP(C200,'[6]אג"ח קונצרני'!$C$14:$F$579,4,0)</f>
        <v>182</v>
      </c>
      <c r="G200" t="s">
        <v>418</v>
      </c>
      <c r="H200" t="s">
        <v>782</v>
      </c>
      <c r="I200" t="s">
        <v>153</v>
      </c>
      <c r="J200" t="s">
        <v>266</v>
      </c>
      <c r="K200" s="76">
        <v>4.9800000000000004</v>
      </c>
      <c r="L200" t="s">
        <v>105</v>
      </c>
      <c r="M200" s="76">
        <v>4.6500000000000004</v>
      </c>
      <c r="N200" s="76">
        <v>1.55</v>
      </c>
      <c r="O200" s="76">
        <v>5277700</v>
      </c>
      <c r="P200" s="76">
        <v>116.25</v>
      </c>
      <c r="Q200" s="76">
        <v>122.68088</v>
      </c>
      <c r="R200" s="76">
        <v>6258.00713</v>
      </c>
      <c r="S200" s="76">
        <v>0.74</v>
      </c>
      <c r="T200" s="76">
        <v>0.34</v>
      </c>
      <c r="U200" s="76">
        <v>0.06</v>
      </c>
    </row>
    <row r="201" spans="2:21">
      <c r="B201" t="s">
        <v>791</v>
      </c>
      <c r="C201" t="s">
        <v>792</v>
      </c>
      <c r="D201" t="s">
        <v>103</v>
      </c>
      <c r="E201" t="s">
        <v>126</v>
      </c>
      <c r="F201" t="str">
        <f>VLOOKUP(C201,'[6]אג"ח קונצרני'!$C$14:$F$579,4,0)</f>
        <v>2156</v>
      </c>
      <c r="G201" t="s">
        <v>135</v>
      </c>
      <c r="H201" t="s">
        <v>782</v>
      </c>
      <c r="I201" t="s">
        <v>153</v>
      </c>
      <c r="J201" t="s">
        <v>266</v>
      </c>
      <c r="K201" s="76">
        <v>2.84</v>
      </c>
      <c r="L201" t="s">
        <v>105</v>
      </c>
      <c r="M201" s="76">
        <v>6</v>
      </c>
      <c r="N201" s="76">
        <v>3.31</v>
      </c>
      <c r="O201" s="76">
        <v>2443037.08</v>
      </c>
      <c r="P201" s="76">
        <v>109.09</v>
      </c>
      <c r="Q201" s="76">
        <v>0</v>
      </c>
      <c r="R201" s="76">
        <v>2665.1091505720001</v>
      </c>
      <c r="S201" s="76">
        <v>0.46</v>
      </c>
      <c r="T201" s="76">
        <v>0.14000000000000001</v>
      </c>
      <c r="U201" s="76">
        <v>0.03</v>
      </c>
    </row>
    <row r="202" spans="2:21">
      <c r="B202" t="s">
        <v>793</v>
      </c>
      <c r="C202" t="s">
        <v>794</v>
      </c>
      <c r="D202" t="s">
        <v>103</v>
      </c>
      <c r="E202" t="s">
        <v>126</v>
      </c>
      <c r="F202" t="str">
        <f>VLOOKUP(C202,'[6]אג"ח קונצרני'!$C$14:$F$579,4,0)</f>
        <v>313</v>
      </c>
      <c r="G202" t="s">
        <v>418</v>
      </c>
      <c r="H202" t="s">
        <v>782</v>
      </c>
      <c r="I202" t="s">
        <v>153</v>
      </c>
      <c r="J202" t="s">
        <v>795</v>
      </c>
      <c r="K202" s="76">
        <v>3.83</v>
      </c>
      <c r="L202" t="s">
        <v>105</v>
      </c>
      <c r="M202" s="76">
        <v>3.9</v>
      </c>
      <c r="N202" s="76">
        <v>-0.43</v>
      </c>
      <c r="O202" s="76">
        <v>1081113.93</v>
      </c>
      <c r="P202" s="76">
        <v>109.04</v>
      </c>
      <c r="Q202" s="76">
        <v>0</v>
      </c>
      <c r="R202" s="76">
        <v>1178.846629272</v>
      </c>
      <c r="S202" s="76">
        <v>0.23</v>
      </c>
      <c r="T202" s="76">
        <v>0.06</v>
      </c>
      <c r="U202" s="76">
        <v>0.01</v>
      </c>
    </row>
    <row r="203" spans="2:21">
      <c r="B203" t="s">
        <v>796</v>
      </c>
      <c r="C203" t="s">
        <v>797</v>
      </c>
      <c r="D203" t="s">
        <v>103</v>
      </c>
      <c r="E203" t="s">
        <v>126</v>
      </c>
      <c r="F203" t="str">
        <f>VLOOKUP(C203,'[6]אג"ח קונצרני'!$C$14:$F$579,4,0)</f>
        <v>1172</v>
      </c>
      <c r="G203" t="s">
        <v>418</v>
      </c>
      <c r="H203" t="s">
        <v>782</v>
      </c>
      <c r="I203" t="s">
        <v>153</v>
      </c>
      <c r="J203" t="s">
        <v>266</v>
      </c>
      <c r="K203" s="76">
        <v>4.04</v>
      </c>
      <c r="L203" t="s">
        <v>105</v>
      </c>
      <c r="M203" s="76">
        <v>3.7</v>
      </c>
      <c r="N203" s="76">
        <v>1.59</v>
      </c>
      <c r="O203" s="76">
        <v>474100</v>
      </c>
      <c r="P203" s="76">
        <v>108.79</v>
      </c>
      <c r="Q203" s="76">
        <v>0</v>
      </c>
      <c r="R203" s="76">
        <v>515.77338999999995</v>
      </c>
      <c r="S203" s="76">
        <v>7.0000000000000007E-2</v>
      </c>
      <c r="T203" s="76">
        <v>0.03</v>
      </c>
      <c r="U203" s="76">
        <v>0.01</v>
      </c>
    </row>
    <row r="204" spans="2:21">
      <c r="B204" t="s">
        <v>798</v>
      </c>
      <c r="C204" t="s">
        <v>799</v>
      </c>
      <c r="D204" t="s">
        <v>103</v>
      </c>
      <c r="E204" t="s">
        <v>126</v>
      </c>
      <c r="F204" t="str">
        <f>VLOOKUP(C204,'[9]אג"ח קונצרני'!$C$14:$F$83,4,0)</f>
        <v>1172</v>
      </c>
      <c r="G204" t="s">
        <v>418</v>
      </c>
      <c r="H204" t="s">
        <v>782</v>
      </c>
      <c r="I204" t="s">
        <v>153</v>
      </c>
      <c r="J204" t="s">
        <v>446</v>
      </c>
      <c r="K204" s="76">
        <v>6.76</v>
      </c>
      <c r="L204" t="s">
        <v>105</v>
      </c>
      <c r="M204" s="76">
        <v>2.57</v>
      </c>
      <c r="N204" s="76">
        <v>2.5099999999999998</v>
      </c>
      <c r="O204" s="76">
        <v>4800000</v>
      </c>
      <c r="P204" s="76">
        <v>100.82</v>
      </c>
      <c r="Q204" s="76">
        <v>0</v>
      </c>
      <c r="R204" s="76">
        <v>4839.3599999999997</v>
      </c>
      <c r="S204" s="76">
        <v>0</v>
      </c>
      <c r="T204" s="76">
        <v>0.26</v>
      </c>
      <c r="U204" s="76">
        <v>0.05</v>
      </c>
    </row>
    <row r="205" spans="2:21">
      <c r="B205" t="s">
        <v>800</v>
      </c>
      <c r="C205" t="s">
        <v>801</v>
      </c>
      <c r="D205" t="s">
        <v>103</v>
      </c>
      <c r="E205" t="s">
        <v>126</v>
      </c>
      <c r="F205" t="str">
        <f>VLOOKUP(C205,'[6]אג"ח קונצרני'!$C$14:$F$579,4,0)</f>
        <v>1172</v>
      </c>
      <c r="G205" t="s">
        <v>418</v>
      </c>
      <c r="H205" t="s">
        <v>782</v>
      </c>
      <c r="I205" t="s">
        <v>153</v>
      </c>
      <c r="J205" t="s">
        <v>802</v>
      </c>
      <c r="K205" s="76">
        <v>2.1</v>
      </c>
      <c r="L205" t="s">
        <v>105</v>
      </c>
      <c r="M205" s="76">
        <v>4.8</v>
      </c>
      <c r="N205" s="76">
        <v>-8.44</v>
      </c>
      <c r="O205" s="76">
        <v>68600</v>
      </c>
      <c r="P205" s="76">
        <v>107.12</v>
      </c>
      <c r="Q205" s="76">
        <v>0</v>
      </c>
      <c r="R205" s="76">
        <v>68.599999999999994</v>
      </c>
      <c r="S205" s="76">
        <v>0.03</v>
      </c>
      <c r="T205" s="76">
        <v>0</v>
      </c>
      <c r="U205" s="76">
        <v>0</v>
      </c>
    </row>
    <row r="206" spans="2:21">
      <c r="B206" t="s">
        <v>800</v>
      </c>
      <c r="C206" t="s">
        <v>801</v>
      </c>
      <c r="D206" t="s">
        <v>103</v>
      </c>
      <c r="E206" t="s">
        <v>126</v>
      </c>
      <c r="F206" t="str">
        <f>VLOOKUP(C206,'[6]אג"ח קונצרני'!$C$14:$F$579,4,0)</f>
        <v>1172</v>
      </c>
      <c r="G206" t="s">
        <v>418</v>
      </c>
      <c r="H206" t="s">
        <v>782</v>
      </c>
      <c r="I206" t="s">
        <v>153</v>
      </c>
      <c r="J206" t="s">
        <v>446</v>
      </c>
      <c r="K206" s="76">
        <v>0</v>
      </c>
      <c r="L206" t="s">
        <v>105</v>
      </c>
      <c r="M206" s="76">
        <v>4.8</v>
      </c>
      <c r="N206" s="76">
        <v>0</v>
      </c>
      <c r="O206" s="76">
        <v>0</v>
      </c>
      <c r="P206" s="76">
        <v>0</v>
      </c>
      <c r="Q206" s="76">
        <v>0</v>
      </c>
      <c r="R206" s="76">
        <v>6.9972000000000003</v>
      </c>
      <c r="S206" s="76">
        <v>0</v>
      </c>
      <c r="T206" s="76">
        <v>0</v>
      </c>
      <c r="U206" s="76">
        <v>0</v>
      </c>
    </row>
    <row r="207" spans="2:21">
      <c r="B207" t="s">
        <v>803</v>
      </c>
      <c r="C207" t="s">
        <v>804</v>
      </c>
      <c r="D207" t="s">
        <v>103</v>
      </c>
      <c r="E207" t="s">
        <v>126</v>
      </c>
      <c r="F207" t="str">
        <f>VLOOKUP(C207,'[6]אג"ח קונצרני'!$C$14:$F$579,4,0)</f>
        <v>1172</v>
      </c>
      <c r="G207" t="s">
        <v>418</v>
      </c>
      <c r="H207" t="s">
        <v>782</v>
      </c>
      <c r="I207" t="s">
        <v>153</v>
      </c>
      <c r="J207" t="s">
        <v>266</v>
      </c>
      <c r="K207" s="76">
        <v>0.85</v>
      </c>
      <c r="L207" t="s">
        <v>105</v>
      </c>
      <c r="M207" s="76">
        <v>5.9</v>
      </c>
      <c r="N207" s="76">
        <v>0.49</v>
      </c>
      <c r="O207" s="76">
        <v>5032738.5999999996</v>
      </c>
      <c r="P207" s="76">
        <v>112.76</v>
      </c>
      <c r="Q207" s="76">
        <v>0</v>
      </c>
      <c r="R207" s="76">
        <v>5674.9160453599998</v>
      </c>
      <c r="S207" s="76">
        <v>1.42</v>
      </c>
      <c r="T207" s="76">
        <v>0.31</v>
      </c>
      <c r="U207" s="76">
        <v>0.06</v>
      </c>
    </row>
    <row r="208" spans="2:21">
      <c r="B208" t="s">
        <v>805</v>
      </c>
      <c r="C208" t="s">
        <v>806</v>
      </c>
      <c r="D208" t="s">
        <v>103</v>
      </c>
      <c r="E208" t="s">
        <v>126</v>
      </c>
      <c r="F208" t="str">
        <f>VLOOKUP(C208,'[6]אג"ח קונצרני'!$C$14:$F$579,4,0)</f>
        <v>1448</v>
      </c>
      <c r="G208" t="s">
        <v>418</v>
      </c>
      <c r="H208" t="s">
        <v>807</v>
      </c>
      <c r="I208" t="s">
        <v>210</v>
      </c>
      <c r="J208" t="s">
        <v>317</v>
      </c>
      <c r="K208" s="76">
        <v>2.04</v>
      </c>
      <c r="L208" t="s">
        <v>105</v>
      </c>
      <c r="M208" s="76">
        <v>5.5</v>
      </c>
      <c r="N208" s="76">
        <v>-12.6</v>
      </c>
      <c r="O208" s="76">
        <v>1238571.8999999999</v>
      </c>
      <c r="P208" s="76">
        <v>112.39</v>
      </c>
      <c r="Q208" s="76">
        <v>473.12666000000002</v>
      </c>
      <c r="R208" s="76">
        <v>1865.1576184099999</v>
      </c>
      <c r="S208" s="76">
        <v>2.79</v>
      </c>
      <c r="T208" s="76">
        <v>0.1</v>
      </c>
      <c r="U208" s="76">
        <v>0.02</v>
      </c>
    </row>
    <row r="209" spans="2:21">
      <c r="B209" t="s">
        <v>808</v>
      </c>
      <c r="C209" t="s">
        <v>809</v>
      </c>
      <c r="D209" t="s">
        <v>103</v>
      </c>
      <c r="E209" t="s">
        <v>126</v>
      </c>
      <c r="F209" t="str">
        <f>VLOOKUP(C209,'[6]אג"ח קונצרני'!$C$14:$F$579,4,0)</f>
        <v>1448</v>
      </c>
      <c r="G209" t="s">
        <v>418</v>
      </c>
      <c r="H209" t="s">
        <v>807</v>
      </c>
      <c r="I209" t="s">
        <v>210</v>
      </c>
      <c r="J209" t="s">
        <v>411</v>
      </c>
      <c r="K209" s="76">
        <v>1.39</v>
      </c>
      <c r="L209" t="s">
        <v>105</v>
      </c>
      <c r="M209" s="76">
        <v>4.8499999999999996</v>
      </c>
      <c r="N209" s="76">
        <v>1.04</v>
      </c>
      <c r="O209" s="76">
        <v>4714882.97</v>
      </c>
      <c r="P209" s="76">
        <v>127.02</v>
      </c>
      <c r="Q209" s="76">
        <v>0</v>
      </c>
      <c r="R209" s="76">
        <v>5988.8443484939999</v>
      </c>
      <c r="S209" s="76">
        <v>1.73</v>
      </c>
      <c r="T209" s="76">
        <v>0.32</v>
      </c>
      <c r="U209" s="76">
        <v>0.06</v>
      </c>
    </row>
    <row r="210" spans="2:21">
      <c r="B210" t="s">
        <v>810</v>
      </c>
      <c r="C210" t="s">
        <v>811</v>
      </c>
      <c r="D210" t="s">
        <v>103</v>
      </c>
      <c r="E210" t="s">
        <v>126</v>
      </c>
      <c r="F210" t="str">
        <f>VLOOKUP(C210,'[6]אג"ח קונצרני'!$C$14:$F$579,4,0)</f>
        <v>259</v>
      </c>
      <c r="G210" t="s">
        <v>528</v>
      </c>
      <c r="H210" t="s">
        <v>807</v>
      </c>
      <c r="I210" t="s">
        <v>210</v>
      </c>
      <c r="J210" t="s">
        <v>812</v>
      </c>
      <c r="K210" s="76">
        <v>1.22</v>
      </c>
      <c r="L210" t="s">
        <v>105</v>
      </c>
      <c r="M210" s="76">
        <v>5.69</v>
      </c>
      <c r="N210" s="76">
        <v>0.81</v>
      </c>
      <c r="O210" s="76">
        <v>2474143.58</v>
      </c>
      <c r="P210" s="76">
        <v>129.24</v>
      </c>
      <c r="Q210" s="76">
        <v>0</v>
      </c>
      <c r="R210" s="76">
        <v>3197.5831627920002</v>
      </c>
      <c r="S210" s="76">
        <v>0.78</v>
      </c>
      <c r="T210" s="76">
        <v>0.17</v>
      </c>
      <c r="U210" s="76">
        <v>0.03</v>
      </c>
    </row>
    <row r="211" spans="2:21">
      <c r="B211" t="s">
        <v>813</v>
      </c>
      <c r="C211" t="s">
        <v>814</v>
      </c>
      <c r="D211" t="s">
        <v>103</v>
      </c>
      <c r="E211" t="s">
        <v>126</v>
      </c>
      <c r="F211" t="str">
        <f>VLOOKUP(C211,'[6]אג"ח קונצרני'!$C$14:$F$579,4,0)</f>
        <v>259</v>
      </c>
      <c r="G211" t="s">
        <v>528</v>
      </c>
      <c r="H211" t="s">
        <v>807</v>
      </c>
      <c r="I211" t="s">
        <v>210</v>
      </c>
      <c r="J211" t="s">
        <v>650</v>
      </c>
      <c r="K211" s="76">
        <v>1.53</v>
      </c>
      <c r="L211" t="s">
        <v>105</v>
      </c>
      <c r="M211" s="76">
        <v>4.8</v>
      </c>
      <c r="N211" s="76">
        <v>-10.86</v>
      </c>
      <c r="O211" s="76">
        <v>6297355.7400000002</v>
      </c>
      <c r="P211" s="76">
        <v>124.19</v>
      </c>
      <c r="Q211" s="76">
        <v>0</v>
      </c>
      <c r="R211" s="76">
        <v>7820.6860935060004</v>
      </c>
      <c r="S211" s="76">
        <v>0.88</v>
      </c>
      <c r="T211" s="76">
        <v>0.42</v>
      </c>
      <c r="U211" s="76">
        <v>0.08</v>
      </c>
    </row>
    <row r="212" spans="2:21">
      <c r="B212" t="s">
        <v>815</v>
      </c>
      <c r="C212" t="s">
        <v>816</v>
      </c>
      <c r="D212" t="s">
        <v>103</v>
      </c>
      <c r="E212" t="s">
        <v>126</v>
      </c>
      <c r="F212" t="str">
        <f>VLOOKUP(C212,'[6]אג"ח קונצרני'!$C$14:$F$579,4,0)</f>
        <v>1513</v>
      </c>
      <c r="G212" t="s">
        <v>418</v>
      </c>
      <c r="H212" t="s">
        <v>807</v>
      </c>
      <c r="I212" t="s">
        <v>210</v>
      </c>
      <c r="J212" t="s">
        <v>436</v>
      </c>
      <c r="K212" s="76">
        <v>2.68</v>
      </c>
      <c r="L212" t="s">
        <v>105</v>
      </c>
      <c r="M212" s="76">
        <v>2.5</v>
      </c>
      <c r="N212" s="76">
        <v>3.3</v>
      </c>
      <c r="O212" s="76">
        <v>320532</v>
      </c>
      <c r="P212" s="76">
        <v>97.78</v>
      </c>
      <c r="Q212" s="76">
        <v>0</v>
      </c>
      <c r="R212" s="76">
        <v>313.4161896</v>
      </c>
      <c r="S212" s="76">
        <v>0.11</v>
      </c>
      <c r="T212" s="76">
        <v>0.02</v>
      </c>
      <c r="U212" s="76">
        <v>0</v>
      </c>
    </row>
    <row r="213" spans="2:21">
      <c r="B213" t="s">
        <v>817</v>
      </c>
      <c r="C213" t="s">
        <v>818</v>
      </c>
      <c r="D213" t="s">
        <v>103</v>
      </c>
      <c r="E213" t="s">
        <v>126</v>
      </c>
      <c r="F213" t="str">
        <f>VLOOKUP(C213,'[6]אג"ח קונצרני'!$C$14:$F$579,4,0)</f>
        <v>612</v>
      </c>
      <c r="G213" t="s">
        <v>615</v>
      </c>
      <c r="H213" t="s">
        <v>807</v>
      </c>
      <c r="I213" t="s">
        <v>210</v>
      </c>
      <c r="J213" t="s">
        <v>756</v>
      </c>
      <c r="K213" s="76">
        <v>1.44</v>
      </c>
      <c r="L213" t="s">
        <v>105</v>
      </c>
      <c r="M213" s="76">
        <v>5.3</v>
      </c>
      <c r="N213" s="76">
        <v>1.91</v>
      </c>
      <c r="O213" s="76">
        <v>4080000</v>
      </c>
      <c r="P213" s="76">
        <v>107.27</v>
      </c>
      <c r="Q213" s="76">
        <v>0</v>
      </c>
      <c r="R213" s="76">
        <v>4376.616</v>
      </c>
      <c r="S213" s="76">
        <v>1.84</v>
      </c>
      <c r="T213" s="76">
        <v>0.24</v>
      </c>
      <c r="U213" s="76">
        <v>0.05</v>
      </c>
    </row>
    <row r="214" spans="2:21">
      <c r="B214" t="s">
        <v>819</v>
      </c>
      <c r="C214" t="s">
        <v>820</v>
      </c>
      <c r="D214" t="s">
        <v>103</v>
      </c>
      <c r="E214" t="s">
        <v>126</v>
      </c>
      <c r="F214" t="str">
        <f>VLOOKUP(C214,'[6]אג"ח קונצרני'!$C$14:$F$579,4,0)</f>
        <v>612</v>
      </c>
      <c r="G214" t="s">
        <v>615</v>
      </c>
      <c r="H214" t="s">
        <v>807</v>
      </c>
      <c r="I214" t="s">
        <v>210</v>
      </c>
      <c r="J214" t="s">
        <v>821</v>
      </c>
      <c r="K214" s="76">
        <v>1.68</v>
      </c>
      <c r="L214" t="s">
        <v>105</v>
      </c>
      <c r="M214" s="76">
        <v>5</v>
      </c>
      <c r="N214" s="76">
        <v>1.79</v>
      </c>
      <c r="O214" s="76">
        <v>157341</v>
      </c>
      <c r="P214" s="76">
        <v>105.69</v>
      </c>
      <c r="Q214" s="76">
        <v>0</v>
      </c>
      <c r="R214" s="76">
        <v>166.2937029</v>
      </c>
      <c r="S214" s="76">
        <v>0.08</v>
      </c>
      <c r="T214" s="76">
        <v>0.01</v>
      </c>
      <c r="U214" s="76">
        <v>0</v>
      </c>
    </row>
    <row r="215" spans="2:21">
      <c r="B215" t="s">
        <v>822</v>
      </c>
      <c r="C215" t="s">
        <v>823</v>
      </c>
      <c r="D215" t="s">
        <v>103</v>
      </c>
      <c r="E215" t="s">
        <v>126</v>
      </c>
      <c r="F215" t="str">
        <f>VLOOKUP(C215,'[6]אג"ח קונצרני'!$C$14:$F$579,4,0)</f>
        <v>1248</v>
      </c>
      <c r="G215" t="s">
        <v>383</v>
      </c>
      <c r="H215" t="s">
        <v>807</v>
      </c>
      <c r="I215" t="s">
        <v>210</v>
      </c>
      <c r="J215" t="s">
        <v>824</v>
      </c>
      <c r="K215" s="76">
        <v>2.44</v>
      </c>
      <c r="L215" t="s">
        <v>105</v>
      </c>
      <c r="M215" s="76">
        <v>2.4</v>
      </c>
      <c r="N215" s="76">
        <v>0.71</v>
      </c>
      <c r="O215" s="76">
        <v>56080</v>
      </c>
      <c r="P215" s="76">
        <v>105.12</v>
      </c>
      <c r="Q215" s="76">
        <v>0</v>
      </c>
      <c r="R215" s="76">
        <v>58.951295999999999</v>
      </c>
      <c r="S215" s="76">
        <v>0.04</v>
      </c>
      <c r="T215" s="76">
        <v>0</v>
      </c>
      <c r="U215" s="76">
        <v>0</v>
      </c>
    </row>
    <row r="216" spans="2:21">
      <c r="B216" t="s">
        <v>825</v>
      </c>
      <c r="C216" t="s">
        <v>826</v>
      </c>
      <c r="D216" t="s">
        <v>103</v>
      </c>
      <c r="E216" t="s">
        <v>126</v>
      </c>
      <c r="F216" t="str">
        <f>VLOOKUP(C216,'[6]אג"ח קונצרני'!$C$14:$F$579,4,0)</f>
        <v>198</v>
      </c>
      <c r="G216" t="s">
        <v>418</v>
      </c>
      <c r="H216" t="s">
        <v>782</v>
      </c>
      <c r="I216" t="s">
        <v>153</v>
      </c>
      <c r="J216" t="s">
        <v>463</v>
      </c>
      <c r="K216" s="76">
        <v>6.63</v>
      </c>
      <c r="L216" t="s">
        <v>105</v>
      </c>
      <c r="M216" s="76">
        <v>2.4</v>
      </c>
      <c r="N216" s="76">
        <v>1.42</v>
      </c>
      <c r="O216" s="76">
        <v>1188499</v>
      </c>
      <c r="P216" s="76">
        <v>106.83</v>
      </c>
      <c r="Q216" s="76">
        <v>0</v>
      </c>
      <c r="R216" s="76">
        <v>1269.6734816999999</v>
      </c>
      <c r="S216" s="76">
        <v>0.2</v>
      </c>
      <c r="T216" s="76">
        <v>7.0000000000000007E-2</v>
      </c>
      <c r="U216" s="76">
        <v>0.01</v>
      </c>
    </row>
    <row r="217" spans="2:21">
      <c r="B217" t="s">
        <v>827</v>
      </c>
      <c r="C217" t="s">
        <v>828</v>
      </c>
      <c r="D217" t="s">
        <v>103</v>
      </c>
      <c r="E217" t="s">
        <v>126</v>
      </c>
      <c r="F217" t="str">
        <f>VLOOKUP(C217,'[6]אג"ח קונצרני'!$C$14:$F$579,4,0)</f>
        <v>226</v>
      </c>
      <c r="G217" t="s">
        <v>418</v>
      </c>
      <c r="H217" t="s">
        <v>807</v>
      </c>
      <c r="I217" t="s">
        <v>210</v>
      </c>
      <c r="J217" t="s">
        <v>266</v>
      </c>
      <c r="K217" s="76">
        <v>5.57</v>
      </c>
      <c r="L217" t="s">
        <v>105</v>
      </c>
      <c r="M217" s="76">
        <v>2.85</v>
      </c>
      <c r="N217" s="76">
        <v>0.91</v>
      </c>
      <c r="O217" s="76">
        <v>3995000</v>
      </c>
      <c r="P217" s="76">
        <v>112.62</v>
      </c>
      <c r="Q217" s="76">
        <v>0</v>
      </c>
      <c r="R217" s="76">
        <v>4499.1689999999999</v>
      </c>
      <c r="S217" s="76">
        <v>0.57999999999999996</v>
      </c>
      <c r="T217" s="76">
        <v>0.24</v>
      </c>
      <c r="U217" s="76">
        <v>0.05</v>
      </c>
    </row>
    <row r="218" spans="2:21">
      <c r="B218" t="s">
        <v>827</v>
      </c>
      <c r="C218" t="s">
        <v>828</v>
      </c>
      <c r="D218" t="s">
        <v>103</v>
      </c>
      <c r="E218" t="s">
        <v>126</v>
      </c>
      <c r="F218" t="str">
        <f>VLOOKUP(C218,'[6]אג"ח קונצרני'!$C$14:$F$579,4,0)</f>
        <v>226</v>
      </c>
      <c r="G218" t="s">
        <v>418</v>
      </c>
      <c r="H218" t="s">
        <v>807</v>
      </c>
      <c r="I218" t="s">
        <v>210</v>
      </c>
      <c r="J218" t="s">
        <v>266</v>
      </c>
      <c r="K218" s="76">
        <v>5.57</v>
      </c>
      <c r="L218" t="s">
        <v>105</v>
      </c>
      <c r="M218" s="76">
        <v>2.85</v>
      </c>
      <c r="N218" s="76">
        <v>0.91</v>
      </c>
      <c r="O218" s="76">
        <v>4791811</v>
      </c>
      <c r="P218" s="76">
        <v>112.62</v>
      </c>
      <c r="Q218" s="76">
        <v>0</v>
      </c>
      <c r="R218" s="76">
        <v>5396.5375481999999</v>
      </c>
      <c r="S218" s="76">
        <v>0.7</v>
      </c>
      <c r="T218" s="76">
        <v>0.28999999999999998</v>
      </c>
      <c r="U218" s="76">
        <v>0.06</v>
      </c>
    </row>
    <row r="219" spans="2:21">
      <c r="B219" t="s">
        <v>829</v>
      </c>
      <c r="C219" t="s">
        <v>830</v>
      </c>
      <c r="D219" t="s">
        <v>103</v>
      </c>
      <c r="E219" t="s">
        <v>126</v>
      </c>
      <c r="F219" t="str">
        <f>VLOOKUP(C219,'[6]אג"ח קונצרני'!$C$14:$F$579,4,0)</f>
        <v>226</v>
      </c>
      <c r="G219" t="s">
        <v>418</v>
      </c>
      <c r="H219" t="s">
        <v>807</v>
      </c>
      <c r="I219" t="s">
        <v>210</v>
      </c>
      <c r="J219" t="s">
        <v>831</v>
      </c>
      <c r="K219" s="76">
        <v>7.16</v>
      </c>
      <c r="L219" t="s">
        <v>105</v>
      </c>
      <c r="M219" s="76">
        <v>2.6</v>
      </c>
      <c r="N219" s="76">
        <v>1.43</v>
      </c>
      <c r="O219" s="76">
        <v>2095000</v>
      </c>
      <c r="P219" s="76">
        <v>109.31</v>
      </c>
      <c r="Q219" s="76">
        <v>0</v>
      </c>
      <c r="R219" s="76">
        <v>2290.0445</v>
      </c>
      <c r="S219" s="76">
        <v>0.49</v>
      </c>
      <c r="T219" s="76">
        <v>0.12</v>
      </c>
      <c r="U219" s="76">
        <v>0.02</v>
      </c>
    </row>
    <row r="220" spans="2:21">
      <c r="B220" t="s">
        <v>832</v>
      </c>
      <c r="C220" t="s">
        <v>833</v>
      </c>
      <c r="D220" t="s">
        <v>103</v>
      </c>
      <c r="E220" t="s">
        <v>126</v>
      </c>
      <c r="F220" t="str">
        <f>VLOOKUP(C220,'[6]אג"ח קונצרני'!$C$14:$F$579,4,0)</f>
        <v>1514</v>
      </c>
      <c r="G220" t="s">
        <v>418</v>
      </c>
      <c r="H220" t="s">
        <v>782</v>
      </c>
      <c r="I220" t="s">
        <v>153</v>
      </c>
      <c r="J220" t="s">
        <v>834</v>
      </c>
      <c r="K220" s="76">
        <v>4.5599999999999996</v>
      </c>
      <c r="L220" t="s">
        <v>105</v>
      </c>
      <c r="M220" s="76">
        <v>2.75</v>
      </c>
      <c r="N220" s="76">
        <v>0.81</v>
      </c>
      <c r="O220" s="76">
        <v>591645.49</v>
      </c>
      <c r="P220" s="76">
        <v>109.26</v>
      </c>
      <c r="Q220" s="76">
        <v>13.75915</v>
      </c>
      <c r="R220" s="76">
        <v>660.19101237400002</v>
      </c>
      <c r="S220" s="76">
        <v>0.12</v>
      </c>
      <c r="T220" s="76">
        <v>0.04</v>
      </c>
      <c r="U220" s="76">
        <v>0.01</v>
      </c>
    </row>
    <row r="221" spans="2:21">
      <c r="B221" t="s">
        <v>835</v>
      </c>
      <c r="C221" t="s">
        <v>836</v>
      </c>
      <c r="D221" t="s">
        <v>103</v>
      </c>
      <c r="E221" t="s">
        <v>126</v>
      </c>
      <c r="F221" t="str">
        <f>VLOOKUP(C221,'[6]אג"ח קונצרני'!$C$14:$F$579,4,0)</f>
        <v>1514</v>
      </c>
      <c r="G221" t="s">
        <v>418</v>
      </c>
      <c r="H221" t="s">
        <v>782</v>
      </c>
      <c r="I221" t="s">
        <v>153</v>
      </c>
      <c r="J221" t="s">
        <v>837</v>
      </c>
      <c r="K221" s="76">
        <v>2.68</v>
      </c>
      <c r="L221" t="s">
        <v>105</v>
      </c>
      <c r="M221" s="76">
        <v>2.75</v>
      </c>
      <c r="N221" s="76">
        <v>0.69</v>
      </c>
      <c r="O221" s="76">
        <v>804063.28</v>
      </c>
      <c r="P221" s="76">
        <v>107.24</v>
      </c>
      <c r="Q221" s="76">
        <v>19.66582</v>
      </c>
      <c r="R221" s="76">
        <v>881.94328147199997</v>
      </c>
      <c r="S221" s="76">
        <v>0.38</v>
      </c>
      <c r="T221" s="76">
        <v>0.05</v>
      </c>
      <c r="U221" s="76">
        <v>0.01</v>
      </c>
    </row>
    <row r="222" spans="2:21">
      <c r="B222" t="s">
        <v>838</v>
      </c>
      <c r="C222" t="s">
        <v>839</v>
      </c>
      <c r="D222" t="s">
        <v>103</v>
      </c>
      <c r="E222" t="s">
        <v>126</v>
      </c>
      <c r="F222" t="str">
        <f>VLOOKUP(C222,'[6]אג"ח קונצרני'!$C$14:$F$579,4,0)</f>
        <v>1514</v>
      </c>
      <c r="G222" t="s">
        <v>418</v>
      </c>
      <c r="H222" t="s">
        <v>782</v>
      </c>
      <c r="I222" t="s">
        <v>153</v>
      </c>
      <c r="J222" t="s">
        <v>840</v>
      </c>
      <c r="K222" s="76">
        <v>6.58</v>
      </c>
      <c r="L222" t="s">
        <v>105</v>
      </c>
      <c r="M222" s="76">
        <v>1.96</v>
      </c>
      <c r="N222" s="76">
        <v>1.32</v>
      </c>
      <c r="O222" s="76">
        <v>8323390</v>
      </c>
      <c r="P222" s="76">
        <v>104.34</v>
      </c>
      <c r="Q222" s="76">
        <v>0</v>
      </c>
      <c r="R222" s="76">
        <v>8684.6251260000008</v>
      </c>
      <c r="S222" s="76">
        <v>3.37</v>
      </c>
      <c r="T222" s="76">
        <v>0.47</v>
      </c>
      <c r="U222" s="76">
        <v>0.09</v>
      </c>
    </row>
    <row r="223" spans="2:21">
      <c r="B223" t="s">
        <v>841</v>
      </c>
      <c r="C223" t="s">
        <v>842</v>
      </c>
      <c r="D223" t="s">
        <v>103</v>
      </c>
      <c r="E223" t="s">
        <v>126</v>
      </c>
      <c r="F223" t="str">
        <f>VLOOKUP(C223,'[6]אג"ח קונצרני'!$C$14:$F$579,4,0)</f>
        <v>2101</v>
      </c>
      <c r="G223" t="s">
        <v>128</v>
      </c>
      <c r="H223" t="s">
        <v>843</v>
      </c>
      <c r="I223" t="s">
        <v>210</v>
      </c>
      <c r="J223" t="s">
        <v>779</v>
      </c>
      <c r="K223" s="76">
        <v>3.06</v>
      </c>
      <c r="L223" t="s">
        <v>105</v>
      </c>
      <c r="M223" s="76">
        <v>4.5999999999999996</v>
      </c>
      <c r="N223" s="76">
        <v>2.37</v>
      </c>
      <c r="O223" s="76">
        <v>98706</v>
      </c>
      <c r="P223" s="76">
        <v>106.9</v>
      </c>
      <c r="Q223" s="76">
        <v>0</v>
      </c>
      <c r="R223" s="76">
        <v>105.51671399999999</v>
      </c>
      <c r="S223" s="76">
        <v>7.0000000000000007E-2</v>
      </c>
      <c r="T223" s="76">
        <v>0.01</v>
      </c>
      <c r="U223" s="76">
        <v>0</v>
      </c>
    </row>
    <row r="224" spans="2:21">
      <c r="B224" t="s">
        <v>844</v>
      </c>
      <c r="C224" t="s">
        <v>845</v>
      </c>
      <c r="D224" t="s">
        <v>103</v>
      </c>
      <c r="E224" t="s">
        <v>126</v>
      </c>
      <c r="F224" t="str">
        <f>VLOOKUP(C224,'[6]אג"ח קונצרני'!$C$14:$F$579,4,0)</f>
        <v>1467</v>
      </c>
      <c r="G224" t="s">
        <v>418</v>
      </c>
      <c r="H224" t="s">
        <v>843</v>
      </c>
      <c r="I224" t="s">
        <v>210</v>
      </c>
      <c r="J224" t="s">
        <v>846</v>
      </c>
      <c r="K224" s="76">
        <v>1.44</v>
      </c>
      <c r="L224" t="s">
        <v>105</v>
      </c>
      <c r="M224" s="76">
        <v>6.15</v>
      </c>
      <c r="N224" s="76">
        <v>2.0499999999999998</v>
      </c>
      <c r="O224" s="76">
        <v>283219.09999999998</v>
      </c>
      <c r="P224" s="76">
        <v>107.01</v>
      </c>
      <c r="Q224" s="76">
        <v>0</v>
      </c>
      <c r="R224" s="76">
        <v>303.07275891</v>
      </c>
      <c r="S224" s="76">
        <v>0.57999999999999996</v>
      </c>
      <c r="T224" s="76">
        <v>0.02</v>
      </c>
      <c r="U224" s="76">
        <v>0</v>
      </c>
    </row>
    <row r="225" spans="2:21">
      <c r="B225" t="s">
        <v>847</v>
      </c>
      <c r="C225" t="s">
        <v>848</v>
      </c>
      <c r="D225" t="s">
        <v>103</v>
      </c>
      <c r="E225" t="s">
        <v>126</v>
      </c>
      <c r="F225" t="str">
        <f>VLOOKUP(C225,'[6]אג"ח קונצרני'!$C$14:$F$579,4,0)</f>
        <v>1467</v>
      </c>
      <c r="G225" t="s">
        <v>418</v>
      </c>
      <c r="H225" t="s">
        <v>843</v>
      </c>
      <c r="I225" t="s">
        <v>210</v>
      </c>
      <c r="J225" t="s">
        <v>411</v>
      </c>
      <c r="K225" s="76">
        <v>2.4</v>
      </c>
      <c r="L225" t="s">
        <v>105</v>
      </c>
      <c r="M225" s="76">
        <v>4.9000000000000004</v>
      </c>
      <c r="N225" s="76">
        <v>1.86</v>
      </c>
      <c r="O225" s="76">
        <v>884</v>
      </c>
      <c r="P225" s="76">
        <v>107.37</v>
      </c>
      <c r="Q225" s="76">
        <v>0</v>
      </c>
      <c r="R225" s="76">
        <v>0.94915079999999996</v>
      </c>
      <c r="S225" s="76">
        <v>0</v>
      </c>
      <c r="T225" s="76">
        <v>0</v>
      </c>
      <c r="U225" s="76">
        <v>0</v>
      </c>
    </row>
    <row r="226" spans="2:21">
      <c r="B226" t="s">
        <v>849</v>
      </c>
      <c r="C226" t="s">
        <v>850</v>
      </c>
      <c r="D226" t="s">
        <v>103</v>
      </c>
      <c r="E226" t="s">
        <v>126</v>
      </c>
      <c r="F226" t="str">
        <f>VLOOKUP(C226,'[6]אג"ח קונצרני'!$C$14:$F$579,4,0)</f>
        <v>526</v>
      </c>
      <c r="G226" t="s">
        <v>418</v>
      </c>
      <c r="H226" t="s">
        <v>851</v>
      </c>
      <c r="I226" t="s">
        <v>153</v>
      </c>
      <c r="J226" t="s">
        <v>852</v>
      </c>
      <c r="K226" s="76">
        <v>1.8</v>
      </c>
      <c r="L226" t="s">
        <v>105</v>
      </c>
      <c r="M226" s="76">
        <v>4.1500000000000004</v>
      </c>
      <c r="N226" s="76">
        <v>2.17</v>
      </c>
      <c r="O226" s="76">
        <v>716797.72</v>
      </c>
      <c r="P226" s="76">
        <v>104.5</v>
      </c>
      <c r="Q226" s="76">
        <v>0</v>
      </c>
      <c r="R226" s="76">
        <v>749.05361740000001</v>
      </c>
      <c r="S226" s="76">
        <v>1.65</v>
      </c>
      <c r="T226" s="76">
        <v>0.04</v>
      </c>
      <c r="U226" s="76">
        <v>0.01</v>
      </c>
    </row>
    <row r="227" spans="2:21">
      <c r="B227" t="s">
        <v>853</v>
      </c>
      <c r="C227" t="s">
        <v>854</v>
      </c>
      <c r="D227" t="s">
        <v>103</v>
      </c>
      <c r="E227" t="s">
        <v>126</v>
      </c>
      <c r="F227" t="str">
        <f>VLOOKUP(C227,'[6]אג"ח קונצרני'!$C$14:$F$579,4,0)</f>
        <v>1264</v>
      </c>
      <c r="G227" t="s">
        <v>418</v>
      </c>
      <c r="H227" t="s">
        <v>855</v>
      </c>
      <c r="I227" t="s">
        <v>210</v>
      </c>
      <c r="J227" t="s">
        <v>411</v>
      </c>
      <c r="K227" s="76">
        <v>1.78</v>
      </c>
      <c r="L227" t="s">
        <v>105</v>
      </c>
      <c r="M227" s="76">
        <v>4.5</v>
      </c>
      <c r="N227" s="76">
        <v>0.86</v>
      </c>
      <c r="O227" s="76">
        <v>4563175.1500000004</v>
      </c>
      <c r="P227" s="76">
        <v>113.09</v>
      </c>
      <c r="Q227" s="76">
        <v>0</v>
      </c>
      <c r="R227" s="76">
        <v>5160.4947771349998</v>
      </c>
      <c r="S227" s="76">
        <v>1.88</v>
      </c>
      <c r="T227" s="76">
        <v>0.28000000000000003</v>
      </c>
      <c r="U227" s="76">
        <v>0.05</v>
      </c>
    </row>
    <row r="228" spans="2:21">
      <c r="B228" t="s">
        <v>856</v>
      </c>
      <c r="C228" t="s">
        <v>857</v>
      </c>
      <c r="D228" t="s">
        <v>103</v>
      </c>
      <c r="E228" t="s">
        <v>126</v>
      </c>
      <c r="F228" t="str">
        <f>VLOOKUP(C228,'[7]אג"ח קונצרני'!$C$14:$F$314,4,0)</f>
        <v>639</v>
      </c>
      <c r="G228" t="s">
        <v>615</v>
      </c>
      <c r="H228" t="s">
        <v>855</v>
      </c>
      <c r="I228" t="s">
        <v>210</v>
      </c>
      <c r="J228" t="s">
        <v>446</v>
      </c>
      <c r="K228" s="76">
        <v>0.98</v>
      </c>
      <c r="L228" t="s">
        <v>105</v>
      </c>
      <c r="M228" s="76">
        <v>4.45</v>
      </c>
      <c r="N228" s="76">
        <v>0.97</v>
      </c>
      <c r="O228" s="76">
        <v>948861</v>
      </c>
      <c r="P228" s="76">
        <v>126.18</v>
      </c>
      <c r="Q228" s="76">
        <v>0</v>
      </c>
      <c r="R228" s="76">
        <v>1197.2728098</v>
      </c>
      <c r="S228" s="76">
        <v>1.01</v>
      </c>
      <c r="T228" s="76">
        <v>0.06</v>
      </c>
      <c r="U228" s="76">
        <v>0.01</v>
      </c>
    </row>
    <row r="229" spans="2:21">
      <c r="B229" t="s">
        <v>858</v>
      </c>
      <c r="C229" t="s">
        <v>859</v>
      </c>
      <c r="D229" t="s">
        <v>103</v>
      </c>
      <c r="E229" t="s">
        <v>126</v>
      </c>
      <c r="F229" t="str">
        <f>VLOOKUP(C229,'[6]אג"ח קונצרני'!$C$14:$F$579,4,0)</f>
        <v>226</v>
      </c>
      <c r="G229" t="s">
        <v>418</v>
      </c>
      <c r="H229" t="s">
        <v>860</v>
      </c>
      <c r="I229" t="s">
        <v>153</v>
      </c>
      <c r="J229" t="s">
        <v>861</v>
      </c>
      <c r="K229" s="76">
        <v>0.65</v>
      </c>
      <c r="L229" t="s">
        <v>105</v>
      </c>
      <c r="M229" s="76">
        <v>4.6500000000000004</v>
      </c>
      <c r="N229" s="76">
        <v>0.81</v>
      </c>
      <c r="O229" s="76">
        <v>2426964.15</v>
      </c>
      <c r="P229" s="76">
        <v>125.57</v>
      </c>
      <c r="Q229" s="76">
        <v>0</v>
      </c>
      <c r="R229" s="76">
        <v>3047.5388831549999</v>
      </c>
      <c r="S229" s="76">
        <v>1.05</v>
      </c>
      <c r="T229" s="76">
        <v>0.16</v>
      </c>
      <c r="U229" s="76">
        <v>0.03</v>
      </c>
    </row>
    <row r="230" spans="2:21">
      <c r="B230" t="s">
        <v>862</v>
      </c>
      <c r="C230" t="s">
        <v>863</v>
      </c>
      <c r="D230" t="s">
        <v>103</v>
      </c>
      <c r="E230" t="s">
        <v>126</v>
      </c>
      <c r="F230" t="str">
        <f>VLOOKUP(C230,'[6]אג"ח קונצרני'!$C$14:$F$579,4,0)</f>
        <v>798</v>
      </c>
      <c r="G230" t="s">
        <v>615</v>
      </c>
      <c r="H230" t="s">
        <v>864</v>
      </c>
      <c r="I230" t="s">
        <v>210</v>
      </c>
      <c r="J230" t="s">
        <v>266</v>
      </c>
      <c r="K230" s="76">
        <v>0.44</v>
      </c>
      <c r="L230" t="s">
        <v>105</v>
      </c>
      <c r="M230" s="76">
        <v>4.5</v>
      </c>
      <c r="N230" s="76">
        <v>1.71</v>
      </c>
      <c r="O230" s="76">
        <v>2499974.7999999998</v>
      </c>
      <c r="P230" s="76">
        <v>126.89</v>
      </c>
      <c r="Q230" s="76">
        <v>0</v>
      </c>
      <c r="R230" s="76">
        <v>3172.21802372</v>
      </c>
      <c r="S230" s="76">
        <v>0.46</v>
      </c>
      <c r="T230" s="76">
        <v>0.17</v>
      </c>
      <c r="U230" s="76">
        <v>0.03</v>
      </c>
    </row>
    <row r="231" spans="2:21">
      <c r="B231" t="s">
        <v>862</v>
      </c>
      <c r="C231" t="s">
        <v>863</v>
      </c>
      <c r="D231" t="s">
        <v>103</v>
      </c>
      <c r="E231" t="s">
        <v>126</v>
      </c>
      <c r="F231" t="str">
        <f>VLOOKUP(C231,'[6]אג"ח קונצרני'!$C$14:$F$579,4,0)</f>
        <v>798</v>
      </c>
      <c r="G231" t="s">
        <v>615</v>
      </c>
      <c r="H231" t="s">
        <v>864</v>
      </c>
      <c r="I231" t="s">
        <v>210</v>
      </c>
      <c r="J231" t="s">
        <v>266</v>
      </c>
      <c r="K231" s="76">
        <v>0.44</v>
      </c>
      <c r="L231" t="s">
        <v>105</v>
      </c>
      <c r="M231" s="76">
        <v>4.5</v>
      </c>
      <c r="N231" s="76">
        <v>1.71</v>
      </c>
      <c r="O231" s="76">
        <v>1701125.78</v>
      </c>
      <c r="P231" s="76">
        <v>126.89</v>
      </c>
      <c r="Q231" s="76">
        <v>0</v>
      </c>
      <c r="R231" s="76">
        <v>2158.558502242</v>
      </c>
      <c r="S231" s="76">
        <v>0.31</v>
      </c>
      <c r="T231" s="76">
        <v>0.12</v>
      </c>
      <c r="U231" s="76">
        <v>0.02</v>
      </c>
    </row>
    <row r="232" spans="2:21">
      <c r="B232" t="s">
        <v>865</v>
      </c>
      <c r="C232" t="s">
        <v>866</v>
      </c>
      <c r="D232" t="s">
        <v>103</v>
      </c>
      <c r="E232" t="s">
        <v>126</v>
      </c>
      <c r="F232" t="str">
        <f>VLOOKUP(C232,'[6]אג"ח קונצרני'!$C$14:$F$579,4,0)</f>
        <v>639</v>
      </c>
      <c r="G232" t="s">
        <v>615</v>
      </c>
      <c r="H232" t="s">
        <v>867</v>
      </c>
      <c r="I232" t="s">
        <v>153</v>
      </c>
      <c r="J232" t="s">
        <v>266</v>
      </c>
      <c r="K232" s="76">
        <v>3.56</v>
      </c>
      <c r="L232" t="s">
        <v>105</v>
      </c>
      <c r="M232" s="76">
        <v>4.95</v>
      </c>
      <c r="N232" s="76">
        <v>2.67</v>
      </c>
      <c r="O232" s="76">
        <v>4165782.92</v>
      </c>
      <c r="P232" s="76">
        <v>135.66</v>
      </c>
      <c r="Q232" s="76">
        <v>0</v>
      </c>
      <c r="R232" s="76">
        <v>5651.3011092719998</v>
      </c>
      <c r="S232" s="76">
        <v>0.13</v>
      </c>
      <c r="T232" s="76">
        <v>0.31</v>
      </c>
      <c r="U232" s="76">
        <v>0.06</v>
      </c>
    </row>
    <row r="233" spans="2:21">
      <c r="B233" t="s">
        <v>868</v>
      </c>
      <c r="C233" t="s">
        <v>869</v>
      </c>
      <c r="D233" t="s">
        <v>103</v>
      </c>
      <c r="E233" t="s">
        <v>126</v>
      </c>
      <c r="F233" t="str">
        <f>VLOOKUP(C233,'[8]אג"ח קונצרני'!$C$14:$F$232,4,0)</f>
        <v>265</v>
      </c>
      <c r="G233" t="s">
        <v>615</v>
      </c>
      <c r="H233" t="s">
        <v>870</v>
      </c>
      <c r="I233" t="s">
        <v>210</v>
      </c>
      <c r="J233" t="s">
        <v>411</v>
      </c>
      <c r="K233" s="76">
        <v>4.82</v>
      </c>
      <c r="L233" t="s">
        <v>105</v>
      </c>
      <c r="M233" s="76">
        <v>4.95</v>
      </c>
      <c r="N233" s="76">
        <v>4.2699999999999996</v>
      </c>
      <c r="O233" s="76">
        <v>3060</v>
      </c>
      <c r="P233" s="76">
        <v>124.05</v>
      </c>
      <c r="Q233" s="76">
        <v>0</v>
      </c>
      <c r="R233" s="76">
        <v>3.7959299999999998</v>
      </c>
      <c r="S233" s="76">
        <v>0</v>
      </c>
      <c r="T233" s="76">
        <v>0</v>
      </c>
      <c r="U233" s="76">
        <v>0</v>
      </c>
    </row>
    <row r="234" spans="2:21">
      <c r="B234" t="s">
        <v>871</v>
      </c>
      <c r="C234" t="s">
        <v>872</v>
      </c>
      <c r="D234" t="s">
        <v>103</v>
      </c>
      <c r="E234" t="s">
        <v>126</v>
      </c>
      <c r="F234" t="str">
        <f>VLOOKUP(C234,'[6]אג"ח קונצרני'!$C$14:$F$579,4,0)</f>
        <v>1505</v>
      </c>
      <c r="G234" t="s">
        <v>378</v>
      </c>
      <c r="H234" t="s">
        <v>873</v>
      </c>
      <c r="I234" t="s">
        <v>153</v>
      </c>
      <c r="J234" t="s">
        <v>874</v>
      </c>
      <c r="K234" s="76">
        <v>0.21</v>
      </c>
      <c r="L234" t="s">
        <v>105</v>
      </c>
      <c r="M234" s="76">
        <v>9.16</v>
      </c>
      <c r="N234" s="76">
        <v>1000</v>
      </c>
      <c r="O234" s="76">
        <v>4170670.1</v>
      </c>
      <c r="P234" s="76">
        <v>63.45</v>
      </c>
      <c r="Q234" s="76">
        <v>0</v>
      </c>
      <c r="R234" s="76">
        <v>2646.29017845</v>
      </c>
      <c r="S234" s="76">
        <v>4.8</v>
      </c>
      <c r="T234" s="76">
        <v>0.14000000000000001</v>
      </c>
      <c r="U234" s="76">
        <v>0.03</v>
      </c>
    </row>
    <row r="235" spans="2:21">
      <c r="B235" t="s">
        <v>871</v>
      </c>
      <c r="C235" t="s">
        <v>872</v>
      </c>
      <c r="D235" t="s">
        <v>103</v>
      </c>
      <c r="E235" t="s">
        <v>126</v>
      </c>
      <c r="F235" t="str">
        <f>VLOOKUP(C235,'[6]אג"ח קונצרני'!$C$14:$F$579,4,0)</f>
        <v>1505</v>
      </c>
      <c r="G235" t="s">
        <v>378</v>
      </c>
      <c r="H235" t="s">
        <v>873</v>
      </c>
      <c r="I235" t="s">
        <v>153</v>
      </c>
      <c r="J235" t="s">
        <v>874</v>
      </c>
      <c r="K235" s="76">
        <v>0.21</v>
      </c>
      <c r="L235" t="s">
        <v>105</v>
      </c>
      <c r="M235" s="76">
        <v>9.16</v>
      </c>
      <c r="N235" s="76">
        <v>1000</v>
      </c>
      <c r="O235" s="76">
        <v>1598192.22</v>
      </c>
      <c r="P235" s="76">
        <v>63.45</v>
      </c>
      <c r="Q235" s="76">
        <v>0</v>
      </c>
      <c r="R235" s="76">
        <v>1014.05296359</v>
      </c>
      <c r="S235" s="76">
        <v>1.84</v>
      </c>
      <c r="T235" s="76">
        <v>0.05</v>
      </c>
      <c r="U235" s="76">
        <v>0.01</v>
      </c>
    </row>
    <row r="236" spans="2:21">
      <c r="B236" s="77" t="s">
        <v>289</v>
      </c>
      <c r="C236" s="16"/>
      <c r="D236" s="16"/>
      <c r="E236" s="16"/>
      <c r="F236" s="16"/>
      <c r="K236" s="78">
        <v>3.25</v>
      </c>
      <c r="N236" s="78">
        <v>1.1399999999999999</v>
      </c>
      <c r="O236" s="78">
        <v>421018561.48000002</v>
      </c>
      <c r="Q236" s="78">
        <v>7490.5943500000003</v>
      </c>
      <c r="R236" s="78">
        <v>456928.28694019601</v>
      </c>
      <c r="T236" s="78">
        <v>24.69</v>
      </c>
      <c r="U236" s="78">
        <v>4.74</v>
      </c>
    </row>
    <row r="237" spans="2:21">
      <c r="B237" t="s">
        <v>875</v>
      </c>
      <c r="C237" t="s">
        <v>876</v>
      </c>
      <c r="D237" t="s">
        <v>103</v>
      </c>
      <c r="E237" t="s">
        <v>126</v>
      </c>
      <c r="F237" t="str">
        <f>VLOOKUP(C237,'[6]אג"ח קונצרני'!$C$14:$F$579,4,0)</f>
        <v>604</v>
      </c>
      <c r="G237" t="s">
        <v>383</v>
      </c>
      <c r="H237" t="s">
        <v>218</v>
      </c>
      <c r="I237" t="s">
        <v>210</v>
      </c>
      <c r="J237" t="s">
        <v>266</v>
      </c>
      <c r="K237" s="76">
        <v>5.73</v>
      </c>
      <c r="L237" t="s">
        <v>105</v>
      </c>
      <c r="M237" s="76">
        <v>3.01</v>
      </c>
      <c r="N237" s="76">
        <v>1.52</v>
      </c>
      <c r="O237" s="76">
        <v>396311</v>
      </c>
      <c r="P237" s="76">
        <v>109.63</v>
      </c>
      <c r="Q237" s="76">
        <v>0</v>
      </c>
      <c r="R237" s="76">
        <v>434.47574930000002</v>
      </c>
      <c r="S237" s="76">
        <v>0.03</v>
      </c>
      <c r="T237" s="76">
        <v>0.02</v>
      </c>
      <c r="U237" s="76">
        <v>0</v>
      </c>
    </row>
    <row r="238" spans="2:21">
      <c r="B238" t="s">
        <v>877</v>
      </c>
      <c r="C238" t="s">
        <v>878</v>
      </c>
      <c r="D238" t="s">
        <v>103</v>
      </c>
      <c r="E238" t="s">
        <v>126</v>
      </c>
      <c r="F238" t="str">
        <f>VLOOKUP(C238,'[6]אג"ח קונצרני'!$C$14:$F$579,4,0)</f>
        <v>231</v>
      </c>
      <c r="G238" t="s">
        <v>383</v>
      </c>
      <c r="H238" t="s">
        <v>218</v>
      </c>
      <c r="I238" t="s">
        <v>210</v>
      </c>
      <c r="J238" t="s">
        <v>266</v>
      </c>
      <c r="K238" s="76">
        <v>6.71</v>
      </c>
      <c r="L238" t="s">
        <v>105</v>
      </c>
      <c r="M238" s="76">
        <v>2.98</v>
      </c>
      <c r="N238" s="76">
        <v>1.92</v>
      </c>
      <c r="O238" s="76">
        <v>3746485</v>
      </c>
      <c r="P238" s="76">
        <v>108.92</v>
      </c>
      <c r="Q238" s="76">
        <v>0</v>
      </c>
      <c r="R238" s="76">
        <v>4080.6714619999998</v>
      </c>
      <c r="S238" s="76">
        <v>0.28000000000000003</v>
      </c>
      <c r="T238" s="76">
        <v>0.22</v>
      </c>
      <c r="U238" s="76">
        <v>0.04</v>
      </c>
    </row>
    <row r="239" spans="2:21">
      <c r="B239" t="s">
        <v>879</v>
      </c>
      <c r="C239" t="s">
        <v>880</v>
      </c>
      <c r="D239" t="s">
        <v>103</v>
      </c>
      <c r="E239" t="s">
        <v>126</v>
      </c>
      <c r="F239" t="str">
        <f>VLOOKUP(C239,'[6]אג"ח קונצרני'!$C$14:$F$579,4,0)</f>
        <v>231</v>
      </c>
      <c r="G239" t="s">
        <v>383</v>
      </c>
      <c r="H239" t="s">
        <v>218</v>
      </c>
      <c r="I239" t="s">
        <v>210</v>
      </c>
      <c r="J239" t="s">
        <v>266</v>
      </c>
      <c r="K239" s="76">
        <v>2.34</v>
      </c>
      <c r="L239" t="s">
        <v>105</v>
      </c>
      <c r="M239" s="76">
        <v>2.74</v>
      </c>
      <c r="N239" s="76">
        <v>0.78</v>
      </c>
      <c r="O239" s="76">
        <v>3827546</v>
      </c>
      <c r="P239" s="76">
        <v>106.28</v>
      </c>
      <c r="Q239" s="76">
        <v>0</v>
      </c>
      <c r="R239" s="76">
        <v>4067.9158888000002</v>
      </c>
      <c r="S239" s="76">
        <v>0.19</v>
      </c>
      <c r="T239" s="76">
        <v>0.22</v>
      </c>
      <c r="U239" s="76">
        <v>0.04</v>
      </c>
    </row>
    <row r="240" spans="2:21">
      <c r="B240" t="s">
        <v>881</v>
      </c>
      <c r="C240" t="s">
        <v>882</v>
      </c>
      <c r="D240" t="s">
        <v>103</v>
      </c>
      <c r="E240" t="s">
        <v>126</v>
      </c>
      <c r="F240" t="str">
        <f>VLOOKUP(C240,'[6]אג"ח קונצרני'!$C$14:$F$579,4,0)</f>
        <v>231</v>
      </c>
      <c r="G240" t="s">
        <v>383</v>
      </c>
      <c r="H240" t="s">
        <v>218</v>
      </c>
      <c r="I240" t="s">
        <v>210</v>
      </c>
      <c r="J240" t="s">
        <v>266</v>
      </c>
      <c r="K240" s="76">
        <v>4.21</v>
      </c>
      <c r="L240" t="s">
        <v>105</v>
      </c>
      <c r="M240" s="76">
        <v>2.4700000000000002</v>
      </c>
      <c r="N240" s="76">
        <v>1.22</v>
      </c>
      <c r="O240" s="76">
        <v>12458449</v>
      </c>
      <c r="P240" s="76">
        <v>106.75</v>
      </c>
      <c r="Q240" s="76">
        <v>0</v>
      </c>
      <c r="R240" s="76">
        <v>13299.394307500001</v>
      </c>
      <c r="S240" s="76">
        <v>0.63</v>
      </c>
      <c r="T240" s="76">
        <v>0.72</v>
      </c>
      <c r="U240" s="76">
        <v>0.14000000000000001</v>
      </c>
    </row>
    <row r="241" spans="2:21">
      <c r="B241" t="s">
        <v>883</v>
      </c>
      <c r="C241" t="s">
        <v>884</v>
      </c>
      <c r="D241" t="s">
        <v>103</v>
      </c>
      <c r="E241" t="s">
        <v>126</v>
      </c>
      <c r="F241" t="str">
        <f>VLOOKUP(C241,'[6]אג"ח קונצרני'!$C$14:$F$579,4,0)</f>
        <v>662</v>
      </c>
      <c r="G241" t="s">
        <v>383</v>
      </c>
      <c r="H241" t="s">
        <v>218</v>
      </c>
      <c r="I241" t="s">
        <v>210</v>
      </c>
      <c r="J241" t="s">
        <v>266</v>
      </c>
      <c r="K241" s="76">
        <v>0.9</v>
      </c>
      <c r="L241" t="s">
        <v>105</v>
      </c>
      <c r="M241" s="76">
        <v>5.9</v>
      </c>
      <c r="N241" s="76">
        <v>0.31</v>
      </c>
      <c r="O241" s="76">
        <v>2962666.81</v>
      </c>
      <c r="P241" s="76">
        <v>105.6</v>
      </c>
      <c r="Q241" s="76">
        <v>0</v>
      </c>
      <c r="R241" s="76">
        <v>3128.57615136</v>
      </c>
      <c r="S241" s="76">
        <v>0.18</v>
      </c>
      <c r="T241" s="76">
        <v>0.17</v>
      </c>
      <c r="U241" s="76">
        <v>0.03</v>
      </c>
    </row>
    <row r="242" spans="2:21">
      <c r="B242" t="s">
        <v>883</v>
      </c>
      <c r="C242" t="s">
        <v>884</v>
      </c>
      <c r="D242" t="s">
        <v>103</v>
      </c>
      <c r="E242" t="s">
        <v>126</v>
      </c>
      <c r="F242" t="str">
        <f>VLOOKUP(C242,'[6]אג"ח קונצרני'!$C$14:$F$579,4,0)</f>
        <v>662</v>
      </c>
      <c r="G242" t="s">
        <v>383</v>
      </c>
      <c r="H242" t="s">
        <v>218</v>
      </c>
      <c r="I242" t="s">
        <v>210</v>
      </c>
      <c r="J242" t="s">
        <v>266</v>
      </c>
      <c r="K242" s="76">
        <v>0.9</v>
      </c>
      <c r="L242" t="s">
        <v>105</v>
      </c>
      <c r="M242" s="76">
        <v>5.9</v>
      </c>
      <c r="N242" s="76">
        <v>0.31</v>
      </c>
      <c r="O242" s="76">
        <v>8467304.6199999992</v>
      </c>
      <c r="P242" s="76">
        <v>105.6</v>
      </c>
      <c r="Q242" s="76">
        <v>0</v>
      </c>
      <c r="R242" s="76">
        <v>8941.47367872</v>
      </c>
      <c r="S242" s="76">
        <v>0.52</v>
      </c>
      <c r="T242" s="76">
        <v>0.48</v>
      </c>
      <c r="U242" s="76">
        <v>0.09</v>
      </c>
    </row>
    <row r="243" spans="2:21">
      <c r="B243" t="s">
        <v>885</v>
      </c>
      <c r="C243" t="s">
        <v>886</v>
      </c>
      <c r="D243" t="s">
        <v>103</v>
      </c>
      <c r="E243" t="s">
        <v>126</v>
      </c>
      <c r="F243" t="str">
        <f>VLOOKUP(C243,'[6]אג"ח קונצרני'!$C$14:$F$579,4,0)</f>
        <v>662</v>
      </c>
      <c r="G243" t="s">
        <v>383</v>
      </c>
      <c r="H243" t="s">
        <v>218</v>
      </c>
      <c r="I243" t="s">
        <v>210</v>
      </c>
      <c r="J243" t="s">
        <v>266</v>
      </c>
      <c r="K243" s="76">
        <v>0.91</v>
      </c>
      <c r="L243" t="s">
        <v>105</v>
      </c>
      <c r="M243" s="76">
        <v>1.82</v>
      </c>
      <c r="N243" s="76">
        <v>0.28999999999999998</v>
      </c>
      <c r="O243" s="76">
        <v>194794</v>
      </c>
      <c r="P243" s="76">
        <v>101.55</v>
      </c>
      <c r="Q243" s="76">
        <v>0</v>
      </c>
      <c r="R243" s="76">
        <v>197.81330700000001</v>
      </c>
      <c r="S243" s="76">
        <v>0.03</v>
      </c>
      <c r="T243" s="76">
        <v>0.01</v>
      </c>
      <c r="U243" s="76">
        <v>0</v>
      </c>
    </row>
    <row r="244" spans="2:21">
      <c r="B244" t="s">
        <v>887</v>
      </c>
      <c r="C244" t="s">
        <v>888</v>
      </c>
      <c r="D244" t="s">
        <v>103</v>
      </c>
      <c r="E244" t="s">
        <v>126</v>
      </c>
      <c r="F244" t="str">
        <f>VLOOKUP(C244,'[6]אג"ח קונצרני'!$C$14:$F$579,4,0)</f>
        <v>1040</v>
      </c>
      <c r="G244" t="s">
        <v>889</v>
      </c>
      <c r="H244" t="s">
        <v>421</v>
      </c>
      <c r="I244" t="s">
        <v>153</v>
      </c>
      <c r="J244" t="s">
        <v>266</v>
      </c>
      <c r="K244" s="76">
        <v>1.47</v>
      </c>
      <c r="L244" t="s">
        <v>105</v>
      </c>
      <c r="M244" s="76">
        <v>4.84</v>
      </c>
      <c r="N244" s="76">
        <v>0.47</v>
      </c>
      <c r="O244" s="76">
        <v>377945.25</v>
      </c>
      <c r="P244" s="76">
        <v>106.52</v>
      </c>
      <c r="Q244" s="76">
        <v>0</v>
      </c>
      <c r="R244" s="76">
        <v>402.58728029999997</v>
      </c>
      <c r="S244" s="76">
        <v>0.04</v>
      </c>
      <c r="T244" s="76">
        <v>0.02</v>
      </c>
      <c r="U244" s="76">
        <v>0</v>
      </c>
    </row>
    <row r="245" spans="2:21">
      <c r="B245" t="s">
        <v>890</v>
      </c>
      <c r="C245" t="s">
        <v>891</v>
      </c>
      <c r="D245" t="s">
        <v>103</v>
      </c>
      <c r="E245" t="s">
        <v>126</v>
      </c>
      <c r="F245" t="str">
        <f>VLOOKUP(C245,'[6]אג"ח קונצרני'!$C$14:$F$579,4,0)</f>
        <v>593</v>
      </c>
      <c r="G245" t="s">
        <v>383</v>
      </c>
      <c r="H245" t="s">
        <v>214</v>
      </c>
      <c r="I245" t="s">
        <v>210</v>
      </c>
      <c r="J245" t="s">
        <v>266</v>
      </c>
      <c r="K245" s="76">
        <v>1.98</v>
      </c>
      <c r="L245" t="s">
        <v>105</v>
      </c>
      <c r="M245" s="76">
        <v>1.95</v>
      </c>
      <c r="N245" s="76">
        <v>0.74</v>
      </c>
      <c r="O245" s="76">
        <v>1255190</v>
      </c>
      <c r="P245" s="76">
        <v>104.32</v>
      </c>
      <c r="Q245" s="76">
        <v>0</v>
      </c>
      <c r="R245" s="76">
        <v>1309.4142079999999</v>
      </c>
      <c r="S245" s="76">
        <v>0.18</v>
      </c>
      <c r="T245" s="76">
        <v>7.0000000000000007E-2</v>
      </c>
      <c r="U245" s="76">
        <v>0.01</v>
      </c>
    </row>
    <row r="246" spans="2:21">
      <c r="B246" t="s">
        <v>892</v>
      </c>
      <c r="C246" t="s">
        <v>893</v>
      </c>
      <c r="D246" t="s">
        <v>103</v>
      </c>
      <c r="E246" t="s">
        <v>126</v>
      </c>
      <c r="F246" t="str">
        <f>VLOOKUP(C246,'[6]אג"ח קונצרני'!$C$14:$F$579,4,0)</f>
        <v>17</v>
      </c>
      <c r="G246" t="s">
        <v>383</v>
      </c>
      <c r="H246" t="s">
        <v>214</v>
      </c>
      <c r="I246" t="s">
        <v>210</v>
      </c>
      <c r="J246" t="s">
        <v>266</v>
      </c>
      <c r="K246" s="76">
        <v>4.0599999999999996</v>
      </c>
      <c r="L246" t="s">
        <v>105</v>
      </c>
      <c r="M246" s="76">
        <v>2.0699999999999998</v>
      </c>
      <c r="N246" s="76">
        <v>1.19</v>
      </c>
      <c r="O246" s="76">
        <v>497043</v>
      </c>
      <c r="P246" s="76">
        <v>105.16</v>
      </c>
      <c r="Q246" s="76">
        <v>0</v>
      </c>
      <c r="R246" s="76">
        <v>522.69041879999997</v>
      </c>
      <c r="S246" s="76">
        <v>0.2</v>
      </c>
      <c r="T246" s="76">
        <v>0.03</v>
      </c>
      <c r="U246" s="76">
        <v>0.01</v>
      </c>
    </row>
    <row r="247" spans="2:21">
      <c r="B247" t="s">
        <v>894</v>
      </c>
      <c r="C247" t="s">
        <v>895</v>
      </c>
      <c r="D247" t="s">
        <v>103</v>
      </c>
      <c r="E247" t="s">
        <v>126</v>
      </c>
      <c r="F247" t="str">
        <f>VLOOKUP(C247,'[6]אג"ח קונצרני'!$C$14:$F$579,4,0)</f>
        <v>662</v>
      </c>
      <c r="G247" t="s">
        <v>383</v>
      </c>
      <c r="H247" t="s">
        <v>214</v>
      </c>
      <c r="I247" t="s">
        <v>210</v>
      </c>
      <c r="J247" t="s">
        <v>266</v>
      </c>
      <c r="K247" s="76">
        <v>3.92</v>
      </c>
      <c r="L247" t="s">
        <v>105</v>
      </c>
      <c r="M247" s="76">
        <v>6.5</v>
      </c>
      <c r="N247" s="76">
        <v>1.1499999999999999</v>
      </c>
      <c r="O247" s="76">
        <v>935</v>
      </c>
      <c r="P247" s="76">
        <v>126.69</v>
      </c>
      <c r="Q247" s="76">
        <v>0</v>
      </c>
      <c r="R247" s="76">
        <v>1.1845515</v>
      </c>
      <c r="S247" s="76">
        <v>0</v>
      </c>
      <c r="T247" s="76">
        <v>0</v>
      </c>
      <c r="U247" s="76">
        <v>0</v>
      </c>
    </row>
    <row r="248" spans="2:21">
      <c r="B248" t="s">
        <v>896</v>
      </c>
      <c r="C248" t="s">
        <v>897</v>
      </c>
      <c r="D248" t="s">
        <v>103</v>
      </c>
      <c r="E248" t="s">
        <v>126</v>
      </c>
      <c r="F248" t="str">
        <f>VLOOKUP(C248,'[6]אג"ח קונצרני'!$C$14:$F$579,4,0)</f>
        <v>662</v>
      </c>
      <c r="G248" t="s">
        <v>383</v>
      </c>
      <c r="H248" t="s">
        <v>214</v>
      </c>
      <c r="I248" t="s">
        <v>210</v>
      </c>
      <c r="J248" t="s">
        <v>266</v>
      </c>
      <c r="K248" s="76">
        <v>1.67</v>
      </c>
      <c r="L248" t="s">
        <v>105</v>
      </c>
      <c r="M248" s="76">
        <v>6.1</v>
      </c>
      <c r="N248" s="76">
        <v>0.61</v>
      </c>
      <c r="O248" s="76">
        <v>3417190.2</v>
      </c>
      <c r="P248" s="76">
        <v>114.08</v>
      </c>
      <c r="Q248" s="76">
        <v>0</v>
      </c>
      <c r="R248" s="76">
        <v>3898.33058016</v>
      </c>
      <c r="S248" s="76">
        <v>0.25</v>
      </c>
      <c r="T248" s="76">
        <v>0.21</v>
      </c>
      <c r="U248" s="76">
        <v>0.04</v>
      </c>
    </row>
    <row r="249" spans="2:21">
      <c r="B249" t="s">
        <v>898</v>
      </c>
      <c r="C249" t="s">
        <v>899</v>
      </c>
      <c r="D249" t="s">
        <v>103</v>
      </c>
      <c r="E249" t="s">
        <v>126</v>
      </c>
      <c r="F249" t="str">
        <f>VLOOKUP(C249,'[6]אג"ח קונצרני'!$C$14:$F$579,4,0)</f>
        <v>1641</v>
      </c>
      <c r="G249" t="s">
        <v>130</v>
      </c>
      <c r="H249" t="s">
        <v>214</v>
      </c>
      <c r="I249" t="s">
        <v>210</v>
      </c>
      <c r="J249" t="s">
        <v>266</v>
      </c>
      <c r="K249" s="76">
        <v>1.48</v>
      </c>
      <c r="L249" t="s">
        <v>105</v>
      </c>
      <c r="M249" s="76">
        <v>1.24</v>
      </c>
      <c r="N249" s="76">
        <v>0.64</v>
      </c>
      <c r="O249" s="76">
        <v>1988532.32</v>
      </c>
      <c r="P249" s="76">
        <v>101.21</v>
      </c>
      <c r="Q249" s="76">
        <v>0</v>
      </c>
      <c r="R249" s="76">
        <v>2012.5935610720001</v>
      </c>
      <c r="S249" s="76">
        <v>0.39</v>
      </c>
      <c r="T249" s="76">
        <v>0.11</v>
      </c>
      <c r="U249" s="76">
        <v>0.02</v>
      </c>
    </row>
    <row r="250" spans="2:21">
      <c r="B250" t="s">
        <v>900</v>
      </c>
      <c r="C250" t="s">
        <v>901</v>
      </c>
      <c r="D250" t="s">
        <v>103</v>
      </c>
      <c r="E250" t="s">
        <v>126</v>
      </c>
      <c r="F250" t="str">
        <f>VLOOKUP(C250,'[6]אג"ח קונצרני'!$C$14:$F$579,4,0)</f>
        <v>746</v>
      </c>
      <c r="G250" t="s">
        <v>520</v>
      </c>
      <c r="H250" t="s">
        <v>214</v>
      </c>
      <c r="I250" t="s">
        <v>210</v>
      </c>
      <c r="J250" t="s">
        <v>266</v>
      </c>
      <c r="K250" s="76">
        <v>6.52</v>
      </c>
      <c r="L250" t="s">
        <v>105</v>
      </c>
      <c r="M250" s="76">
        <v>2.61</v>
      </c>
      <c r="N250" s="76">
        <v>2.06</v>
      </c>
      <c r="O250" s="76">
        <v>2001659</v>
      </c>
      <c r="P250" s="76">
        <v>104.99</v>
      </c>
      <c r="Q250" s="76">
        <v>0</v>
      </c>
      <c r="R250" s="76">
        <v>2101.5417840999999</v>
      </c>
      <c r="S250" s="76">
        <v>0</v>
      </c>
      <c r="T250" s="76">
        <v>0.11</v>
      </c>
      <c r="U250" s="76">
        <v>0.02</v>
      </c>
    </row>
    <row r="251" spans="2:21">
      <c r="B251" t="s">
        <v>902</v>
      </c>
      <c r="C251" t="s">
        <v>903</v>
      </c>
      <c r="D251" t="s">
        <v>103</v>
      </c>
      <c r="E251" t="s">
        <v>126</v>
      </c>
      <c r="F251" t="str">
        <f>VLOOKUP(C251,'[6]אג"ח קונצרני'!$C$14:$F$579,4,0)</f>
        <v>1328</v>
      </c>
      <c r="G251" t="s">
        <v>418</v>
      </c>
      <c r="H251" t="s">
        <v>439</v>
      </c>
      <c r="I251" t="s">
        <v>210</v>
      </c>
      <c r="J251" t="s">
        <v>266</v>
      </c>
      <c r="K251" s="76">
        <v>5.47</v>
      </c>
      <c r="L251" t="s">
        <v>105</v>
      </c>
      <c r="M251" s="76">
        <v>3.39</v>
      </c>
      <c r="N251" s="76">
        <v>1.97</v>
      </c>
      <c r="O251" s="76">
        <v>3525</v>
      </c>
      <c r="P251" s="76">
        <v>107.75</v>
      </c>
      <c r="Q251" s="76">
        <v>0.11397</v>
      </c>
      <c r="R251" s="76">
        <v>3.9121575000000002</v>
      </c>
      <c r="S251" s="76">
        <v>0</v>
      </c>
      <c r="T251" s="76">
        <v>0</v>
      </c>
      <c r="U251" s="76">
        <v>0</v>
      </c>
    </row>
    <row r="252" spans="2:21">
      <c r="B252" t="s">
        <v>904</v>
      </c>
      <c r="C252" t="s">
        <v>905</v>
      </c>
      <c r="D252" t="s">
        <v>103</v>
      </c>
      <c r="E252" t="s">
        <v>126</v>
      </c>
      <c r="F252" t="str">
        <f>VLOOKUP(C252,'[6]אג"ח קונצרני'!$C$14:$F$579,4,0)</f>
        <v>230</v>
      </c>
      <c r="G252" t="s">
        <v>135</v>
      </c>
      <c r="H252" t="s">
        <v>439</v>
      </c>
      <c r="I252" t="s">
        <v>210</v>
      </c>
      <c r="J252" t="s">
        <v>266</v>
      </c>
      <c r="K252" s="76">
        <v>6.04</v>
      </c>
      <c r="L252" t="s">
        <v>105</v>
      </c>
      <c r="M252" s="76">
        <v>3.65</v>
      </c>
      <c r="N252" s="76">
        <v>2.19</v>
      </c>
      <c r="O252" s="76">
        <v>7438805</v>
      </c>
      <c r="P252" s="76">
        <v>109.43</v>
      </c>
      <c r="Q252" s="76">
        <v>0</v>
      </c>
      <c r="R252" s="76">
        <v>8140.2843114999996</v>
      </c>
      <c r="S252" s="76">
        <v>0.67</v>
      </c>
      <c r="T252" s="76">
        <v>0.44</v>
      </c>
      <c r="U252" s="76">
        <v>0.08</v>
      </c>
    </row>
    <row r="253" spans="2:21">
      <c r="B253" t="s">
        <v>906</v>
      </c>
      <c r="C253" t="s">
        <v>907</v>
      </c>
      <c r="D253" t="s">
        <v>103</v>
      </c>
      <c r="E253" t="s">
        <v>126</v>
      </c>
      <c r="F253" t="str">
        <f>VLOOKUP(C253,'[6]אג"ח קונצרני'!$C$14:$F$579,4,0)</f>
        <v>230</v>
      </c>
      <c r="G253" t="s">
        <v>135</v>
      </c>
      <c r="H253" t="s">
        <v>439</v>
      </c>
      <c r="I253" t="s">
        <v>210</v>
      </c>
      <c r="J253" t="s">
        <v>266</v>
      </c>
      <c r="K253" s="76">
        <v>2.86</v>
      </c>
      <c r="L253" t="s">
        <v>105</v>
      </c>
      <c r="M253" s="76">
        <v>1.52</v>
      </c>
      <c r="N253" s="76">
        <v>0.94</v>
      </c>
      <c r="O253" s="76">
        <v>2051983</v>
      </c>
      <c r="P253" s="76">
        <v>101.72</v>
      </c>
      <c r="Q253" s="76">
        <v>0</v>
      </c>
      <c r="R253" s="76">
        <v>2087.2771075999999</v>
      </c>
      <c r="S253" s="76">
        <v>0.28000000000000003</v>
      </c>
      <c r="T253" s="76">
        <v>0.11</v>
      </c>
      <c r="U253" s="76">
        <v>0.02</v>
      </c>
    </row>
    <row r="254" spans="2:21">
      <c r="B254" t="s">
        <v>908</v>
      </c>
      <c r="C254" t="s">
        <v>909</v>
      </c>
      <c r="D254" t="s">
        <v>103</v>
      </c>
      <c r="E254" t="s">
        <v>126</v>
      </c>
      <c r="F254" t="str">
        <f>VLOOKUP(C254,'[8]אג"ח קונצרני'!$C$14:$F$232,4,0)</f>
        <v>759</v>
      </c>
      <c r="G254" t="s">
        <v>418</v>
      </c>
      <c r="H254" t="s">
        <v>439</v>
      </c>
      <c r="I254" t="s">
        <v>210</v>
      </c>
      <c r="J254" t="s">
        <v>266</v>
      </c>
      <c r="K254" s="76">
        <v>6.77</v>
      </c>
      <c r="L254" t="s">
        <v>105</v>
      </c>
      <c r="M254" s="76">
        <v>2.5499999999999998</v>
      </c>
      <c r="N254" s="76">
        <v>2.42</v>
      </c>
      <c r="O254" s="76">
        <v>1744</v>
      </c>
      <c r="P254" s="76">
        <v>101.73</v>
      </c>
      <c r="Q254" s="76">
        <v>0</v>
      </c>
      <c r="R254" s="76">
        <v>1.7741712000000001</v>
      </c>
      <c r="S254" s="76">
        <v>0</v>
      </c>
      <c r="T254" s="76">
        <v>0</v>
      </c>
      <c r="U254" s="76">
        <v>0</v>
      </c>
    </row>
    <row r="255" spans="2:21">
      <c r="B255" t="s">
        <v>910</v>
      </c>
      <c r="C255" t="s">
        <v>911</v>
      </c>
      <c r="D255" t="s">
        <v>103</v>
      </c>
      <c r="E255" t="s">
        <v>126</v>
      </c>
      <c r="F255" t="str">
        <f>VLOOKUP(C255,'[6]אג"ח קונצרני'!$C$14:$F$579,4,0)</f>
        <v>691</v>
      </c>
      <c r="G255" t="s">
        <v>383</v>
      </c>
      <c r="H255" t="s">
        <v>439</v>
      </c>
      <c r="I255" t="s">
        <v>210</v>
      </c>
      <c r="J255" t="s">
        <v>266</v>
      </c>
      <c r="K255" s="76">
        <v>2.76</v>
      </c>
      <c r="L255" t="s">
        <v>105</v>
      </c>
      <c r="M255" s="76">
        <v>6.4</v>
      </c>
      <c r="N255" s="76">
        <v>0.78</v>
      </c>
      <c r="O255" s="76">
        <v>1339</v>
      </c>
      <c r="P255" s="76">
        <v>116.66</v>
      </c>
      <c r="Q255" s="76">
        <v>0</v>
      </c>
      <c r="R255" s="76">
        <v>1.5620773999999999</v>
      </c>
      <c r="S255" s="76">
        <v>0</v>
      </c>
      <c r="T255" s="76">
        <v>0</v>
      </c>
      <c r="U255" s="76">
        <v>0</v>
      </c>
    </row>
    <row r="256" spans="2:21">
      <c r="B256" t="s">
        <v>912</v>
      </c>
      <c r="C256" t="s">
        <v>913</v>
      </c>
      <c r="D256" t="s">
        <v>103</v>
      </c>
      <c r="E256" t="s">
        <v>126</v>
      </c>
      <c r="F256" t="str">
        <f>VLOOKUP(C256,'[6]אג"ח קונצרני'!$C$14:$F$579,4,0)</f>
        <v>691</v>
      </c>
      <c r="G256" t="s">
        <v>383</v>
      </c>
      <c r="H256" t="s">
        <v>439</v>
      </c>
      <c r="I256" t="s">
        <v>210</v>
      </c>
      <c r="J256" t="s">
        <v>914</v>
      </c>
      <c r="K256" s="76">
        <v>0.67</v>
      </c>
      <c r="L256" t="s">
        <v>105</v>
      </c>
      <c r="M256" s="76">
        <v>6.1</v>
      </c>
      <c r="N256" s="76">
        <v>0.3</v>
      </c>
      <c r="O256" s="76">
        <v>541553.67000000004</v>
      </c>
      <c r="P256" s="76">
        <v>108.93</v>
      </c>
      <c r="Q256" s="76">
        <v>0</v>
      </c>
      <c r="R256" s="76">
        <v>589.91441273099997</v>
      </c>
      <c r="S256" s="76">
        <v>0.18</v>
      </c>
      <c r="T256" s="76">
        <v>0.03</v>
      </c>
      <c r="U256" s="76">
        <v>0.01</v>
      </c>
    </row>
    <row r="257" spans="2:21">
      <c r="B257" t="s">
        <v>915</v>
      </c>
      <c r="C257" t="s">
        <v>916</v>
      </c>
      <c r="D257" t="s">
        <v>103</v>
      </c>
      <c r="E257" t="s">
        <v>126</v>
      </c>
      <c r="F257" t="str">
        <f>VLOOKUP(C257,'[6]אג"ח קונצרני'!$C$14:$F$579,4,0)</f>
        <v>1291</v>
      </c>
      <c r="G257" t="s">
        <v>383</v>
      </c>
      <c r="H257" t="s">
        <v>439</v>
      </c>
      <c r="I257" t="s">
        <v>210</v>
      </c>
      <c r="J257" t="s">
        <v>266</v>
      </c>
      <c r="K257" s="76">
        <v>2.23</v>
      </c>
      <c r="L257" t="s">
        <v>105</v>
      </c>
      <c r="M257" s="76">
        <v>1.05</v>
      </c>
      <c r="N257" s="76">
        <v>0.67</v>
      </c>
      <c r="O257" s="76">
        <v>1857270</v>
      </c>
      <c r="P257" s="76">
        <v>100.84</v>
      </c>
      <c r="Q257" s="76">
        <v>4.9142299999999999</v>
      </c>
      <c r="R257" s="76">
        <v>1877.785298</v>
      </c>
      <c r="S257" s="76">
        <v>0.62</v>
      </c>
      <c r="T257" s="76">
        <v>0.1</v>
      </c>
      <c r="U257" s="76">
        <v>0.02</v>
      </c>
    </row>
    <row r="258" spans="2:21">
      <c r="B258" t="s">
        <v>917</v>
      </c>
      <c r="C258" t="s">
        <v>918</v>
      </c>
      <c r="D258" t="s">
        <v>103</v>
      </c>
      <c r="E258" t="s">
        <v>126</v>
      </c>
      <c r="F258" t="str">
        <f>VLOOKUP(C258,'[6]אג"ח קונצרני'!$C$14:$F$579,4,0)</f>
        <v>1291</v>
      </c>
      <c r="G258" t="s">
        <v>383</v>
      </c>
      <c r="H258" t="s">
        <v>439</v>
      </c>
      <c r="I258" t="s">
        <v>210</v>
      </c>
      <c r="J258" t="s">
        <v>795</v>
      </c>
      <c r="K258" s="76">
        <v>0.36</v>
      </c>
      <c r="L258" t="s">
        <v>105</v>
      </c>
      <c r="M258" s="76">
        <v>0.42</v>
      </c>
      <c r="N258" s="76">
        <v>-99.84</v>
      </c>
      <c r="O258" s="76">
        <v>23900</v>
      </c>
      <c r="P258" s="76">
        <v>1003.2</v>
      </c>
      <c r="Q258" s="76">
        <v>0</v>
      </c>
      <c r="R258" s="76">
        <v>239.76480000000001</v>
      </c>
      <c r="S258" s="76">
        <v>0</v>
      </c>
      <c r="T258" s="76">
        <v>0.01</v>
      </c>
      <c r="U258" s="76">
        <v>0</v>
      </c>
    </row>
    <row r="259" spans="2:21">
      <c r="B259" t="s">
        <v>919</v>
      </c>
      <c r="C259" t="s">
        <v>920</v>
      </c>
      <c r="D259" t="s">
        <v>103</v>
      </c>
      <c r="E259" t="s">
        <v>126</v>
      </c>
      <c r="F259" t="str">
        <f>VLOOKUP(C259,'[6]אג"ח קונצרני'!$C$14:$F$579,4,0)</f>
        <v>416</v>
      </c>
      <c r="G259" t="s">
        <v>418</v>
      </c>
      <c r="H259" t="s">
        <v>439</v>
      </c>
      <c r="I259" t="s">
        <v>210</v>
      </c>
      <c r="J259" t="s">
        <v>266</v>
      </c>
      <c r="K259" s="76">
        <v>3.73</v>
      </c>
      <c r="L259" t="s">
        <v>105</v>
      </c>
      <c r="M259" s="76">
        <v>4.5999999999999996</v>
      </c>
      <c r="N259" s="76">
        <v>1.35</v>
      </c>
      <c r="O259" s="76">
        <v>779065</v>
      </c>
      <c r="P259" s="76">
        <v>112.6</v>
      </c>
      <c r="Q259" s="76">
        <v>0</v>
      </c>
      <c r="R259" s="76">
        <v>877.22718999999995</v>
      </c>
      <c r="S259" s="76">
        <v>0.3</v>
      </c>
      <c r="T259" s="76">
        <v>0.05</v>
      </c>
      <c r="U259" s="76">
        <v>0.01</v>
      </c>
    </row>
    <row r="260" spans="2:21">
      <c r="B260" t="s">
        <v>921</v>
      </c>
      <c r="C260" t="s">
        <v>922</v>
      </c>
      <c r="D260" t="s">
        <v>103</v>
      </c>
      <c r="E260" t="s">
        <v>126</v>
      </c>
      <c r="F260" t="str">
        <f>VLOOKUP(C260,'[6]אג"ח קונצרני'!$C$14:$F$579,4,0)</f>
        <v>600</v>
      </c>
      <c r="G260" t="s">
        <v>495</v>
      </c>
      <c r="H260" t="s">
        <v>496</v>
      </c>
      <c r="I260" t="s">
        <v>153</v>
      </c>
      <c r="J260" t="s">
        <v>266</v>
      </c>
      <c r="K260" s="76">
        <v>4.1500000000000004</v>
      </c>
      <c r="L260" t="s">
        <v>105</v>
      </c>
      <c r="M260" s="76">
        <v>4.8</v>
      </c>
      <c r="N260" s="76">
        <v>1.39</v>
      </c>
      <c r="O260" s="76">
        <v>6376020</v>
      </c>
      <c r="P260" s="76">
        <v>116.02</v>
      </c>
      <c r="Q260" s="76">
        <v>0</v>
      </c>
      <c r="R260" s="76">
        <v>7397.458404</v>
      </c>
      <c r="S260" s="76">
        <v>0.28999999999999998</v>
      </c>
      <c r="T260" s="76">
        <v>0.4</v>
      </c>
      <c r="U260" s="76">
        <v>0.08</v>
      </c>
    </row>
    <row r="261" spans="2:21">
      <c r="B261" t="s">
        <v>921</v>
      </c>
      <c r="C261" t="s">
        <v>922</v>
      </c>
      <c r="D261" t="s">
        <v>103</v>
      </c>
      <c r="E261" t="s">
        <v>126</v>
      </c>
      <c r="F261" t="str">
        <f>VLOOKUP(C261,'[6]אג"ח קונצרני'!$C$14:$F$579,4,0)</f>
        <v>600</v>
      </c>
      <c r="G261" t="s">
        <v>495</v>
      </c>
      <c r="H261" t="s">
        <v>496</v>
      </c>
      <c r="I261" t="s">
        <v>153</v>
      </c>
      <c r="J261" t="s">
        <v>266</v>
      </c>
      <c r="K261" s="76">
        <v>4.1500000000000004</v>
      </c>
      <c r="L261" t="s">
        <v>105</v>
      </c>
      <c r="M261" s="76">
        <v>4.8</v>
      </c>
      <c r="N261" s="76">
        <v>1.39</v>
      </c>
      <c r="O261" s="76">
        <v>12765026.27</v>
      </c>
      <c r="P261" s="76">
        <v>116.02</v>
      </c>
      <c r="Q261" s="76">
        <v>0</v>
      </c>
      <c r="R261" s="76">
        <v>14809.983478454</v>
      </c>
      <c r="S261" s="76">
        <v>0.57999999999999996</v>
      </c>
      <c r="T261" s="76">
        <v>0.8</v>
      </c>
      <c r="U261" s="76">
        <v>0.15</v>
      </c>
    </row>
    <row r="262" spans="2:21">
      <c r="B262" t="s">
        <v>923</v>
      </c>
      <c r="C262" t="s">
        <v>924</v>
      </c>
      <c r="D262" t="s">
        <v>103</v>
      </c>
      <c r="E262" t="s">
        <v>126</v>
      </c>
      <c r="F262" t="str">
        <f>VLOOKUP(C262,'[6]אג"ח קונצרני'!$C$14:$F$579,4,0)</f>
        <v>600</v>
      </c>
      <c r="G262" t="s">
        <v>495</v>
      </c>
      <c r="H262" t="s">
        <v>496</v>
      </c>
      <c r="I262" t="s">
        <v>153</v>
      </c>
      <c r="J262" t="s">
        <v>266</v>
      </c>
      <c r="K262" s="76">
        <v>2.96</v>
      </c>
      <c r="L262" t="s">
        <v>105</v>
      </c>
      <c r="M262" s="76">
        <v>4.5</v>
      </c>
      <c r="N262" s="76">
        <v>0.99</v>
      </c>
      <c r="O262" s="76">
        <v>3491964</v>
      </c>
      <c r="P262" s="76">
        <v>112.43</v>
      </c>
      <c r="Q262" s="76">
        <v>0</v>
      </c>
      <c r="R262" s="76">
        <v>3926.0151252000001</v>
      </c>
      <c r="S262" s="76">
        <v>1.29</v>
      </c>
      <c r="T262" s="76">
        <v>0.21</v>
      </c>
      <c r="U262" s="76">
        <v>0.04</v>
      </c>
    </row>
    <row r="263" spans="2:21">
      <c r="B263" t="s">
        <v>925</v>
      </c>
      <c r="C263" t="s">
        <v>926</v>
      </c>
      <c r="D263" t="s">
        <v>103</v>
      </c>
      <c r="E263" t="s">
        <v>126</v>
      </c>
      <c r="F263" t="str">
        <f>VLOOKUP(C263,'[6]אג"ח קונצרני'!$C$14:$F$579,4,0)</f>
        <v>281</v>
      </c>
      <c r="G263" t="s">
        <v>528</v>
      </c>
      <c r="H263" t="s">
        <v>439</v>
      </c>
      <c r="I263" t="s">
        <v>210</v>
      </c>
      <c r="J263" t="s">
        <v>266</v>
      </c>
      <c r="K263" s="76">
        <v>4.49</v>
      </c>
      <c r="L263" t="s">
        <v>105</v>
      </c>
      <c r="M263" s="76">
        <v>2.4500000000000002</v>
      </c>
      <c r="N263" s="76">
        <v>1.69</v>
      </c>
      <c r="O263" s="76">
        <v>7350000</v>
      </c>
      <c r="P263" s="76">
        <v>104.08</v>
      </c>
      <c r="Q263" s="76">
        <v>0</v>
      </c>
      <c r="R263" s="76">
        <v>7649.88</v>
      </c>
      <c r="S263" s="76">
        <v>0.47</v>
      </c>
      <c r="T263" s="76">
        <v>0.41</v>
      </c>
      <c r="U263" s="76">
        <v>0.08</v>
      </c>
    </row>
    <row r="264" spans="2:21">
      <c r="B264" t="s">
        <v>925</v>
      </c>
      <c r="C264" t="s">
        <v>926</v>
      </c>
      <c r="D264" t="s">
        <v>103</v>
      </c>
      <c r="E264" t="s">
        <v>126</v>
      </c>
      <c r="F264" t="str">
        <f>VLOOKUP(C264,'[6]אג"ח קונצרני'!$C$14:$F$579,4,0)</f>
        <v>281</v>
      </c>
      <c r="G264" t="s">
        <v>528</v>
      </c>
      <c r="H264" t="s">
        <v>439</v>
      </c>
      <c r="I264" t="s">
        <v>210</v>
      </c>
      <c r="J264" t="s">
        <v>266</v>
      </c>
      <c r="K264" s="76">
        <v>4.49</v>
      </c>
      <c r="L264" t="s">
        <v>105</v>
      </c>
      <c r="M264" s="76">
        <v>2.4500000000000002</v>
      </c>
      <c r="N264" s="76">
        <v>1.69</v>
      </c>
      <c r="O264" s="76">
        <v>12501083</v>
      </c>
      <c r="P264" s="76">
        <v>104.08</v>
      </c>
      <c r="Q264" s="76">
        <v>0</v>
      </c>
      <c r="R264" s="76">
        <v>13011.127186399999</v>
      </c>
      <c r="S264" s="76">
        <v>0.8</v>
      </c>
      <c r="T264" s="76">
        <v>0.7</v>
      </c>
      <c r="U264" s="76">
        <v>0.13</v>
      </c>
    </row>
    <row r="265" spans="2:21">
      <c r="B265" t="s">
        <v>927</v>
      </c>
      <c r="C265" t="s">
        <v>928</v>
      </c>
      <c r="D265" t="s">
        <v>103</v>
      </c>
      <c r="E265" t="s">
        <v>126</v>
      </c>
      <c r="F265" t="str">
        <f>VLOOKUP(C265,'[6]אג"ח קונצרני'!$C$14:$F$579,4,0)</f>
        <v>604</v>
      </c>
      <c r="G265" t="s">
        <v>383</v>
      </c>
      <c r="H265" t="s">
        <v>439</v>
      </c>
      <c r="I265" t="s">
        <v>210</v>
      </c>
      <c r="J265" t="s">
        <v>929</v>
      </c>
      <c r="K265" s="76">
        <v>3.06</v>
      </c>
      <c r="L265" t="s">
        <v>105</v>
      </c>
      <c r="M265" s="76">
        <v>3.25</v>
      </c>
      <c r="N265" s="76">
        <v>-97.13</v>
      </c>
      <c r="O265" s="76">
        <v>13</v>
      </c>
      <c r="P265" s="76">
        <v>5295000</v>
      </c>
      <c r="Q265" s="76">
        <v>0</v>
      </c>
      <c r="R265" s="76">
        <v>688.35</v>
      </c>
      <c r="S265" s="76">
        <v>0</v>
      </c>
      <c r="T265" s="76">
        <v>0.04</v>
      </c>
      <c r="U265" s="76">
        <v>0.01</v>
      </c>
    </row>
    <row r="266" spans="2:21">
      <c r="B266" t="s">
        <v>930</v>
      </c>
      <c r="C266" t="s">
        <v>931</v>
      </c>
      <c r="D266" t="s">
        <v>103</v>
      </c>
      <c r="E266" t="s">
        <v>126</v>
      </c>
      <c r="F266" t="str">
        <f>VLOOKUP(C266,'[6]אג"ח קונצרני'!$C$14:$F$579,4,0)</f>
        <v>604</v>
      </c>
      <c r="G266" t="s">
        <v>383</v>
      </c>
      <c r="H266" t="s">
        <v>439</v>
      </c>
      <c r="I266" t="s">
        <v>210</v>
      </c>
      <c r="J266" t="s">
        <v>266</v>
      </c>
      <c r="K266" s="76">
        <v>3.03</v>
      </c>
      <c r="L266" t="s">
        <v>105</v>
      </c>
      <c r="M266" s="76">
        <v>1.52</v>
      </c>
      <c r="N266" s="76">
        <v>0.92</v>
      </c>
      <c r="O266" s="76">
        <v>3723</v>
      </c>
      <c r="P266" s="76">
        <v>102.07</v>
      </c>
      <c r="Q266" s="76">
        <v>0</v>
      </c>
      <c r="R266" s="76">
        <v>3.8000661</v>
      </c>
      <c r="S266" s="76">
        <v>0</v>
      </c>
      <c r="T266" s="76">
        <v>0</v>
      </c>
      <c r="U266" s="76">
        <v>0</v>
      </c>
    </row>
    <row r="267" spans="2:21">
      <c r="B267" t="s">
        <v>932</v>
      </c>
      <c r="C267" t="s">
        <v>933</v>
      </c>
      <c r="D267" t="s">
        <v>103</v>
      </c>
      <c r="E267" t="s">
        <v>126</v>
      </c>
      <c r="F267" t="str">
        <f>VLOOKUP(C267,'[6]אג"ח קונצרני'!$C$14:$F$579,4,0)</f>
        <v>604</v>
      </c>
      <c r="G267" t="s">
        <v>383</v>
      </c>
      <c r="H267" t="s">
        <v>439</v>
      </c>
      <c r="I267" t="s">
        <v>210</v>
      </c>
      <c r="J267" t="s">
        <v>266</v>
      </c>
      <c r="K267" s="76">
        <v>2.54</v>
      </c>
      <c r="L267" t="s">
        <v>105</v>
      </c>
      <c r="M267" s="76">
        <v>2.12</v>
      </c>
      <c r="N267" s="76">
        <v>0.87</v>
      </c>
      <c r="O267" s="76">
        <v>291979</v>
      </c>
      <c r="P267" s="76">
        <v>103.52</v>
      </c>
      <c r="Q267" s="76">
        <v>0</v>
      </c>
      <c r="R267" s="76">
        <v>302.25666080000002</v>
      </c>
      <c r="S267" s="76">
        <v>0.03</v>
      </c>
      <c r="T267" s="76">
        <v>0.02</v>
      </c>
      <c r="U267" s="76">
        <v>0</v>
      </c>
    </row>
    <row r="268" spans="2:21">
      <c r="B268" t="s">
        <v>934</v>
      </c>
      <c r="C268" t="s">
        <v>935</v>
      </c>
      <c r="D268" t="s">
        <v>103</v>
      </c>
      <c r="E268" t="s">
        <v>126</v>
      </c>
      <c r="F268" t="str">
        <f>VLOOKUP(C268,'[6]אג"ח קונצרני'!$C$14:$F$579,4,0)</f>
        <v>1597</v>
      </c>
      <c r="G268" t="s">
        <v>486</v>
      </c>
      <c r="H268" t="s">
        <v>496</v>
      </c>
      <c r="I268" t="s">
        <v>153</v>
      </c>
      <c r="J268" t="s">
        <v>266</v>
      </c>
      <c r="K268" s="76">
        <v>4.8</v>
      </c>
      <c r="L268" t="s">
        <v>105</v>
      </c>
      <c r="M268" s="76">
        <v>3.39</v>
      </c>
      <c r="N268" s="76">
        <v>1.62</v>
      </c>
      <c r="O268" s="76">
        <v>5718182</v>
      </c>
      <c r="P268" s="76">
        <v>111.37</v>
      </c>
      <c r="Q268" s="76">
        <v>0</v>
      </c>
      <c r="R268" s="76">
        <v>6368.3392934000003</v>
      </c>
      <c r="S268" s="76">
        <v>0.8</v>
      </c>
      <c r="T268" s="76">
        <v>0.34</v>
      </c>
      <c r="U268" s="76">
        <v>7.0000000000000007E-2</v>
      </c>
    </row>
    <row r="269" spans="2:21">
      <c r="B269" t="s">
        <v>934</v>
      </c>
      <c r="C269" t="s">
        <v>935</v>
      </c>
      <c r="D269" t="s">
        <v>103</v>
      </c>
      <c r="E269" t="s">
        <v>126</v>
      </c>
      <c r="F269" t="str">
        <f>VLOOKUP(C269,'[6]אג"ח קונצרני'!$C$14:$F$579,4,0)</f>
        <v>1597</v>
      </c>
      <c r="G269" t="s">
        <v>486</v>
      </c>
      <c r="H269" t="s">
        <v>496</v>
      </c>
      <c r="I269" t="s">
        <v>153</v>
      </c>
      <c r="J269" t="s">
        <v>266</v>
      </c>
      <c r="K269" s="76">
        <v>4.8</v>
      </c>
      <c r="L269" t="s">
        <v>105</v>
      </c>
      <c r="M269" s="76">
        <v>3.39</v>
      </c>
      <c r="N269" s="76">
        <v>1.62</v>
      </c>
      <c r="O269" s="76">
        <v>7784496</v>
      </c>
      <c r="P269" s="76">
        <v>111.37</v>
      </c>
      <c r="Q269" s="76">
        <v>0</v>
      </c>
      <c r="R269" s="76">
        <v>8669.5931951999992</v>
      </c>
      <c r="S269" s="76">
        <v>1.0900000000000001</v>
      </c>
      <c r="T269" s="76">
        <v>0.47</v>
      </c>
      <c r="U269" s="76">
        <v>0.09</v>
      </c>
    </row>
    <row r="270" spans="2:21">
      <c r="B270" t="s">
        <v>936</v>
      </c>
      <c r="C270" t="s">
        <v>937</v>
      </c>
      <c r="D270" t="s">
        <v>103</v>
      </c>
      <c r="E270" t="s">
        <v>126</v>
      </c>
      <c r="F270" t="str">
        <f>VLOOKUP(C270,'[6]אג"ח קונצרני'!$C$14:$F$579,4,0)</f>
        <v>1527</v>
      </c>
      <c r="G270" t="s">
        <v>486</v>
      </c>
      <c r="H270" t="s">
        <v>496</v>
      </c>
      <c r="I270" t="s">
        <v>153</v>
      </c>
      <c r="J270" t="s">
        <v>266</v>
      </c>
      <c r="K270" s="76">
        <v>5.45</v>
      </c>
      <c r="L270" t="s">
        <v>105</v>
      </c>
      <c r="M270" s="76">
        <v>3.85</v>
      </c>
      <c r="N270" s="76">
        <v>1.88</v>
      </c>
      <c r="O270" s="76">
        <v>1641</v>
      </c>
      <c r="P270" s="76">
        <v>112.95</v>
      </c>
      <c r="Q270" s="76">
        <v>0</v>
      </c>
      <c r="R270" s="76">
        <v>1.8535094999999999</v>
      </c>
      <c r="S270" s="76">
        <v>0</v>
      </c>
      <c r="T270" s="76">
        <v>0</v>
      </c>
      <c r="U270" s="76">
        <v>0</v>
      </c>
    </row>
    <row r="271" spans="2:21">
      <c r="B271" t="s">
        <v>938</v>
      </c>
      <c r="C271" t="s">
        <v>939</v>
      </c>
      <c r="D271" t="s">
        <v>103</v>
      </c>
      <c r="E271" t="s">
        <v>126</v>
      </c>
      <c r="F271" t="str">
        <f>VLOOKUP(C271,'[6]אג"ח קונצרני'!$C$14:$F$579,4,0)</f>
        <v>746</v>
      </c>
      <c r="G271" t="s">
        <v>520</v>
      </c>
      <c r="H271" t="s">
        <v>496</v>
      </c>
      <c r="I271" t="s">
        <v>153</v>
      </c>
      <c r="J271" t="s">
        <v>266</v>
      </c>
      <c r="K271" s="76">
        <v>3.55</v>
      </c>
      <c r="L271" t="s">
        <v>105</v>
      </c>
      <c r="M271" s="76">
        <v>4.5</v>
      </c>
      <c r="N271" s="76">
        <v>1.06</v>
      </c>
      <c r="O271" s="76">
        <v>4707572.24</v>
      </c>
      <c r="P271" s="76">
        <v>113.91</v>
      </c>
      <c r="Q271" s="76">
        <v>0</v>
      </c>
      <c r="R271" s="76">
        <v>5362.395538584</v>
      </c>
      <c r="S271" s="76">
        <v>1.05</v>
      </c>
      <c r="T271" s="76">
        <v>0.28999999999999998</v>
      </c>
      <c r="U271" s="76">
        <v>0.06</v>
      </c>
    </row>
    <row r="272" spans="2:21">
      <c r="B272" t="s">
        <v>940</v>
      </c>
      <c r="C272" t="s">
        <v>941</v>
      </c>
      <c r="D272" t="s">
        <v>103</v>
      </c>
      <c r="E272" t="s">
        <v>126</v>
      </c>
      <c r="F272" t="str">
        <f>VLOOKUP(C272,'[6]אג"ח קונצרני'!$C$14:$F$579,4,0)</f>
        <v>1457</v>
      </c>
      <c r="G272" t="s">
        <v>889</v>
      </c>
      <c r="H272" t="s">
        <v>439</v>
      </c>
      <c r="I272" t="s">
        <v>210</v>
      </c>
      <c r="J272" t="s">
        <v>266</v>
      </c>
      <c r="K272" s="76">
        <v>1.46</v>
      </c>
      <c r="L272" t="s">
        <v>105</v>
      </c>
      <c r="M272" s="76">
        <v>4.0999999999999996</v>
      </c>
      <c r="N272" s="76">
        <v>0.84</v>
      </c>
      <c r="O272" s="76">
        <v>2627226.75</v>
      </c>
      <c r="P272" s="76">
        <v>106.88</v>
      </c>
      <c r="Q272" s="76">
        <v>947.08028000000002</v>
      </c>
      <c r="R272" s="76">
        <v>3755.0602303999999</v>
      </c>
      <c r="S272" s="76">
        <v>0.22</v>
      </c>
      <c r="T272" s="76">
        <v>0.2</v>
      </c>
      <c r="U272" s="76">
        <v>0.04</v>
      </c>
    </row>
    <row r="273" spans="2:21">
      <c r="B273" t="s">
        <v>942</v>
      </c>
      <c r="C273" t="s">
        <v>943</v>
      </c>
      <c r="D273" t="s">
        <v>103</v>
      </c>
      <c r="E273" t="s">
        <v>126</v>
      </c>
      <c r="F273" t="str">
        <f>VLOOKUP(C273,'[6]אג"ח קונצרני'!$C$14:$F$579,4,0)</f>
        <v>1457</v>
      </c>
      <c r="G273" t="s">
        <v>889</v>
      </c>
      <c r="H273" t="s">
        <v>439</v>
      </c>
      <c r="I273" t="s">
        <v>210</v>
      </c>
      <c r="J273" t="s">
        <v>266</v>
      </c>
      <c r="K273" s="76">
        <v>4.8</v>
      </c>
      <c r="L273" t="s">
        <v>105</v>
      </c>
      <c r="M273" s="76">
        <v>1.05</v>
      </c>
      <c r="N273" s="76">
        <v>0.95</v>
      </c>
      <c r="O273" s="76">
        <v>3583765</v>
      </c>
      <c r="P273" s="76">
        <v>100.55</v>
      </c>
      <c r="Q273" s="76">
        <v>0</v>
      </c>
      <c r="R273" s="76">
        <v>3603.4757075000002</v>
      </c>
      <c r="S273" s="76">
        <v>0.77</v>
      </c>
      <c r="T273" s="76">
        <v>0.19</v>
      </c>
      <c r="U273" s="76">
        <v>0.04</v>
      </c>
    </row>
    <row r="274" spans="2:21">
      <c r="B274" t="s">
        <v>944</v>
      </c>
      <c r="C274" t="s">
        <v>945</v>
      </c>
      <c r="D274" t="s">
        <v>103</v>
      </c>
      <c r="E274" t="s">
        <v>126</v>
      </c>
      <c r="F274" t="str">
        <f>VLOOKUP(C274,'[6]אג"ח קונצרני'!$C$14:$F$579,4,0)</f>
        <v>722</v>
      </c>
      <c r="G274" t="s">
        <v>383</v>
      </c>
      <c r="H274" t="s">
        <v>523</v>
      </c>
      <c r="I274" t="s">
        <v>153</v>
      </c>
      <c r="J274" t="s">
        <v>266</v>
      </c>
      <c r="K274" s="76">
        <v>2.39</v>
      </c>
      <c r="L274" t="s">
        <v>105</v>
      </c>
      <c r="M274" s="76">
        <v>0.98</v>
      </c>
      <c r="N274" s="76">
        <v>0.68</v>
      </c>
      <c r="O274" s="76">
        <v>2900000</v>
      </c>
      <c r="P274" s="76">
        <v>100.8</v>
      </c>
      <c r="Q274" s="76">
        <v>0</v>
      </c>
      <c r="R274" s="76">
        <v>2923.2</v>
      </c>
      <c r="S274" s="76">
        <v>0.67</v>
      </c>
      <c r="T274" s="76">
        <v>0.16</v>
      </c>
      <c r="U274" s="76">
        <v>0.03</v>
      </c>
    </row>
    <row r="275" spans="2:21">
      <c r="B275" t="s">
        <v>944</v>
      </c>
      <c r="C275" t="s">
        <v>945</v>
      </c>
      <c r="D275" t="s">
        <v>103</v>
      </c>
      <c r="E275" t="s">
        <v>126</v>
      </c>
      <c r="F275" t="str">
        <f>VLOOKUP(C275,'[6]אג"ח קונצרני'!$C$14:$F$579,4,0)</f>
        <v>722</v>
      </c>
      <c r="G275" t="s">
        <v>383</v>
      </c>
      <c r="H275" t="s">
        <v>523</v>
      </c>
      <c r="I275" t="s">
        <v>153</v>
      </c>
      <c r="J275" t="s">
        <v>266</v>
      </c>
      <c r="K275" s="76">
        <v>2.39</v>
      </c>
      <c r="L275" t="s">
        <v>105</v>
      </c>
      <c r="M275" s="76">
        <v>0.98</v>
      </c>
      <c r="N275" s="76">
        <v>0.68</v>
      </c>
      <c r="O275" s="76">
        <v>5614188</v>
      </c>
      <c r="P275" s="76">
        <v>100.8</v>
      </c>
      <c r="Q275" s="76">
        <v>0</v>
      </c>
      <c r="R275" s="76">
        <v>5659.1015040000002</v>
      </c>
      <c r="S275" s="76">
        <v>1.3</v>
      </c>
      <c r="T275" s="76">
        <v>0.31</v>
      </c>
      <c r="U275" s="76">
        <v>0.06</v>
      </c>
    </row>
    <row r="276" spans="2:21">
      <c r="B276" t="s">
        <v>946</v>
      </c>
      <c r="C276" t="s">
        <v>947</v>
      </c>
      <c r="D276" t="s">
        <v>103</v>
      </c>
      <c r="E276" t="s">
        <v>126</v>
      </c>
      <c r="F276" t="str">
        <f>VLOOKUP(C276,'[6]אג"ח קונצרני'!$C$14:$F$579,4,0)</f>
        <v>722</v>
      </c>
      <c r="G276" t="s">
        <v>383</v>
      </c>
      <c r="H276" t="s">
        <v>523</v>
      </c>
      <c r="I276" t="s">
        <v>153</v>
      </c>
      <c r="J276" t="s">
        <v>266</v>
      </c>
      <c r="K276" s="76">
        <v>2.16</v>
      </c>
      <c r="L276" t="s">
        <v>105</v>
      </c>
      <c r="M276" s="76">
        <v>2.95</v>
      </c>
      <c r="N276" s="76">
        <v>0.81</v>
      </c>
      <c r="O276" s="76">
        <v>6724124</v>
      </c>
      <c r="P276" s="76">
        <v>106.96</v>
      </c>
      <c r="Q276" s="76">
        <v>0</v>
      </c>
      <c r="R276" s="76">
        <v>7192.1230304000001</v>
      </c>
      <c r="S276" s="76">
        <v>2.64</v>
      </c>
      <c r="T276" s="76">
        <v>0.39</v>
      </c>
      <c r="U276" s="76">
        <v>7.0000000000000007E-2</v>
      </c>
    </row>
    <row r="277" spans="2:21">
      <c r="B277" t="s">
        <v>948</v>
      </c>
      <c r="C277" t="s">
        <v>949</v>
      </c>
      <c r="D277" t="s">
        <v>103</v>
      </c>
      <c r="E277" t="s">
        <v>126</v>
      </c>
      <c r="F277" t="str">
        <f>VLOOKUP(C277,'[6]אג"ח קונצרני'!$C$14:$F$579,4,0)</f>
        <v>390</v>
      </c>
      <c r="G277" t="s">
        <v>418</v>
      </c>
      <c r="H277" t="s">
        <v>529</v>
      </c>
      <c r="I277" t="s">
        <v>210</v>
      </c>
      <c r="J277" t="s">
        <v>266</v>
      </c>
      <c r="K277" s="76">
        <v>7.05</v>
      </c>
      <c r="L277" t="s">
        <v>105</v>
      </c>
      <c r="M277" s="76">
        <v>2.34</v>
      </c>
      <c r="N277" s="76">
        <v>1.55</v>
      </c>
      <c r="O277" s="76">
        <v>2829</v>
      </c>
      <c r="P277" s="76">
        <v>105.94</v>
      </c>
      <c r="Q277" s="76">
        <v>0</v>
      </c>
      <c r="R277" s="76">
        <v>2.9970425999999999</v>
      </c>
      <c r="S277" s="76">
        <v>0</v>
      </c>
      <c r="T277" s="76">
        <v>0</v>
      </c>
      <c r="U277" s="76">
        <v>0</v>
      </c>
    </row>
    <row r="278" spans="2:21">
      <c r="B278" t="s">
        <v>950</v>
      </c>
      <c r="C278" t="s">
        <v>951</v>
      </c>
      <c r="D278" t="s">
        <v>103</v>
      </c>
      <c r="E278" t="s">
        <v>126</v>
      </c>
      <c r="F278" t="str">
        <f>VLOOKUP(C278,'[6]אג"ח קונצרני'!$C$14:$F$579,4,0)</f>
        <v>390</v>
      </c>
      <c r="G278" t="s">
        <v>418</v>
      </c>
      <c r="H278" t="s">
        <v>529</v>
      </c>
      <c r="I278" t="s">
        <v>210</v>
      </c>
      <c r="J278" t="s">
        <v>266</v>
      </c>
      <c r="K278" s="76">
        <v>5.39</v>
      </c>
      <c r="L278" t="s">
        <v>105</v>
      </c>
      <c r="M278" s="76">
        <v>3.85</v>
      </c>
      <c r="N278" s="76">
        <v>2.0699999999999998</v>
      </c>
      <c r="O278" s="76">
        <v>3355</v>
      </c>
      <c r="P278" s="76">
        <v>113.15</v>
      </c>
      <c r="Q278" s="76">
        <v>0</v>
      </c>
      <c r="R278" s="76">
        <v>3.7961825</v>
      </c>
      <c r="S278" s="76">
        <v>0</v>
      </c>
      <c r="T278" s="76">
        <v>0</v>
      </c>
      <c r="U278" s="76">
        <v>0</v>
      </c>
    </row>
    <row r="279" spans="2:21">
      <c r="B279" t="s">
        <v>952</v>
      </c>
      <c r="C279" t="s">
        <v>953</v>
      </c>
      <c r="D279" t="s">
        <v>103</v>
      </c>
      <c r="E279" t="s">
        <v>126</v>
      </c>
      <c r="F279" t="str">
        <f>VLOOKUP(C279,'[6]אג"ח קונצרני'!$C$14:$F$579,4,0)</f>
        <v>1604</v>
      </c>
      <c r="G279" t="s">
        <v>418</v>
      </c>
      <c r="H279" t="s">
        <v>529</v>
      </c>
      <c r="I279" t="s">
        <v>210</v>
      </c>
      <c r="J279" t="s">
        <v>266</v>
      </c>
      <c r="K279" s="76">
        <v>5.0199999999999996</v>
      </c>
      <c r="L279" t="s">
        <v>105</v>
      </c>
      <c r="M279" s="76">
        <v>4.3499999999999996</v>
      </c>
      <c r="N279" s="76">
        <v>2.81</v>
      </c>
      <c r="O279" s="76">
        <v>2809501</v>
      </c>
      <c r="P279" s="76">
        <v>108.46</v>
      </c>
      <c r="Q279" s="76">
        <v>0</v>
      </c>
      <c r="R279" s="76">
        <v>3047.1847846000001</v>
      </c>
      <c r="S279" s="76">
        <v>0.56000000000000005</v>
      </c>
      <c r="T279" s="76">
        <v>0.16</v>
      </c>
      <c r="U279" s="76">
        <v>0.03</v>
      </c>
    </row>
    <row r="280" spans="2:21">
      <c r="B280" t="s">
        <v>954</v>
      </c>
      <c r="C280" t="s">
        <v>955</v>
      </c>
      <c r="D280" t="s">
        <v>103</v>
      </c>
      <c r="E280" t="s">
        <v>126</v>
      </c>
      <c r="F280" t="str">
        <f>VLOOKUP(C280,'[6]אג"ח קונצרני'!$C$14:$F$579,4,0)</f>
        <v>1367</v>
      </c>
      <c r="G280" t="s">
        <v>486</v>
      </c>
      <c r="H280" t="s">
        <v>529</v>
      </c>
      <c r="I280" t="s">
        <v>210</v>
      </c>
      <c r="J280" t="s">
        <v>266</v>
      </c>
      <c r="K280" s="76">
        <v>8.36</v>
      </c>
      <c r="L280" t="s">
        <v>105</v>
      </c>
      <c r="M280" s="76">
        <v>4.3600000000000003</v>
      </c>
      <c r="N280" s="76">
        <v>2.61</v>
      </c>
      <c r="O280" s="76">
        <v>1234</v>
      </c>
      <c r="P280" s="76">
        <v>115.46</v>
      </c>
      <c r="Q280" s="76">
        <v>0</v>
      </c>
      <c r="R280" s="76">
        <v>1.4247764000000001</v>
      </c>
      <c r="S280" s="76">
        <v>0</v>
      </c>
      <c r="T280" s="76">
        <v>0</v>
      </c>
      <c r="U280" s="76">
        <v>0</v>
      </c>
    </row>
    <row r="281" spans="2:21">
      <c r="B281" t="s">
        <v>956</v>
      </c>
      <c r="C281" t="s">
        <v>957</v>
      </c>
      <c r="D281" t="s">
        <v>103</v>
      </c>
      <c r="E281" t="s">
        <v>126</v>
      </c>
      <c r="F281" t="str">
        <f>VLOOKUP(C281,'[6]אג"ח קונצרני'!$C$14:$F$579,4,0)</f>
        <v>1367</v>
      </c>
      <c r="G281" t="s">
        <v>486</v>
      </c>
      <c r="H281" t="s">
        <v>529</v>
      </c>
      <c r="I281" t="s">
        <v>210</v>
      </c>
      <c r="J281" t="s">
        <v>266</v>
      </c>
      <c r="K281" s="76">
        <v>9.16</v>
      </c>
      <c r="L281" t="s">
        <v>105</v>
      </c>
      <c r="M281" s="76">
        <v>3.95</v>
      </c>
      <c r="N281" s="76">
        <v>2.7</v>
      </c>
      <c r="O281" s="76">
        <v>988</v>
      </c>
      <c r="P281" s="76">
        <v>111.96</v>
      </c>
      <c r="Q281" s="76">
        <v>0</v>
      </c>
      <c r="R281" s="76">
        <v>1.1061647999999999</v>
      </c>
      <c r="S281" s="76">
        <v>0</v>
      </c>
      <c r="T281" s="76">
        <v>0</v>
      </c>
      <c r="U281" s="76">
        <v>0</v>
      </c>
    </row>
    <row r="282" spans="2:21">
      <c r="B282" t="s">
        <v>958</v>
      </c>
      <c r="C282" t="s">
        <v>959</v>
      </c>
      <c r="D282" t="s">
        <v>103</v>
      </c>
      <c r="E282" t="s">
        <v>126</v>
      </c>
      <c r="F282" t="str">
        <f>VLOOKUP(C282,'[6]אג"ח קונצרני'!$C$14:$F$579,4,0)</f>
        <v>1367</v>
      </c>
      <c r="G282" t="s">
        <v>486</v>
      </c>
      <c r="H282" t="s">
        <v>529</v>
      </c>
      <c r="I282" t="s">
        <v>210</v>
      </c>
      <c r="J282" t="s">
        <v>266</v>
      </c>
      <c r="K282" s="76">
        <v>9.81</v>
      </c>
      <c r="L282" t="s">
        <v>105</v>
      </c>
      <c r="M282" s="76">
        <v>3.95</v>
      </c>
      <c r="N282" s="76">
        <v>2.91</v>
      </c>
      <c r="O282" s="76">
        <v>988</v>
      </c>
      <c r="P282" s="76">
        <v>110.64</v>
      </c>
      <c r="Q282" s="76">
        <v>0</v>
      </c>
      <c r="R282" s="76">
        <v>1.0931232</v>
      </c>
      <c r="S282" s="76">
        <v>0</v>
      </c>
      <c r="T282" s="76">
        <v>0</v>
      </c>
      <c r="U282" s="76">
        <v>0</v>
      </c>
    </row>
    <row r="283" spans="2:21">
      <c r="B283" t="s">
        <v>960</v>
      </c>
      <c r="C283" t="s">
        <v>961</v>
      </c>
      <c r="D283" t="s">
        <v>103</v>
      </c>
      <c r="E283" t="s">
        <v>126</v>
      </c>
      <c r="F283" t="str">
        <f>VLOOKUP(C283,'[6]אג"ח קונצרני'!$C$14:$F$579,4,0)</f>
        <v>1645</v>
      </c>
      <c r="G283" t="s">
        <v>418</v>
      </c>
      <c r="H283" t="s">
        <v>529</v>
      </c>
      <c r="I283" t="s">
        <v>210</v>
      </c>
      <c r="J283" t="s">
        <v>266</v>
      </c>
      <c r="K283" s="76">
        <v>3.83</v>
      </c>
      <c r="L283" t="s">
        <v>105</v>
      </c>
      <c r="M283" s="76">
        <v>3.9</v>
      </c>
      <c r="N283" s="76">
        <v>3.11</v>
      </c>
      <c r="O283" s="76">
        <v>3668</v>
      </c>
      <c r="P283" s="76">
        <v>103.48</v>
      </c>
      <c r="Q283" s="76">
        <v>0</v>
      </c>
      <c r="R283" s="76">
        <v>3.7956463999999999</v>
      </c>
      <c r="S283" s="76">
        <v>0</v>
      </c>
      <c r="T283" s="76">
        <v>0</v>
      </c>
      <c r="U283" s="76">
        <v>0</v>
      </c>
    </row>
    <row r="284" spans="2:21">
      <c r="B284" t="s">
        <v>962</v>
      </c>
      <c r="C284" t="s">
        <v>963</v>
      </c>
      <c r="D284" t="s">
        <v>103</v>
      </c>
      <c r="E284" t="s">
        <v>126</v>
      </c>
      <c r="F284" t="str">
        <f>VLOOKUP(C284,'[6]אג"ח קונצרני'!$C$14:$F$579,4,0)</f>
        <v>224</v>
      </c>
      <c r="G284" t="s">
        <v>486</v>
      </c>
      <c r="H284" t="s">
        <v>529</v>
      </c>
      <c r="I284" t="s">
        <v>210</v>
      </c>
      <c r="J284" t="s">
        <v>266</v>
      </c>
      <c r="K284" s="76">
        <v>4.6100000000000003</v>
      </c>
      <c r="L284" t="s">
        <v>105</v>
      </c>
      <c r="M284" s="76">
        <v>4.1399999999999997</v>
      </c>
      <c r="N284" s="76">
        <v>1.97</v>
      </c>
      <c r="O284" s="76">
        <v>2555931.79</v>
      </c>
      <c r="P284" s="76">
        <v>112.07</v>
      </c>
      <c r="Q284" s="76">
        <v>0</v>
      </c>
      <c r="R284" s="76">
        <v>2864.4327570529999</v>
      </c>
      <c r="S284" s="76">
        <v>0.54</v>
      </c>
      <c r="T284" s="76">
        <v>0.15</v>
      </c>
      <c r="U284" s="76">
        <v>0.03</v>
      </c>
    </row>
    <row r="285" spans="2:21">
      <c r="B285" t="s">
        <v>964</v>
      </c>
      <c r="C285" t="s">
        <v>965</v>
      </c>
      <c r="D285" t="s">
        <v>103</v>
      </c>
      <c r="E285" t="s">
        <v>126</v>
      </c>
      <c r="F285" t="str">
        <f>VLOOKUP(C285,'[6]אג"ח קונצרני'!$C$14:$F$579,4,0)</f>
        <v>224</v>
      </c>
      <c r="G285" t="s">
        <v>486</v>
      </c>
      <c r="H285" t="s">
        <v>523</v>
      </c>
      <c r="I285" t="s">
        <v>153</v>
      </c>
      <c r="J285" t="s">
        <v>266</v>
      </c>
      <c r="K285" s="76">
        <v>5.83</v>
      </c>
      <c r="L285" t="s">
        <v>105</v>
      </c>
      <c r="M285" s="76">
        <v>3.92</v>
      </c>
      <c r="N285" s="76">
        <v>2.1</v>
      </c>
      <c r="O285" s="76">
        <v>2260860.7000000002</v>
      </c>
      <c r="P285" s="76">
        <v>112.81</v>
      </c>
      <c r="Q285" s="76">
        <v>0</v>
      </c>
      <c r="R285" s="76">
        <v>2550.4769556699998</v>
      </c>
      <c r="S285" s="76">
        <v>0.24</v>
      </c>
      <c r="T285" s="76">
        <v>0.14000000000000001</v>
      </c>
      <c r="U285" s="76">
        <v>0.03</v>
      </c>
    </row>
    <row r="286" spans="2:21">
      <c r="B286" t="s">
        <v>966</v>
      </c>
      <c r="C286" t="s">
        <v>967</v>
      </c>
      <c r="D286" t="s">
        <v>103</v>
      </c>
      <c r="E286" t="s">
        <v>126</v>
      </c>
      <c r="F286" t="str">
        <f>VLOOKUP(C286,'[6]אג"ח קונצרני'!$C$14:$F$579,4,0)</f>
        <v>1597</v>
      </c>
      <c r="G286" t="s">
        <v>486</v>
      </c>
      <c r="H286" t="s">
        <v>523</v>
      </c>
      <c r="I286" t="s">
        <v>153</v>
      </c>
      <c r="J286" t="s">
        <v>266</v>
      </c>
      <c r="K286" s="76">
        <v>5.89</v>
      </c>
      <c r="L286" t="s">
        <v>105</v>
      </c>
      <c r="M286" s="76">
        <v>3.29</v>
      </c>
      <c r="N286" s="76">
        <v>2.12</v>
      </c>
      <c r="O286" s="76">
        <v>2844816</v>
      </c>
      <c r="P286" s="76">
        <v>108.69</v>
      </c>
      <c r="Q286" s="76">
        <v>0</v>
      </c>
      <c r="R286" s="76">
        <v>3092.0305103999999</v>
      </c>
      <c r="S286" s="76">
        <v>0.32</v>
      </c>
      <c r="T286" s="76">
        <v>0.17</v>
      </c>
      <c r="U286" s="76">
        <v>0.03</v>
      </c>
    </row>
    <row r="287" spans="2:21">
      <c r="B287" t="s">
        <v>968</v>
      </c>
      <c r="C287" t="s">
        <v>969</v>
      </c>
      <c r="D287" t="s">
        <v>103</v>
      </c>
      <c r="E287" t="s">
        <v>126</v>
      </c>
      <c r="F287" t="str">
        <f>VLOOKUP(C287,'[6]אג"ח קונצרני'!$C$14:$F$579,4,0)</f>
        <v>1597</v>
      </c>
      <c r="G287" t="s">
        <v>486</v>
      </c>
      <c r="H287" t="s">
        <v>523</v>
      </c>
      <c r="I287" t="s">
        <v>153</v>
      </c>
      <c r="J287" t="s">
        <v>266</v>
      </c>
      <c r="K287" s="76">
        <v>4.78</v>
      </c>
      <c r="L287" t="s">
        <v>105</v>
      </c>
      <c r="M287" s="76">
        <v>3.58</v>
      </c>
      <c r="N287" s="76">
        <v>1.72</v>
      </c>
      <c r="O287" s="76">
        <v>2663255</v>
      </c>
      <c r="P287" s="76">
        <v>111.92</v>
      </c>
      <c r="Q287" s="76">
        <v>0</v>
      </c>
      <c r="R287" s="76">
        <v>2980.7149960000002</v>
      </c>
      <c r="S287" s="76">
        <v>0.22</v>
      </c>
      <c r="T287" s="76">
        <v>0.16</v>
      </c>
      <c r="U287" s="76">
        <v>0.03</v>
      </c>
    </row>
    <row r="288" spans="2:21">
      <c r="B288" t="s">
        <v>970</v>
      </c>
      <c r="C288" t="s">
        <v>971</v>
      </c>
      <c r="D288" t="s">
        <v>103</v>
      </c>
      <c r="E288" t="s">
        <v>126</v>
      </c>
      <c r="F288" t="str">
        <f>VLOOKUP(C288,'[6]אג"ח קונצרני'!$C$14:$F$579,4,0)</f>
        <v>323</v>
      </c>
      <c r="G288" t="s">
        <v>418</v>
      </c>
      <c r="H288" t="s">
        <v>529</v>
      </c>
      <c r="I288" t="s">
        <v>210</v>
      </c>
      <c r="J288" t="s">
        <v>266</v>
      </c>
      <c r="K288" s="76">
        <v>5.74</v>
      </c>
      <c r="L288" t="s">
        <v>105</v>
      </c>
      <c r="M288" s="76">
        <v>3.5</v>
      </c>
      <c r="N288" s="76">
        <v>2.4500000000000002</v>
      </c>
      <c r="O288" s="76">
        <v>692437.19</v>
      </c>
      <c r="P288" s="76">
        <v>106.2</v>
      </c>
      <c r="Q288" s="76">
        <v>0</v>
      </c>
      <c r="R288" s="76">
        <v>735.36829578000004</v>
      </c>
      <c r="S288" s="76">
        <v>0.11</v>
      </c>
      <c r="T288" s="76">
        <v>0.04</v>
      </c>
      <c r="U288" s="76">
        <v>0.01</v>
      </c>
    </row>
    <row r="289" spans="2:21">
      <c r="B289" t="s">
        <v>972</v>
      </c>
      <c r="C289" t="s">
        <v>973</v>
      </c>
      <c r="D289" t="s">
        <v>103</v>
      </c>
      <c r="E289" t="s">
        <v>126</v>
      </c>
      <c r="F289" t="str">
        <f>VLOOKUP(C289,'[6]אג"ח קונצרני'!$C$14:$F$579,4,0)</f>
        <v>566</v>
      </c>
      <c r="G289" t="s">
        <v>486</v>
      </c>
      <c r="H289" t="s">
        <v>523</v>
      </c>
      <c r="I289" t="s">
        <v>153</v>
      </c>
      <c r="J289" t="s">
        <v>266</v>
      </c>
      <c r="K289" s="76">
        <v>5.83</v>
      </c>
      <c r="L289" t="s">
        <v>105</v>
      </c>
      <c r="M289" s="76">
        <v>4.0999999999999996</v>
      </c>
      <c r="N289" s="76">
        <v>1.91</v>
      </c>
      <c r="O289" s="76">
        <v>1234</v>
      </c>
      <c r="P289" s="76">
        <v>113.37</v>
      </c>
      <c r="Q289" s="76">
        <v>1.585E-2</v>
      </c>
      <c r="R289" s="76">
        <v>1.4148358000000001</v>
      </c>
      <c r="S289" s="76">
        <v>0</v>
      </c>
      <c r="T289" s="76">
        <v>0</v>
      </c>
      <c r="U289" s="76">
        <v>0</v>
      </c>
    </row>
    <row r="290" spans="2:21">
      <c r="B290" t="s">
        <v>974</v>
      </c>
      <c r="C290" t="s">
        <v>975</v>
      </c>
      <c r="D290" t="s">
        <v>103</v>
      </c>
      <c r="E290" t="s">
        <v>126</v>
      </c>
      <c r="F290" t="str">
        <f>VLOOKUP(C290,'[6]אג"ח קונצרני'!$C$14:$F$579,4,0)</f>
        <v>566</v>
      </c>
      <c r="G290" t="s">
        <v>486</v>
      </c>
      <c r="H290" t="s">
        <v>523</v>
      </c>
      <c r="I290" t="s">
        <v>153</v>
      </c>
      <c r="J290" t="s">
        <v>266</v>
      </c>
      <c r="K290" s="76">
        <v>5.35</v>
      </c>
      <c r="L290" t="s">
        <v>105</v>
      </c>
      <c r="M290" s="76">
        <v>2.94</v>
      </c>
      <c r="N290" s="76">
        <v>1.83</v>
      </c>
      <c r="O290" s="76">
        <v>947</v>
      </c>
      <c r="P290" s="76">
        <v>106.68</v>
      </c>
      <c r="Q290" s="76">
        <v>0</v>
      </c>
      <c r="R290" s="76">
        <v>1.0102595999999999</v>
      </c>
      <c r="S290" s="76">
        <v>0</v>
      </c>
      <c r="T290" s="76">
        <v>0</v>
      </c>
      <c r="U290" s="76">
        <v>0</v>
      </c>
    </row>
    <row r="291" spans="2:21">
      <c r="B291" t="s">
        <v>976</v>
      </c>
      <c r="C291" t="s">
        <v>977</v>
      </c>
      <c r="D291" t="s">
        <v>103</v>
      </c>
      <c r="E291" t="s">
        <v>126</v>
      </c>
      <c r="F291" t="str">
        <f>VLOOKUP(C291,'[6]אג"ח קונצרני'!$C$14:$F$579,4,0)</f>
        <v>1060</v>
      </c>
      <c r="G291" t="s">
        <v>418</v>
      </c>
      <c r="H291" t="s">
        <v>523</v>
      </c>
      <c r="I291" t="s">
        <v>153</v>
      </c>
      <c r="J291" t="s">
        <v>266</v>
      </c>
      <c r="K291" s="76">
        <v>1.08</v>
      </c>
      <c r="L291" t="s">
        <v>105</v>
      </c>
      <c r="M291" s="76">
        <v>0.95</v>
      </c>
      <c r="N291" s="76">
        <v>0.6</v>
      </c>
      <c r="O291" s="76">
        <v>1909284</v>
      </c>
      <c r="P291" s="76">
        <v>100.77</v>
      </c>
      <c r="Q291" s="76">
        <v>0</v>
      </c>
      <c r="R291" s="76">
        <v>1923.9854868</v>
      </c>
      <c r="S291" s="76">
        <v>0</v>
      </c>
      <c r="T291" s="76">
        <v>0.1</v>
      </c>
      <c r="U291" s="76">
        <v>0.02</v>
      </c>
    </row>
    <row r="292" spans="2:21">
      <c r="B292" t="s">
        <v>978</v>
      </c>
      <c r="C292" t="s">
        <v>979</v>
      </c>
      <c r="D292" t="s">
        <v>103</v>
      </c>
      <c r="E292" t="s">
        <v>126</v>
      </c>
      <c r="F292" t="str">
        <f>VLOOKUP(C292,'[9]אג"ח קונצרני'!$C$14:$F$83,4,0)</f>
        <v>1060</v>
      </c>
      <c r="G292" t="s">
        <v>418</v>
      </c>
      <c r="H292" t="s">
        <v>523</v>
      </c>
      <c r="I292" t="s">
        <v>153</v>
      </c>
      <c r="J292" t="s">
        <v>980</v>
      </c>
      <c r="K292" s="76">
        <v>5.38</v>
      </c>
      <c r="L292" t="s">
        <v>105</v>
      </c>
      <c r="M292" s="76">
        <v>5.0999999999999996</v>
      </c>
      <c r="N292" s="76">
        <v>2.3199999999999998</v>
      </c>
      <c r="O292" s="76">
        <v>28088</v>
      </c>
      <c r="P292" s="76">
        <v>118.04</v>
      </c>
      <c r="Q292" s="76">
        <v>0</v>
      </c>
      <c r="R292" s="76">
        <v>33.155075199999999</v>
      </c>
      <c r="S292" s="76">
        <v>0.02</v>
      </c>
      <c r="T292" s="76">
        <v>0</v>
      </c>
      <c r="U292" s="76">
        <v>0</v>
      </c>
    </row>
    <row r="293" spans="2:21">
      <c r="B293" t="s">
        <v>981</v>
      </c>
      <c r="C293" t="s">
        <v>982</v>
      </c>
      <c r="D293" t="s">
        <v>103</v>
      </c>
      <c r="E293" t="s">
        <v>126</v>
      </c>
      <c r="F293" t="str">
        <f>VLOOKUP(C293,'[6]אג"ח קונצרני'!$C$14:$F$579,4,0)</f>
        <v>1060</v>
      </c>
      <c r="G293" t="s">
        <v>418</v>
      </c>
      <c r="H293" t="s">
        <v>523</v>
      </c>
      <c r="I293" t="s">
        <v>153</v>
      </c>
      <c r="J293" t="s">
        <v>795</v>
      </c>
      <c r="K293" s="76">
        <v>4.0199999999999996</v>
      </c>
      <c r="L293" t="s">
        <v>105</v>
      </c>
      <c r="M293" s="76">
        <v>6.4</v>
      </c>
      <c r="N293" s="76">
        <v>2</v>
      </c>
      <c r="O293" s="76">
        <v>351957.81</v>
      </c>
      <c r="P293" s="76">
        <v>121.73</v>
      </c>
      <c r="Q293" s="76">
        <v>0</v>
      </c>
      <c r="R293" s="76">
        <v>428.438242113</v>
      </c>
      <c r="S293" s="76">
        <v>0.28000000000000003</v>
      </c>
      <c r="T293" s="76">
        <v>0.02</v>
      </c>
      <c r="U293" s="76">
        <v>0</v>
      </c>
    </row>
    <row r="294" spans="2:21">
      <c r="B294" t="s">
        <v>983</v>
      </c>
      <c r="C294" t="s">
        <v>984</v>
      </c>
      <c r="D294" t="s">
        <v>103</v>
      </c>
      <c r="E294" t="s">
        <v>126</v>
      </c>
      <c r="F294" t="str">
        <f>VLOOKUP(C294,'[6]אג"ח קונצרני'!$C$14:$F$579,4,0)</f>
        <v>1363</v>
      </c>
      <c r="G294" t="s">
        <v>615</v>
      </c>
      <c r="H294" t="s">
        <v>529</v>
      </c>
      <c r="I294" t="s">
        <v>210</v>
      </c>
      <c r="J294" t="s">
        <v>266</v>
      </c>
      <c r="K294" s="76">
        <v>1.38</v>
      </c>
      <c r="L294" t="s">
        <v>105</v>
      </c>
      <c r="M294" s="76">
        <v>2.2999999999999998</v>
      </c>
      <c r="N294" s="76">
        <v>0.78</v>
      </c>
      <c r="O294" s="76">
        <v>22504848</v>
      </c>
      <c r="P294" s="76">
        <v>102.13</v>
      </c>
      <c r="Q294" s="76">
        <v>0</v>
      </c>
      <c r="R294" s="76">
        <v>22984.201262400002</v>
      </c>
      <c r="S294" s="76">
        <v>0.76</v>
      </c>
      <c r="T294" s="76">
        <v>1.24</v>
      </c>
      <c r="U294" s="76">
        <v>0.24</v>
      </c>
    </row>
    <row r="295" spans="2:21">
      <c r="B295" t="s">
        <v>985</v>
      </c>
      <c r="C295" t="s">
        <v>986</v>
      </c>
      <c r="D295" t="s">
        <v>103</v>
      </c>
      <c r="E295" t="s">
        <v>126</v>
      </c>
      <c r="F295" t="str">
        <f>VLOOKUP(C295,'[6]אג"ח קונצרני'!$C$14:$F$579,4,0)</f>
        <v>1363</v>
      </c>
      <c r="G295" t="s">
        <v>615</v>
      </c>
      <c r="H295" t="s">
        <v>529</v>
      </c>
      <c r="I295" t="s">
        <v>210</v>
      </c>
      <c r="J295" t="s">
        <v>266</v>
      </c>
      <c r="K295" s="76">
        <v>6.09</v>
      </c>
      <c r="L295" t="s">
        <v>105</v>
      </c>
      <c r="M295" s="76">
        <v>1.75</v>
      </c>
      <c r="N295" s="76">
        <v>1.24</v>
      </c>
      <c r="O295" s="76">
        <v>802681</v>
      </c>
      <c r="P295" s="76">
        <v>103.19</v>
      </c>
      <c r="Q295" s="76">
        <v>0</v>
      </c>
      <c r="R295" s="76">
        <v>828.28652390000002</v>
      </c>
      <c r="S295" s="76">
        <v>0.06</v>
      </c>
      <c r="T295" s="76">
        <v>0.04</v>
      </c>
      <c r="U295" s="76">
        <v>0.01</v>
      </c>
    </row>
    <row r="296" spans="2:21">
      <c r="B296" t="s">
        <v>987</v>
      </c>
      <c r="C296" t="s">
        <v>988</v>
      </c>
      <c r="D296" t="s">
        <v>103</v>
      </c>
      <c r="E296" t="s">
        <v>126</v>
      </c>
      <c r="F296" t="str">
        <f>VLOOKUP(C296,'[6]אג"ח קונצרני'!$C$14:$F$579,4,0)</f>
        <v>1363</v>
      </c>
      <c r="G296" t="s">
        <v>495</v>
      </c>
      <c r="H296" t="s">
        <v>529</v>
      </c>
      <c r="I296" t="s">
        <v>210</v>
      </c>
      <c r="J296" t="s">
        <v>266</v>
      </c>
      <c r="K296" s="76">
        <v>4.6100000000000003</v>
      </c>
      <c r="L296" t="s">
        <v>105</v>
      </c>
      <c r="M296" s="76">
        <v>2.96</v>
      </c>
      <c r="N296" s="76">
        <v>1.61</v>
      </c>
      <c r="O296" s="76">
        <v>1681</v>
      </c>
      <c r="P296" s="76">
        <v>106.61</v>
      </c>
      <c r="Q296" s="76">
        <v>0</v>
      </c>
      <c r="R296" s="76">
        <v>1.7921141</v>
      </c>
      <c r="S296" s="76">
        <v>0</v>
      </c>
      <c r="T296" s="76">
        <v>0</v>
      </c>
      <c r="U296" s="76">
        <v>0</v>
      </c>
    </row>
    <row r="297" spans="2:21">
      <c r="B297" t="s">
        <v>989</v>
      </c>
      <c r="C297" t="s">
        <v>990</v>
      </c>
      <c r="D297" t="s">
        <v>103</v>
      </c>
      <c r="E297" t="s">
        <v>126</v>
      </c>
      <c r="F297" t="str">
        <f>VLOOKUP(C297,'[6]אג"ח קונצרני'!$C$14:$F$579,4,0)</f>
        <v>1527</v>
      </c>
      <c r="G297" t="s">
        <v>486</v>
      </c>
      <c r="H297" t="s">
        <v>523</v>
      </c>
      <c r="I297" t="s">
        <v>153</v>
      </c>
      <c r="J297" t="s">
        <v>266</v>
      </c>
      <c r="K297" s="76">
        <v>6.66</v>
      </c>
      <c r="L297" t="s">
        <v>105</v>
      </c>
      <c r="M297" s="76">
        <v>3.61</v>
      </c>
      <c r="N297" s="76">
        <v>2.25</v>
      </c>
      <c r="O297" s="76">
        <v>340159</v>
      </c>
      <c r="P297" s="76">
        <v>111</v>
      </c>
      <c r="Q297" s="76">
        <v>0</v>
      </c>
      <c r="R297" s="76">
        <v>377.57648999999998</v>
      </c>
      <c r="S297" s="76">
        <v>7.0000000000000007E-2</v>
      </c>
      <c r="T297" s="76">
        <v>0.02</v>
      </c>
      <c r="U297" s="76">
        <v>0</v>
      </c>
    </row>
    <row r="298" spans="2:21">
      <c r="B298" t="s">
        <v>991</v>
      </c>
      <c r="C298" t="s">
        <v>992</v>
      </c>
      <c r="D298" t="s">
        <v>103</v>
      </c>
      <c r="E298" t="s">
        <v>126</v>
      </c>
      <c r="F298" t="str">
        <f>VLOOKUP(C298,'[6]אג"ח קונצרני'!$C$14:$F$579,4,0)</f>
        <v>1527</v>
      </c>
      <c r="G298" t="s">
        <v>486</v>
      </c>
      <c r="H298" t="s">
        <v>523</v>
      </c>
      <c r="I298" t="s">
        <v>153</v>
      </c>
      <c r="J298" t="s">
        <v>411</v>
      </c>
      <c r="K298" s="76">
        <v>4.71</v>
      </c>
      <c r="L298" t="s">
        <v>105</v>
      </c>
      <c r="M298" s="76">
        <v>3.05</v>
      </c>
      <c r="N298" s="76">
        <v>1.6</v>
      </c>
      <c r="O298" s="76">
        <v>4039185.25</v>
      </c>
      <c r="P298" s="76">
        <v>108.37</v>
      </c>
      <c r="Q298" s="76">
        <v>0</v>
      </c>
      <c r="R298" s="76">
        <v>4377.2650554250004</v>
      </c>
      <c r="S298" s="76">
        <v>0.98</v>
      </c>
      <c r="T298" s="76">
        <v>0.24</v>
      </c>
      <c r="U298" s="76">
        <v>0.05</v>
      </c>
    </row>
    <row r="299" spans="2:21">
      <c r="B299" t="s">
        <v>993</v>
      </c>
      <c r="C299" t="s">
        <v>994</v>
      </c>
      <c r="D299" t="s">
        <v>103</v>
      </c>
      <c r="E299" t="s">
        <v>126</v>
      </c>
      <c r="F299" t="str">
        <f>VLOOKUP(C299,'[6]אג"ח קונצרני'!$C$14:$F$579,4,0)</f>
        <v>4709</v>
      </c>
      <c r="G299" t="s">
        <v>418</v>
      </c>
      <c r="H299" t="s">
        <v>529</v>
      </c>
      <c r="I299" t="s">
        <v>210</v>
      </c>
      <c r="J299" t="s">
        <v>266</v>
      </c>
      <c r="K299" s="76">
        <v>2.95</v>
      </c>
      <c r="L299" t="s">
        <v>105</v>
      </c>
      <c r="M299" s="76">
        <v>4.25</v>
      </c>
      <c r="N299" s="76">
        <v>2.66</v>
      </c>
      <c r="O299" s="76">
        <v>3576</v>
      </c>
      <c r="P299" s="76">
        <v>106.2</v>
      </c>
      <c r="Q299" s="76">
        <v>0</v>
      </c>
      <c r="R299" s="76">
        <v>3.7977120000000002</v>
      </c>
      <c r="S299" s="76">
        <v>0</v>
      </c>
      <c r="T299" s="76">
        <v>0</v>
      </c>
      <c r="U299" s="76">
        <v>0</v>
      </c>
    </row>
    <row r="300" spans="2:21">
      <c r="B300" t="s">
        <v>995</v>
      </c>
      <c r="C300" t="s">
        <v>996</v>
      </c>
      <c r="D300" t="s">
        <v>103</v>
      </c>
      <c r="E300" t="s">
        <v>126</v>
      </c>
      <c r="F300" t="str">
        <f>VLOOKUP(C300,'[6]אג"ח קונצרני'!$C$14:$F$579,4,0)</f>
        <v>1585</v>
      </c>
      <c r="G300" t="s">
        <v>689</v>
      </c>
      <c r="H300" t="s">
        <v>523</v>
      </c>
      <c r="I300" t="s">
        <v>153</v>
      </c>
      <c r="J300" t="s">
        <v>411</v>
      </c>
      <c r="K300" s="76">
        <v>4.1500000000000004</v>
      </c>
      <c r="L300" t="s">
        <v>105</v>
      </c>
      <c r="M300" s="76">
        <v>2.75</v>
      </c>
      <c r="N300" s="76">
        <v>1.66</v>
      </c>
      <c r="O300" s="76">
        <v>1478016.72</v>
      </c>
      <c r="P300" s="76">
        <v>105.52</v>
      </c>
      <c r="Q300" s="76">
        <v>0</v>
      </c>
      <c r="R300" s="76">
        <v>1559.6032429439999</v>
      </c>
      <c r="S300" s="76">
        <v>0.27</v>
      </c>
      <c r="T300" s="76">
        <v>0.08</v>
      </c>
      <c r="U300" s="76">
        <v>0.02</v>
      </c>
    </row>
    <row r="301" spans="2:21">
      <c r="B301" t="s">
        <v>995</v>
      </c>
      <c r="C301" t="s">
        <v>996</v>
      </c>
      <c r="D301" t="s">
        <v>103</v>
      </c>
      <c r="E301" t="s">
        <v>126</v>
      </c>
      <c r="F301" t="str">
        <f>VLOOKUP(C301,'[6]אג"ח קונצרני'!$C$14:$F$579,4,0)</f>
        <v>1585</v>
      </c>
      <c r="G301" t="s">
        <v>689</v>
      </c>
      <c r="H301" t="s">
        <v>523</v>
      </c>
      <c r="I301" t="s">
        <v>153</v>
      </c>
      <c r="J301" t="s">
        <v>411</v>
      </c>
      <c r="K301" s="76">
        <v>4.1500000000000004</v>
      </c>
      <c r="L301" t="s">
        <v>105</v>
      </c>
      <c r="M301" s="76">
        <v>2.75</v>
      </c>
      <c r="N301" s="76">
        <v>1.66</v>
      </c>
      <c r="O301" s="76">
        <v>3903716.31</v>
      </c>
      <c r="P301" s="76">
        <v>105.52</v>
      </c>
      <c r="Q301" s="76">
        <v>0</v>
      </c>
      <c r="R301" s="76">
        <v>4119.2014503119999</v>
      </c>
      <c r="S301" s="76">
        <v>0.72</v>
      </c>
      <c r="T301" s="76">
        <v>0.22</v>
      </c>
      <c r="U301" s="76">
        <v>0.04</v>
      </c>
    </row>
    <row r="302" spans="2:21">
      <c r="B302" t="s">
        <v>997</v>
      </c>
      <c r="C302" t="s">
        <v>998</v>
      </c>
      <c r="D302" t="s">
        <v>103</v>
      </c>
      <c r="E302" t="s">
        <v>126</v>
      </c>
      <c r="F302" t="str">
        <f>VLOOKUP(C302,'[6]אג"ח קונצרני'!$C$14:$F$579,4,0)</f>
        <v>722</v>
      </c>
      <c r="G302" t="s">
        <v>383</v>
      </c>
      <c r="H302" t="s">
        <v>618</v>
      </c>
      <c r="I302" t="s">
        <v>153</v>
      </c>
      <c r="J302" t="s">
        <v>266</v>
      </c>
      <c r="K302" s="76">
        <v>1.89</v>
      </c>
      <c r="L302" t="s">
        <v>105</v>
      </c>
      <c r="M302" s="76">
        <v>1.52</v>
      </c>
      <c r="N302" s="76">
        <v>0.7</v>
      </c>
      <c r="O302" s="76">
        <v>991310</v>
      </c>
      <c r="P302" s="76">
        <v>101.65</v>
      </c>
      <c r="Q302" s="76">
        <v>0</v>
      </c>
      <c r="R302" s="76">
        <v>1007.666615</v>
      </c>
      <c r="S302" s="76">
        <v>0.19</v>
      </c>
      <c r="T302" s="76">
        <v>0.05</v>
      </c>
      <c r="U302" s="76">
        <v>0.01</v>
      </c>
    </row>
    <row r="303" spans="2:21">
      <c r="B303" t="s">
        <v>999</v>
      </c>
      <c r="C303" t="s">
        <v>1000</v>
      </c>
      <c r="D303" t="s">
        <v>103</v>
      </c>
      <c r="E303" t="s">
        <v>126</v>
      </c>
      <c r="F303" t="str">
        <f>VLOOKUP(C303,'[6]אג"ח קונצרני'!$C$14:$F$579,4,0)</f>
        <v>4823</v>
      </c>
      <c r="G303" t="s">
        <v>615</v>
      </c>
      <c r="H303" t="s">
        <v>624</v>
      </c>
      <c r="I303" t="s">
        <v>210</v>
      </c>
      <c r="J303" t="s">
        <v>266</v>
      </c>
      <c r="K303" s="76">
        <v>3.29</v>
      </c>
      <c r="L303" t="s">
        <v>105</v>
      </c>
      <c r="M303" s="76">
        <v>5.0999999999999996</v>
      </c>
      <c r="N303" s="76">
        <v>1.34</v>
      </c>
      <c r="O303" s="76">
        <v>1047.43</v>
      </c>
      <c r="P303" s="76">
        <v>112.78</v>
      </c>
      <c r="Q303" s="76">
        <v>0</v>
      </c>
      <c r="R303" s="76">
        <v>1.181291554</v>
      </c>
      <c r="S303" s="76">
        <v>0</v>
      </c>
      <c r="T303" s="76">
        <v>0</v>
      </c>
      <c r="U303" s="76">
        <v>0</v>
      </c>
    </row>
    <row r="304" spans="2:21">
      <c r="B304" t="s">
        <v>1001</v>
      </c>
      <c r="C304" t="s">
        <v>1002</v>
      </c>
      <c r="D304" t="s">
        <v>103</v>
      </c>
      <c r="E304" t="s">
        <v>126</v>
      </c>
      <c r="F304" t="str">
        <f>VLOOKUP(C304,'[6]אג"ח קונצרני'!$C$14:$F$579,4,0)</f>
        <v>739</v>
      </c>
      <c r="G304" t="s">
        <v>615</v>
      </c>
      <c r="H304" t="s">
        <v>618</v>
      </c>
      <c r="I304" t="s">
        <v>153</v>
      </c>
      <c r="J304" t="s">
        <v>266</v>
      </c>
      <c r="K304" s="76">
        <v>4.21</v>
      </c>
      <c r="L304" t="s">
        <v>105</v>
      </c>
      <c r="M304" s="76">
        <v>3.75</v>
      </c>
      <c r="N304" s="76">
        <v>1.6</v>
      </c>
      <c r="O304" s="76">
        <v>1152440.3</v>
      </c>
      <c r="P304" s="76">
        <v>109.22</v>
      </c>
      <c r="Q304" s="76">
        <v>0</v>
      </c>
      <c r="R304" s="76">
        <v>1258.6952956600001</v>
      </c>
      <c r="S304" s="76">
        <v>0.21</v>
      </c>
      <c r="T304" s="76">
        <v>7.0000000000000007E-2</v>
      </c>
      <c r="U304" s="76">
        <v>0.01</v>
      </c>
    </row>
    <row r="305" spans="2:21">
      <c r="B305" t="s">
        <v>1003</v>
      </c>
      <c r="C305" t="s">
        <v>1004</v>
      </c>
      <c r="D305" t="s">
        <v>103</v>
      </c>
      <c r="E305" t="s">
        <v>126</v>
      </c>
      <c r="F305" t="str">
        <f>VLOOKUP(C305,'[6]אג"ח קונצרני'!$C$14:$F$579,4,0)</f>
        <v>1422</v>
      </c>
      <c r="G305" t="s">
        <v>135</v>
      </c>
      <c r="H305" t="s">
        <v>618</v>
      </c>
      <c r="I305" t="s">
        <v>153</v>
      </c>
      <c r="J305" t="s">
        <v>266</v>
      </c>
      <c r="K305" s="76">
        <v>5.57</v>
      </c>
      <c r="L305" t="s">
        <v>105</v>
      </c>
      <c r="M305" s="76">
        <v>3.6</v>
      </c>
      <c r="N305" s="76">
        <v>2.78</v>
      </c>
      <c r="O305" s="76">
        <v>3718616</v>
      </c>
      <c r="P305" s="76">
        <v>104.98</v>
      </c>
      <c r="Q305" s="76">
        <v>0</v>
      </c>
      <c r="R305" s="76">
        <v>3903.8030767999999</v>
      </c>
      <c r="S305" s="76">
        <v>0.19</v>
      </c>
      <c r="T305" s="76">
        <v>0.21</v>
      </c>
      <c r="U305" s="76">
        <v>0.04</v>
      </c>
    </row>
    <row r="306" spans="2:21">
      <c r="B306" t="s">
        <v>1005</v>
      </c>
      <c r="C306" t="s">
        <v>1006</v>
      </c>
      <c r="D306" t="s">
        <v>103</v>
      </c>
      <c r="E306" t="s">
        <v>126</v>
      </c>
      <c r="F306" t="str">
        <f>VLOOKUP(C306,'[6]אג"ח קונצרני'!$C$14:$F$579,4,0)</f>
        <v>1422</v>
      </c>
      <c r="G306" t="s">
        <v>135</v>
      </c>
      <c r="H306" t="s">
        <v>618</v>
      </c>
      <c r="I306" t="s">
        <v>153</v>
      </c>
      <c r="J306" t="s">
        <v>266</v>
      </c>
      <c r="K306" s="76">
        <v>0.74</v>
      </c>
      <c r="L306" t="s">
        <v>105</v>
      </c>
      <c r="M306" s="76">
        <v>6.5</v>
      </c>
      <c r="N306" s="76">
        <v>0.95</v>
      </c>
      <c r="O306" s="76">
        <v>4038451.5</v>
      </c>
      <c r="P306" s="76">
        <v>105.76</v>
      </c>
      <c r="Q306" s="76">
        <v>0</v>
      </c>
      <c r="R306" s="76">
        <v>4271.0663064</v>
      </c>
      <c r="S306" s="76">
        <v>0.89</v>
      </c>
      <c r="T306" s="76">
        <v>0.23</v>
      </c>
      <c r="U306" s="76">
        <v>0.04</v>
      </c>
    </row>
    <row r="307" spans="2:21">
      <c r="B307" t="s">
        <v>1005</v>
      </c>
      <c r="C307" t="s">
        <v>1006</v>
      </c>
      <c r="D307" t="s">
        <v>103</v>
      </c>
      <c r="E307" t="s">
        <v>126</v>
      </c>
      <c r="F307" t="str">
        <f>VLOOKUP(C307,'[6]אג"ח קונצרני'!$C$14:$F$579,4,0)</f>
        <v>1422</v>
      </c>
      <c r="G307" t="s">
        <v>135</v>
      </c>
      <c r="H307" t="s">
        <v>618</v>
      </c>
      <c r="I307" t="s">
        <v>153</v>
      </c>
      <c r="J307" t="s">
        <v>266</v>
      </c>
      <c r="K307" s="76">
        <v>0.74</v>
      </c>
      <c r="L307" t="s">
        <v>105</v>
      </c>
      <c r="M307" s="76">
        <v>6.5</v>
      </c>
      <c r="N307" s="76">
        <v>0.95</v>
      </c>
      <c r="O307" s="76">
        <v>3460881.5</v>
      </c>
      <c r="P307" s="76">
        <v>105.76</v>
      </c>
      <c r="Q307" s="76">
        <v>0</v>
      </c>
      <c r="R307" s="76">
        <v>3660.2282743999999</v>
      </c>
      <c r="S307" s="76">
        <v>0.77</v>
      </c>
      <c r="T307" s="76">
        <v>0.2</v>
      </c>
      <c r="U307" s="76">
        <v>0.04</v>
      </c>
    </row>
    <row r="308" spans="2:21">
      <c r="B308" t="s">
        <v>1007</v>
      </c>
      <c r="C308" t="s">
        <v>1008</v>
      </c>
      <c r="D308" t="s">
        <v>103</v>
      </c>
      <c r="E308" t="s">
        <v>126</v>
      </c>
      <c r="F308" t="str">
        <f>VLOOKUP(C308,'[6]אג"ח קונצרני'!$C$14:$F$579,4,0)</f>
        <v>1327</v>
      </c>
      <c r="G308" t="s">
        <v>418</v>
      </c>
      <c r="H308" t="s">
        <v>624</v>
      </c>
      <c r="I308" t="s">
        <v>210</v>
      </c>
      <c r="J308" t="s">
        <v>1009</v>
      </c>
      <c r="K308" s="76">
        <v>4.33</v>
      </c>
      <c r="L308" t="s">
        <v>105</v>
      </c>
      <c r="M308" s="76">
        <v>3.5</v>
      </c>
      <c r="N308" s="76">
        <v>1.69</v>
      </c>
      <c r="O308" s="76">
        <v>1728333.33</v>
      </c>
      <c r="P308" s="76">
        <v>107.98</v>
      </c>
      <c r="Q308" s="76">
        <v>30.245830000000002</v>
      </c>
      <c r="R308" s="76">
        <v>1896.5001597339999</v>
      </c>
      <c r="S308" s="76">
        <v>1.71</v>
      </c>
      <c r="T308" s="76">
        <v>0.1</v>
      </c>
      <c r="U308" s="76">
        <v>0.02</v>
      </c>
    </row>
    <row r="309" spans="2:21">
      <c r="B309" t="s">
        <v>1010</v>
      </c>
      <c r="C309" t="s">
        <v>1011</v>
      </c>
      <c r="D309" t="s">
        <v>103</v>
      </c>
      <c r="E309" t="s">
        <v>126</v>
      </c>
      <c r="F309" t="str">
        <f>VLOOKUP(C309,'[6]אג"ח קונצרני'!$C$14:$F$579,4,0)</f>
        <v>627</v>
      </c>
      <c r="G309" t="s">
        <v>104</v>
      </c>
      <c r="H309" t="s">
        <v>618</v>
      </c>
      <c r="I309" t="s">
        <v>153</v>
      </c>
      <c r="J309" t="s">
        <v>266</v>
      </c>
      <c r="K309" s="76">
        <v>6.3</v>
      </c>
      <c r="L309" t="s">
        <v>105</v>
      </c>
      <c r="M309" s="76">
        <v>2.19</v>
      </c>
      <c r="N309" s="76">
        <v>1.44</v>
      </c>
      <c r="O309" s="76">
        <v>1480</v>
      </c>
      <c r="P309" s="76">
        <v>105.37</v>
      </c>
      <c r="Q309" s="76">
        <v>0</v>
      </c>
      <c r="R309" s="76">
        <v>1.5594760000000001</v>
      </c>
      <c r="S309" s="76">
        <v>0</v>
      </c>
      <c r="T309" s="76">
        <v>0</v>
      </c>
      <c r="U309" s="76">
        <v>0</v>
      </c>
    </row>
    <row r="310" spans="2:21">
      <c r="B310" t="s">
        <v>1012</v>
      </c>
      <c r="C310" t="s">
        <v>1013</v>
      </c>
      <c r="D310" t="s">
        <v>103</v>
      </c>
      <c r="E310" t="s">
        <v>126</v>
      </c>
      <c r="F310" t="str">
        <f>VLOOKUP(C310,'[6]אג"ח קונצרני'!$C$14:$F$579,4,0)</f>
        <v>627</v>
      </c>
      <c r="G310" t="s">
        <v>104</v>
      </c>
      <c r="H310" t="s">
        <v>618</v>
      </c>
      <c r="I310" t="s">
        <v>153</v>
      </c>
      <c r="J310" t="s">
        <v>1014</v>
      </c>
      <c r="K310" s="76">
        <v>2.4900000000000002</v>
      </c>
      <c r="L310" t="s">
        <v>105</v>
      </c>
      <c r="M310" s="76">
        <v>7.6</v>
      </c>
      <c r="N310" s="76">
        <v>-7.79</v>
      </c>
      <c r="O310" s="76">
        <v>510292.8</v>
      </c>
      <c r="P310" s="76">
        <v>115.99</v>
      </c>
      <c r="Q310" s="76">
        <v>0</v>
      </c>
      <c r="R310" s="76">
        <v>591.88861871999995</v>
      </c>
      <c r="S310" s="76">
        <v>0.42</v>
      </c>
      <c r="T310" s="76">
        <v>0.03</v>
      </c>
      <c r="U310" s="76">
        <v>0.01</v>
      </c>
    </row>
    <row r="311" spans="2:21">
      <c r="B311" t="s">
        <v>1015</v>
      </c>
      <c r="C311" t="s">
        <v>1016</v>
      </c>
      <c r="D311" t="s">
        <v>103</v>
      </c>
      <c r="E311" t="s">
        <v>126</v>
      </c>
      <c r="F311" t="str">
        <f>VLOOKUP(C311,'[6]אג"ח קונצרני'!$C$14:$F$579,4,0)</f>
        <v>627</v>
      </c>
      <c r="G311" t="s">
        <v>104</v>
      </c>
      <c r="H311" t="s">
        <v>618</v>
      </c>
      <c r="I311" t="s">
        <v>153</v>
      </c>
      <c r="J311" t="s">
        <v>266</v>
      </c>
      <c r="K311" s="76">
        <v>5.03</v>
      </c>
      <c r="L311" t="s">
        <v>105</v>
      </c>
      <c r="M311" s="76">
        <v>5</v>
      </c>
      <c r="N311" s="76">
        <v>1.94</v>
      </c>
      <c r="O311" s="76">
        <v>635762.18999999994</v>
      </c>
      <c r="P311" s="76">
        <v>117.82</v>
      </c>
      <c r="Q311" s="76">
        <v>0</v>
      </c>
      <c r="R311" s="76">
        <v>749.05501225800003</v>
      </c>
      <c r="S311" s="76">
        <v>0.19</v>
      </c>
      <c r="T311" s="76">
        <v>0.04</v>
      </c>
      <c r="U311" s="76">
        <v>0.01</v>
      </c>
    </row>
    <row r="312" spans="2:21">
      <c r="B312" t="s">
        <v>1017</v>
      </c>
      <c r="C312" t="s">
        <v>1018</v>
      </c>
      <c r="D312" t="s">
        <v>103</v>
      </c>
      <c r="E312" t="s">
        <v>126</v>
      </c>
      <c r="F312" t="str">
        <f>VLOOKUP(C312,'[6]אג"ח קונצרני'!$C$14:$F$579,4,0)</f>
        <v>510</v>
      </c>
      <c r="G312" t="s">
        <v>135</v>
      </c>
      <c r="H312" t="s">
        <v>618</v>
      </c>
      <c r="I312" t="s">
        <v>153</v>
      </c>
      <c r="J312" t="s">
        <v>266</v>
      </c>
      <c r="K312" s="76">
        <v>0.7</v>
      </c>
      <c r="L312" t="s">
        <v>105</v>
      </c>
      <c r="M312" s="76">
        <v>6.9</v>
      </c>
      <c r="N312" s="76">
        <v>1</v>
      </c>
      <c r="O312" s="76">
        <v>5426077.9000000004</v>
      </c>
      <c r="P312" s="76">
        <v>105.9</v>
      </c>
      <c r="Q312" s="76">
        <v>0</v>
      </c>
      <c r="R312" s="76">
        <v>5746.2164960999999</v>
      </c>
      <c r="S312" s="76">
        <v>1.38</v>
      </c>
      <c r="T312" s="76">
        <v>0.31</v>
      </c>
      <c r="U312" s="76">
        <v>0.06</v>
      </c>
    </row>
    <row r="313" spans="2:21">
      <c r="B313" t="s">
        <v>1019</v>
      </c>
      <c r="C313" t="s">
        <v>1020</v>
      </c>
      <c r="D313" t="s">
        <v>103</v>
      </c>
      <c r="E313" t="s">
        <v>126</v>
      </c>
      <c r="F313" t="str">
        <f>VLOOKUP(C313,'[6]אג"ח קונצרני'!$C$14:$F$579,4,0)</f>
        <v>2028</v>
      </c>
      <c r="G313" t="s">
        <v>1021</v>
      </c>
      <c r="H313" t="s">
        <v>624</v>
      </c>
      <c r="I313" t="s">
        <v>210</v>
      </c>
      <c r="J313" t="s">
        <v>266</v>
      </c>
      <c r="K313" s="76">
        <v>3.57</v>
      </c>
      <c r="L313" t="s">
        <v>105</v>
      </c>
      <c r="M313" s="76">
        <v>2.79</v>
      </c>
      <c r="N313" s="76">
        <v>1.51</v>
      </c>
      <c r="O313" s="76">
        <v>1206660</v>
      </c>
      <c r="P313" s="76">
        <v>105.37</v>
      </c>
      <c r="Q313" s="76">
        <v>0</v>
      </c>
      <c r="R313" s="76">
        <v>1271.4576420000001</v>
      </c>
      <c r="S313" s="76">
        <v>0.26</v>
      </c>
      <c r="T313" s="76">
        <v>7.0000000000000007E-2</v>
      </c>
      <c r="U313" s="76">
        <v>0.01</v>
      </c>
    </row>
    <row r="314" spans="2:21">
      <c r="B314" t="s">
        <v>1022</v>
      </c>
      <c r="C314" t="s">
        <v>1023</v>
      </c>
      <c r="D314" t="s">
        <v>103</v>
      </c>
      <c r="E314" t="s">
        <v>126</v>
      </c>
      <c r="F314" t="str">
        <f>VLOOKUP(C314,'[6]אג"ח קונצרני'!$C$14:$F$579,4,0)</f>
        <v>1535</v>
      </c>
      <c r="G314" t="s">
        <v>520</v>
      </c>
      <c r="H314" t="s">
        <v>618</v>
      </c>
      <c r="I314" t="s">
        <v>153</v>
      </c>
      <c r="J314" t="s">
        <v>1024</v>
      </c>
      <c r="K314" s="76">
        <v>1.1299999999999999</v>
      </c>
      <c r="L314" t="s">
        <v>105</v>
      </c>
      <c r="M314" s="76">
        <v>5.55</v>
      </c>
      <c r="N314" s="76">
        <v>1.22</v>
      </c>
      <c r="O314" s="76">
        <v>959998.7</v>
      </c>
      <c r="P314" s="76">
        <v>106.84</v>
      </c>
      <c r="Q314" s="76">
        <v>0</v>
      </c>
      <c r="R314" s="76">
        <v>1025.66261108</v>
      </c>
      <c r="S314" s="76">
        <v>2.67</v>
      </c>
      <c r="T314" s="76">
        <v>0.06</v>
      </c>
      <c r="U314" s="76">
        <v>0.01</v>
      </c>
    </row>
    <row r="315" spans="2:21">
      <c r="B315" t="s">
        <v>1025</v>
      </c>
      <c r="C315" t="s">
        <v>1026</v>
      </c>
      <c r="D315" t="s">
        <v>103</v>
      </c>
      <c r="E315" t="s">
        <v>126</v>
      </c>
      <c r="F315" t="str">
        <f>VLOOKUP(C315,'[6]אג"ח קונצרני'!$C$14:$F$579,4,0)</f>
        <v>1535</v>
      </c>
      <c r="G315" t="s">
        <v>520</v>
      </c>
      <c r="H315" t="s">
        <v>618</v>
      </c>
      <c r="I315" t="s">
        <v>153</v>
      </c>
      <c r="J315" t="s">
        <v>1027</v>
      </c>
      <c r="K315" s="76">
        <v>3.93</v>
      </c>
      <c r="L315" t="s">
        <v>105</v>
      </c>
      <c r="M315" s="76">
        <v>3.2</v>
      </c>
      <c r="N315" s="76">
        <v>-1.65</v>
      </c>
      <c r="O315" s="76">
        <v>119334.15</v>
      </c>
      <c r="P315" s="76">
        <v>105.29</v>
      </c>
      <c r="Q315" s="76">
        <v>0</v>
      </c>
      <c r="R315" s="76">
        <v>125.64692653500001</v>
      </c>
      <c r="S315" s="76">
        <v>0.13</v>
      </c>
      <c r="T315" s="76">
        <v>0.01</v>
      </c>
      <c r="U315" s="76">
        <v>0</v>
      </c>
    </row>
    <row r="316" spans="2:21">
      <c r="B316" t="s">
        <v>1028</v>
      </c>
      <c r="C316" t="s">
        <v>1029</v>
      </c>
      <c r="D316" t="s">
        <v>103</v>
      </c>
      <c r="E316" t="s">
        <v>126</v>
      </c>
      <c r="F316" t="str">
        <f>VLOOKUP(C316,'[6]אג"ח קונצרני'!$C$14:$F$579,4,0)</f>
        <v>1248</v>
      </c>
      <c r="G316" t="s">
        <v>383</v>
      </c>
      <c r="H316" t="s">
        <v>624</v>
      </c>
      <c r="I316" t="s">
        <v>210</v>
      </c>
      <c r="J316" t="s">
        <v>1030</v>
      </c>
      <c r="K316" s="76">
        <v>1.1599999999999999</v>
      </c>
      <c r="L316" t="s">
        <v>105</v>
      </c>
      <c r="M316" s="76">
        <v>1.32</v>
      </c>
      <c r="N316" s="76">
        <v>0.87</v>
      </c>
      <c r="O316" s="76">
        <v>588535.5</v>
      </c>
      <c r="P316" s="76">
        <v>100.62</v>
      </c>
      <c r="Q316" s="76">
        <v>0</v>
      </c>
      <c r="R316" s="76">
        <v>592.18442010000001</v>
      </c>
      <c r="S316" s="76">
        <v>0.27</v>
      </c>
      <c r="T316" s="76">
        <v>0.03</v>
      </c>
      <c r="U316" s="76">
        <v>0.01</v>
      </c>
    </row>
    <row r="317" spans="2:21">
      <c r="B317" t="s">
        <v>1031</v>
      </c>
      <c r="C317" t="s">
        <v>1032</v>
      </c>
      <c r="D317" t="s">
        <v>103</v>
      </c>
      <c r="E317" t="s">
        <v>126</v>
      </c>
      <c r="F317" t="str">
        <f>VLOOKUP(C317,'[6]אג"ח קונצרני'!$C$14:$F$579,4,0)</f>
        <v>613</v>
      </c>
      <c r="G317" t="s">
        <v>418</v>
      </c>
      <c r="H317" t="s">
        <v>618</v>
      </c>
      <c r="I317" t="s">
        <v>153</v>
      </c>
      <c r="J317" t="s">
        <v>266</v>
      </c>
      <c r="K317" s="76">
        <v>4.8499999999999996</v>
      </c>
      <c r="L317" t="s">
        <v>105</v>
      </c>
      <c r="M317" s="76">
        <v>5.05</v>
      </c>
      <c r="N317" s="76">
        <v>1.96</v>
      </c>
      <c r="O317" s="76">
        <v>2693095.12</v>
      </c>
      <c r="P317" s="76">
        <v>117.47</v>
      </c>
      <c r="Q317" s="76">
        <v>0</v>
      </c>
      <c r="R317" s="76">
        <v>3163.5788374640001</v>
      </c>
      <c r="S317" s="76">
        <v>0.47</v>
      </c>
      <c r="T317" s="76">
        <v>0.17</v>
      </c>
      <c r="U317" s="76">
        <v>0.03</v>
      </c>
    </row>
    <row r="318" spans="2:21">
      <c r="B318" t="s">
        <v>1033</v>
      </c>
      <c r="C318" t="s">
        <v>1034</v>
      </c>
      <c r="D318" t="s">
        <v>103</v>
      </c>
      <c r="E318" t="s">
        <v>126</v>
      </c>
      <c r="F318" t="str">
        <f>VLOOKUP(C318,'[6]אג"ח קונצרני'!$C$14:$F$579,4,0)</f>
        <v>613</v>
      </c>
      <c r="G318" t="s">
        <v>418</v>
      </c>
      <c r="H318" t="s">
        <v>618</v>
      </c>
      <c r="I318" t="s">
        <v>153</v>
      </c>
      <c r="J318" t="s">
        <v>311</v>
      </c>
      <c r="K318" s="76">
        <v>1.52</v>
      </c>
      <c r="L318" t="s">
        <v>105</v>
      </c>
      <c r="M318" s="76">
        <v>7.2</v>
      </c>
      <c r="N318" s="76">
        <v>-10.6</v>
      </c>
      <c r="O318" s="76">
        <v>858446.19</v>
      </c>
      <c r="P318" s="76">
        <v>109.15</v>
      </c>
      <c r="Q318" s="76">
        <v>0</v>
      </c>
      <c r="R318" s="76">
        <v>936.99401638500001</v>
      </c>
      <c r="S318" s="76">
        <v>0.37</v>
      </c>
      <c r="T318" s="76">
        <v>0.05</v>
      </c>
      <c r="U318" s="76">
        <v>0.01</v>
      </c>
    </row>
    <row r="319" spans="2:21">
      <c r="B319" t="s">
        <v>1035</v>
      </c>
      <c r="C319" t="s">
        <v>1036</v>
      </c>
      <c r="D319" t="s">
        <v>103</v>
      </c>
      <c r="E319" t="s">
        <v>126</v>
      </c>
      <c r="F319" t="str">
        <f>VLOOKUP(C319,'[6]אג"ח קונצרני'!$C$14:$F$579,4,0)</f>
        <v>1630</v>
      </c>
      <c r="G319" t="s">
        <v>418</v>
      </c>
      <c r="H319" t="s">
        <v>624</v>
      </c>
      <c r="I319" t="s">
        <v>210</v>
      </c>
      <c r="J319" t="s">
        <v>266</v>
      </c>
      <c r="K319" s="76">
        <v>3.15</v>
      </c>
      <c r="L319" t="s">
        <v>105</v>
      </c>
      <c r="M319" s="76">
        <v>6.05</v>
      </c>
      <c r="N319" s="76">
        <v>2.79</v>
      </c>
      <c r="O319" s="76">
        <v>1469503</v>
      </c>
      <c r="P319" s="76">
        <v>110.95</v>
      </c>
      <c r="Q319" s="76">
        <v>0</v>
      </c>
      <c r="R319" s="76">
        <v>1630.4135785000001</v>
      </c>
      <c r="S319" s="76">
        <v>0.16</v>
      </c>
      <c r="T319" s="76">
        <v>0.09</v>
      </c>
      <c r="U319" s="76">
        <v>0.02</v>
      </c>
    </row>
    <row r="320" spans="2:21">
      <c r="B320" t="s">
        <v>1035</v>
      </c>
      <c r="C320" t="s">
        <v>1036</v>
      </c>
      <c r="D320" t="s">
        <v>103</v>
      </c>
      <c r="E320" t="s">
        <v>126</v>
      </c>
      <c r="F320" t="str">
        <f>VLOOKUP(C320,'[6]אג"ח קונצרני'!$C$14:$F$579,4,0)</f>
        <v>1630</v>
      </c>
      <c r="G320" t="s">
        <v>418</v>
      </c>
      <c r="H320" t="s">
        <v>624</v>
      </c>
      <c r="I320" t="s">
        <v>210</v>
      </c>
      <c r="J320" t="s">
        <v>266</v>
      </c>
      <c r="K320" s="76">
        <v>3.15</v>
      </c>
      <c r="L320" t="s">
        <v>105</v>
      </c>
      <c r="M320" s="76">
        <v>6.05</v>
      </c>
      <c r="N320" s="76">
        <v>2.79</v>
      </c>
      <c r="O320" s="76">
        <v>1985875</v>
      </c>
      <c r="P320" s="76">
        <v>110.95</v>
      </c>
      <c r="Q320" s="76">
        <v>0</v>
      </c>
      <c r="R320" s="76">
        <v>2203.3283124999998</v>
      </c>
      <c r="S320" s="76">
        <v>0.21</v>
      </c>
      <c r="T320" s="76">
        <v>0.12</v>
      </c>
      <c r="U320" s="76">
        <v>0.02</v>
      </c>
    </row>
    <row r="321" spans="2:21">
      <c r="B321" t="s">
        <v>1037</v>
      </c>
      <c r="C321" t="s">
        <v>1038</v>
      </c>
      <c r="D321" t="s">
        <v>103</v>
      </c>
      <c r="E321" t="s">
        <v>126</v>
      </c>
      <c r="F321" t="str">
        <f>VLOOKUP(C321,'[6]אג"ח קונצרני'!$C$14:$F$579,4,0)</f>
        <v>1643</v>
      </c>
      <c r="G321" t="s">
        <v>418</v>
      </c>
      <c r="H321" t="s">
        <v>618</v>
      </c>
      <c r="I321" t="s">
        <v>153</v>
      </c>
      <c r="J321" t="s">
        <v>266</v>
      </c>
      <c r="K321" s="76">
        <v>2.75</v>
      </c>
      <c r="L321" t="s">
        <v>105</v>
      </c>
      <c r="M321" s="76">
        <v>4.45</v>
      </c>
      <c r="N321" s="76">
        <v>2.71</v>
      </c>
      <c r="O321" s="76">
        <v>2002473</v>
      </c>
      <c r="P321" s="76">
        <v>104.83</v>
      </c>
      <c r="Q321" s="76">
        <v>0</v>
      </c>
      <c r="R321" s="76">
        <v>2099.1924459000002</v>
      </c>
      <c r="S321" s="76">
        <v>0.14000000000000001</v>
      </c>
      <c r="T321" s="76">
        <v>0.11</v>
      </c>
      <c r="U321" s="76">
        <v>0.02</v>
      </c>
    </row>
    <row r="322" spans="2:21">
      <c r="B322" t="s">
        <v>1037</v>
      </c>
      <c r="C322" t="s">
        <v>1038</v>
      </c>
      <c r="D322" t="s">
        <v>103</v>
      </c>
      <c r="E322" t="s">
        <v>126</v>
      </c>
      <c r="F322" t="str">
        <f>VLOOKUP(C322,'[6]אג"ח קונצרני'!$C$14:$F$579,4,0)</f>
        <v>1643</v>
      </c>
      <c r="G322" t="s">
        <v>418</v>
      </c>
      <c r="H322" t="s">
        <v>618</v>
      </c>
      <c r="I322" t="s">
        <v>153</v>
      </c>
      <c r="J322" t="s">
        <v>266</v>
      </c>
      <c r="K322" s="76">
        <v>2.75</v>
      </c>
      <c r="L322" t="s">
        <v>105</v>
      </c>
      <c r="M322" s="76">
        <v>4.45</v>
      </c>
      <c r="N322" s="76">
        <v>2.71</v>
      </c>
      <c r="O322" s="76">
        <v>3797178</v>
      </c>
      <c r="P322" s="76">
        <v>104.83</v>
      </c>
      <c r="Q322" s="76">
        <v>0</v>
      </c>
      <c r="R322" s="76">
        <v>3980.5816973999999</v>
      </c>
      <c r="S322" s="76">
        <v>0.27</v>
      </c>
      <c r="T322" s="76">
        <v>0.22</v>
      </c>
      <c r="U322" s="76">
        <v>0.04</v>
      </c>
    </row>
    <row r="323" spans="2:21">
      <c r="B323" t="s">
        <v>1039</v>
      </c>
      <c r="C323" t="s">
        <v>1040</v>
      </c>
      <c r="D323" t="s">
        <v>103</v>
      </c>
      <c r="E323" t="s">
        <v>126</v>
      </c>
      <c r="F323" t="str">
        <f>VLOOKUP(C323,'[7]אג"ח קונצרני'!$C$14:$F$314,4,0)</f>
        <v>238</v>
      </c>
      <c r="G323" t="s">
        <v>130</v>
      </c>
      <c r="H323" t="s">
        <v>649</v>
      </c>
      <c r="I323" t="s">
        <v>379</v>
      </c>
      <c r="J323" t="s">
        <v>1041</v>
      </c>
      <c r="K323" s="76">
        <v>5.95</v>
      </c>
      <c r="L323" t="s">
        <v>105</v>
      </c>
      <c r="M323" s="76">
        <v>2.39</v>
      </c>
      <c r="N323" s="76">
        <v>2.4300000000000002</v>
      </c>
      <c r="O323" s="76">
        <v>1744194</v>
      </c>
      <c r="P323" s="76">
        <v>100.45</v>
      </c>
      <c r="Q323" s="76">
        <v>0</v>
      </c>
      <c r="R323" s="76">
        <v>1752.0428730000001</v>
      </c>
      <c r="S323" s="76">
        <v>0</v>
      </c>
      <c r="T323" s="76">
        <v>0.09</v>
      </c>
      <c r="U323" s="76">
        <v>0.02</v>
      </c>
    </row>
    <row r="324" spans="2:21">
      <c r="B324" t="s">
        <v>1042</v>
      </c>
      <c r="C324" t="s">
        <v>1043</v>
      </c>
      <c r="D324" t="s">
        <v>103</v>
      </c>
      <c r="E324" t="s">
        <v>126</v>
      </c>
      <c r="F324" t="str">
        <f>VLOOKUP(C324,'[6]אג"ח קונצרני'!$C$14:$F$579,4,0)</f>
        <v>238</v>
      </c>
      <c r="G324" t="s">
        <v>130</v>
      </c>
      <c r="H324" t="s">
        <v>624</v>
      </c>
      <c r="I324" t="s">
        <v>210</v>
      </c>
      <c r="J324" t="s">
        <v>266</v>
      </c>
      <c r="K324" s="76">
        <v>3.66</v>
      </c>
      <c r="L324" t="s">
        <v>105</v>
      </c>
      <c r="M324" s="76">
        <v>2.95</v>
      </c>
      <c r="N324" s="76">
        <v>-0.39</v>
      </c>
      <c r="O324" s="76">
        <v>702851.09</v>
      </c>
      <c r="P324" s="76">
        <v>105.16</v>
      </c>
      <c r="Q324" s="76">
        <v>0</v>
      </c>
      <c r="R324" s="76">
        <v>739.11820624400002</v>
      </c>
      <c r="S324" s="76">
        <v>0.25</v>
      </c>
      <c r="T324" s="76">
        <v>0.04</v>
      </c>
      <c r="U324" s="76">
        <v>0.01</v>
      </c>
    </row>
    <row r="325" spans="2:21">
      <c r="B325" t="s">
        <v>1044</v>
      </c>
      <c r="C325" t="s">
        <v>1045</v>
      </c>
      <c r="D325" t="s">
        <v>103</v>
      </c>
      <c r="E325" t="s">
        <v>126</v>
      </c>
      <c r="F325" t="str">
        <f>VLOOKUP(C325,'[6]אג"ח קונצרני'!$C$14:$F$579,4,0)</f>
        <v>723</v>
      </c>
      <c r="G325" t="s">
        <v>418</v>
      </c>
      <c r="H325" t="s">
        <v>624</v>
      </c>
      <c r="I325" t="s">
        <v>210</v>
      </c>
      <c r="J325" t="s">
        <v>266</v>
      </c>
      <c r="K325" s="76">
        <v>1.06</v>
      </c>
      <c r="L325" t="s">
        <v>105</v>
      </c>
      <c r="M325" s="76">
        <v>0.84</v>
      </c>
      <c r="N325" s="76">
        <v>1.18</v>
      </c>
      <c r="O325" s="76">
        <v>1354456.6</v>
      </c>
      <c r="P325" s="76">
        <v>99.65</v>
      </c>
      <c r="Q325" s="76">
        <v>0</v>
      </c>
      <c r="R325" s="76">
        <v>1349.7160019</v>
      </c>
      <c r="S325" s="76">
        <v>0.36</v>
      </c>
      <c r="T325" s="76">
        <v>7.0000000000000007E-2</v>
      </c>
      <c r="U325" s="76">
        <v>0.01</v>
      </c>
    </row>
    <row r="326" spans="2:21">
      <c r="B326" t="s">
        <v>1044</v>
      </c>
      <c r="C326" t="s">
        <v>1045</v>
      </c>
      <c r="D326" t="s">
        <v>103</v>
      </c>
      <c r="E326" t="s">
        <v>126</v>
      </c>
      <c r="F326" t="str">
        <f>VLOOKUP(C326,'[6]אג"ח קונצרני'!$C$14:$F$579,4,0)</f>
        <v>723</v>
      </c>
      <c r="G326" t="s">
        <v>418</v>
      </c>
      <c r="H326" t="s">
        <v>624</v>
      </c>
      <c r="I326" t="s">
        <v>210</v>
      </c>
      <c r="J326" t="s">
        <v>266</v>
      </c>
      <c r="K326" s="76">
        <v>1.06</v>
      </c>
      <c r="L326" t="s">
        <v>105</v>
      </c>
      <c r="M326" s="76">
        <v>0.84</v>
      </c>
      <c r="N326" s="76">
        <v>1.18</v>
      </c>
      <c r="O326" s="76">
        <v>1069.5</v>
      </c>
      <c r="P326" s="76">
        <v>99.65</v>
      </c>
      <c r="Q326" s="76">
        <v>0</v>
      </c>
      <c r="R326" s="76">
        <v>1.06575675</v>
      </c>
      <c r="S326" s="76">
        <v>0</v>
      </c>
      <c r="T326" s="76">
        <v>0</v>
      </c>
      <c r="U326" s="76">
        <v>0</v>
      </c>
    </row>
    <row r="327" spans="2:21">
      <c r="B327" t="s">
        <v>1046</v>
      </c>
      <c r="C327" t="s">
        <v>1047</v>
      </c>
      <c r="D327" t="s">
        <v>103</v>
      </c>
      <c r="E327" t="s">
        <v>126</v>
      </c>
      <c r="F327" t="str">
        <f>VLOOKUP(C327,'[6]אג"ח קונצרני'!$C$14:$F$579,4,0)</f>
        <v>632</v>
      </c>
      <c r="G327" t="s">
        <v>126</v>
      </c>
      <c r="H327" t="s">
        <v>624</v>
      </c>
      <c r="I327" t="s">
        <v>210</v>
      </c>
      <c r="J327" t="s">
        <v>266</v>
      </c>
      <c r="K327" s="76">
        <v>4.3099999999999996</v>
      </c>
      <c r="L327" t="s">
        <v>105</v>
      </c>
      <c r="M327" s="76">
        <v>5.89</v>
      </c>
      <c r="N327" s="76">
        <v>1.87</v>
      </c>
      <c r="O327" s="76">
        <v>1940.89</v>
      </c>
      <c r="P327" s="76">
        <v>117.99</v>
      </c>
      <c r="Q327" s="76">
        <v>0</v>
      </c>
      <c r="R327" s="76">
        <v>2.2900561110000002</v>
      </c>
      <c r="S327" s="76">
        <v>0</v>
      </c>
      <c r="T327" s="76">
        <v>0</v>
      </c>
      <c r="U327" s="76">
        <v>0</v>
      </c>
    </row>
    <row r="328" spans="2:21">
      <c r="B328" t="s">
        <v>1048</v>
      </c>
      <c r="C328" t="s">
        <v>1049</v>
      </c>
      <c r="D328" t="s">
        <v>103</v>
      </c>
      <c r="E328" t="s">
        <v>126</v>
      </c>
      <c r="F328" t="str">
        <f>VLOOKUP(C328,'[6]אג"ח קונצרני'!$C$14:$F$579,4,0)</f>
        <v>699</v>
      </c>
      <c r="G328" t="s">
        <v>418</v>
      </c>
      <c r="H328" t="s">
        <v>618</v>
      </c>
      <c r="I328" t="s">
        <v>153</v>
      </c>
      <c r="J328" t="s">
        <v>411</v>
      </c>
      <c r="K328" s="76">
        <v>4.2</v>
      </c>
      <c r="L328" t="s">
        <v>105</v>
      </c>
      <c r="M328" s="76">
        <v>7.05</v>
      </c>
      <c r="N328" s="76">
        <v>-0.9</v>
      </c>
      <c r="O328" s="76">
        <v>1967.85</v>
      </c>
      <c r="P328" s="76">
        <v>122</v>
      </c>
      <c r="Q328" s="76">
        <v>0</v>
      </c>
      <c r="R328" s="76">
        <v>2.4007770000000002</v>
      </c>
      <c r="S328" s="76">
        <v>0</v>
      </c>
      <c r="T328" s="76">
        <v>0</v>
      </c>
      <c r="U328" s="76">
        <v>0</v>
      </c>
    </row>
    <row r="329" spans="2:21">
      <c r="B329" t="s">
        <v>1050</v>
      </c>
      <c r="C329" t="s">
        <v>1051</v>
      </c>
      <c r="D329" t="s">
        <v>103</v>
      </c>
      <c r="E329" t="s">
        <v>126</v>
      </c>
      <c r="F329" t="str">
        <f>VLOOKUP(C329,'[6]אג"ח קונצרני'!$C$14:$F$579,4,0)</f>
        <v>699</v>
      </c>
      <c r="G329" t="s">
        <v>418</v>
      </c>
      <c r="H329" t="s">
        <v>618</v>
      </c>
      <c r="I329" t="s">
        <v>153</v>
      </c>
      <c r="J329" t="s">
        <v>266</v>
      </c>
      <c r="K329" s="76">
        <v>5.76</v>
      </c>
      <c r="L329" t="s">
        <v>105</v>
      </c>
      <c r="M329" s="76">
        <v>3.95</v>
      </c>
      <c r="N329" s="76">
        <v>2.57</v>
      </c>
      <c r="O329" s="76">
        <v>6152822</v>
      </c>
      <c r="P329" s="76">
        <v>108.05</v>
      </c>
      <c r="Q329" s="76">
        <v>0</v>
      </c>
      <c r="R329" s="76">
        <v>6648.1241710000004</v>
      </c>
      <c r="S329" s="76">
        <v>1.23</v>
      </c>
      <c r="T329" s="76">
        <v>0.36</v>
      </c>
      <c r="U329" s="76">
        <v>7.0000000000000007E-2</v>
      </c>
    </row>
    <row r="330" spans="2:21">
      <c r="B330" t="s">
        <v>1052</v>
      </c>
      <c r="C330" t="s">
        <v>1053</v>
      </c>
      <c r="D330" t="s">
        <v>103</v>
      </c>
      <c r="E330" t="s">
        <v>126</v>
      </c>
      <c r="F330" t="str">
        <f>VLOOKUP(C330,'[6]אג"ח קונצרני'!$C$14:$F$579,4,0)</f>
        <v>1665</v>
      </c>
      <c r="G330" t="s">
        <v>418</v>
      </c>
      <c r="H330" t="s">
        <v>624</v>
      </c>
      <c r="I330" t="s">
        <v>210</v>
      </c>
      <c r="J330" t="s">
        <v>266</v>
      </c>
      <c r="K330" s="76">
        <v>3.69</v>
      </c>
      <c r="L330" t="s">
        <v>105</v>
      </c>
      <c r="M330" s="76">
        <v>5.8</v>
      </c>
      <c r="N330" s="76">
        <v>4.3899999999999997</v>
      </c>
      <c r="O330" s="76">
        <v>1746.74</v>
      </c>
      <c r="P330" s="76">
        <v>105.82</v>
      </c>
      <c r="Q330" s="76">
        <v>0</v>
      </c>
      <c r="R330" s="76">
        <v>1.848400268</v>
      </c>
      <c r="S330" s="76">
        <v>0</v>
      </c>
      <c r="T330" s="76">
        <v>0</v>
      </c>
      <c r="U330" s="76">
        <v>0</v>
      </c>
    </row>
    <row r="331" spans="2:21">
      <c r="B331" t="s">
        <v>1054</v>
      </c>
      <c r="C331" t="s">
        <v>1055</v>
      </c>
      <c r="D331" t="s">
        <v>103</v>
      </c>
      <c r="E331" t="s">
        <v>126</v>
      </c>
      <c r="F331" t="str">
        <f>VLOOKUP(C331,'[6]אג"ח קונצרני'!$C$14:$F$579,4,0)</f>
        <v>2066</v>
      </c>
      <c r="G331" t="s">
        <v>135</v>
      </c>
      <c r="H331" t="s">
        <v>624</v>
      </c>
      <c r="I331" t="s">
        <v>210</v>
      </c>
      <c r="J331" t="s">
        <v>266</v>
      </c>
      <c r="K331" s="76">
        <v>5.54</v>
      </c>
      <c r="L331" t="s">
        <v>105</v>
      </c>
      <c r="M331" s="76">
        <v>3.55</v>
      </c>
      <c r="N331" s="76">
        <v>2.48</v>
      </c>
      <c r="O331" s="76">
        <v>1251</v>
      </c>
      <c r="P331" s="76">
        <v>107.9</v>
      </c>
      <c r="Q331" s="76">
        <v>2.181E-2</v>
      </c>
      <c r="R331" s="76">
        <v>1.3716390000000001</v>
      </c>
      <c r="S331" s="76">
        <v>0</v>
      </c>
      <c r="T331" s="76">
        <v>0</v>
      </c>
      <c r="U331" s="76">
        <v>0</v>
      </c>
    </row>
    <row r="332" spans="2:21">
      <c r="B332" t="s">
        <v>1056</v>
      </c>
      <c r="C332" t="s">
        <v>1057</v>
      </c>
      <c r="D332" t="s">
        <v>103</v>
      </c>
      <c r="E332" t="s">
        <v>126</v>
      </c>
      <c r="F332" t="str">
        <f>VLOOKUP(C332,'[6]אג"ח קונצרני'!$C$14:$F$579,4,0)</f>
        <v>2066</v>
      </c>
      <c r="G332" t="s">
        <v>135</v>
      </c>
      <c r="H332" t="s">
        <v>624</v>
      </c>
      <c r="I332" t="s">
        <v>210</v>
      </c>
      <c r="J332" t="s">
        <v>266</v>
      </c>
      <c r="K332" s="76">
        <v>4.04</v>
      </c>
      <c r="L332" t="s">
        <v>105</v>
      </c>
      <c r="M332" s="76">
        <v>4.1399999999999997</v>
      </c>
      <c r="N332" s="76">
        <v>1.57</v>
      </c>
      <c r="O332" s="76">
        <v>288077</v>
      </c>
      <c r="P332" s="76">
        <v>110.54</v>
      </c>
      <c r="Q332" s="76">
        <v>5.9620199999999999</v>
      </c>
      <c r="R332" s="76">
        <v>324.4023358</v>
      </c>
      <c r="S332" s="76">
        <v>0.04</v>
      </c>
      <c r="T332" s="76">
        <v>0.02</v>
      </c>
      <c r="U332" s="76">
        <v>0</v>
      </c>
    </row>
    <row r="333" spans="2:21">
      <c r="B333" t="s">
        <v>1058</v>
      </c>
      <c r="C333" t="s">
        <v>1059</v>
      </c>
      <c r="D333" t="s">
        <v>103</v>
      </c>
      <c r="E333" t="s">
        <v>126</v>
      </c>
      <c r="F333" t="str">
        <f>VLOOKUP(C333,'[6]אג"ח קונצרני'!$C$14:$F$579,4,0)</f>
        <v>2066</v>
      </c>
      <c r="G333" t="s">
        <v>135</v>
      </c>
      <c r="H333" t="s">
        <v>624</v>
      </c>
      <c r="I333" t="s">
        <v>210</v>
      </c>
      <c r="J333" t="s">
        <v>914</v>
      </c>
      <c r="K333" s="76">
        <v>0.38</v>
      </c>
      <c r="L333" t="s">
        <v>105</v>
      </c>
      <c r="M333" s="76">
        <v>6.99</v>
      </c>
      <c r="N333" s="76">
        <v>0.46</v>
      </c>
      <c r="O333" s="76">
        <v>5038403.2</v>
      </c>
      <c r="P333" s="76">
        <v>105.93</v>
      </c>
      <c r="Q333" s="76">
        <v>2665.6644200000001</v>
      </c>
      <c r="R333" s="76">
        <v>8002.84492976</v>
      </c>
      <c r="S333" s="76">
        <v>2.21</v>
      </c>
      <c r="T333" s="76">
        <v>0.43</v>
      </c>
      <c r="U333" s="76">
        <v>0.08</v>
      </c>
    </row>
    <row r="334" spans="2:21">
      <c r="B334" t="s">
        <v>1058</v>
      </c>
      <c r="C334" t="s">
        <v>1059</v>
      </c>
      <c r="D334" t="s">
        <v>103</v>
      </c>
      <c r="E334" t="s">
        <v>126</v>
      </c>
      <c r="F334" t="str">
        <f>VLOOKUP(C334,'[6]אג"ח קונצרני'!$C$14:$F$579,4,0)</f>
        <v>2066</v>
      </c>
      <c r="G334" t="s">
        <v>135</v>
      </c>
      <c r="H334" t="s">
        <v>624</v>
      </c>
      <c r="I334" t="s">
        <v>210</v>
      </c>
      <c r="J334" t="s">
        <v>914</v>
      </c>
      <c r="K334" s="76">
        <v>0.38</v>
      </c>
      <c r="L334" t="s">
        <v>105</v>
      </c>
      <c r="M334" s="76">
        <v>6.99</v>
      </c>
      <c r="N334" s="76">
        <v>0.46</v>
      </c>
      <c r="O334" s="76">
        <v>1874968.87</v>
      </c>
      <c r="P334" s="76">
        <v>105.93</v>
      </c>
      <c r="Q334" s="76">
        <v>3299.6952299999998</v>
      </c>
      <c r="R334" s="76">
        <v>5285.8497539910004</v>
      </c>
      <c r="S334" s="76">
        <v>0.82</v>
      </c>
      <c r="T334" s="76">
        <v>0.28999999999999998</v>
      </c>
      <c r="U334" s="76">
        <v>0.05</v>
      </c>
    </row>
    <row r="335" spans="2:21">
      <c r="B335" t="s">
        <v>1060</v>
      </c>
      <c r="C335" t="s">
        <v>1061</v>
      </c>
      <c r="D335" t="s">
        <v>103</v>
      </c>
      <c r="E335" t="s">
        <v>126</v>
      </c>
      <c r="F335" t="str">
        <f>VLOOKUP(C335,'[6]אג"ח קונצרני'!$C$14:$F$579,4,0)</f>
        <v>256</v>
      </c>
      <c r="G335" t="s">
        <v>1062</v>
      </c>
      <c r="H335" t="s">
        <v>624</v>
      </c>
      <c r="I335" t="s">
        <v>210</v>
      </c>
      <c r="J335" t="s">
        <v>1063</v>
      </c>
      <c r="K335" s="76">
        <v>3.35</v>
      </c>
      <c r="L335" t="s">
        <v>105</v>
      </c>
      <c r="M335" s="76">
        <v>2.8</v>
      </c>
      <c r="N335" s="76">
        <v>1.8</v>
      </c>
      <c r="O335" s="76">
        <v>348090.75</v>
      </c>
      <c r="P335" s="76">
        <v>103.36</v>
      </c>
      <c r="Q335" s="76">
        <v>4.8732699999999998</v>
      </c>
      <c r="R335" s="76">
        <v>364.6598692</v>
      </c>
      <c r="S335" s="76">
        <v>0.34</v>
      </c>
      <c r="T335" s="76">
        <v>0.02</v>
      </c>
      <c r="U335" s="76">
        <v>0</v>
      </c>
    </row>
    <row r="336" spans="2:21">
      <c r="B336" t="s">
        <v>1064</v>
      </c>
      <c r="C336" t="s">
        <v>1065</v>
      </c>
      <c r="D336" t="s">
        <v>103</v>
      </c>
      <c r="E336" t="s">
        <v>126</v>
      </c>
      <c r="F336" t="str">
        <f>VLOOKUP(C336,'[6]אג"ח קונצרני'!$C$14:$F$579,4,0)</f>
        <v>2095</v>
      </c>
      <c r="G336" t="s">
        <v>135</v>
      </c>
      <c r="H336" t="s">
        <v>624</v>
      </c>
      <c r="I336" t="s">
        <v>210</v>
      </c>
      <c r="J336" t="s">
        <v>411</v>
      </c>
      <c r="K336" s="76">
        <v>4.29</v>
      </c>
      <c r="L336" t="s">
        <v>105</v>
      </c>
      <c r="M336" s="76">
        <v>2.16</v>
      </c>
      <c r="N336" s="76">
        <v>1.64</v>
      </c>
      <c r="O336" s="76">
        <v>4045605</v>
      </c>
      <c r="P336" s="76">
        <v>102.28</v>
      </c>
      <c r="Q336" s="76">
        <v>0</v>
      </c>
      <c r="R336" s="76">
        <v>4137.8447939999996</v>
      </c>
      <c r="S336" s="76">
        <v>0</v>
      </c>
      <c r="T336" s="76">
        <v>0.22</v>
      </c>
      <c r="U336" s="76">
        <v>0.04</v>
      </c>
    </row>
    <row r="337" spans="2:21">
      <c r="B337" t="s">
        <v>1066</v>
      </c>
      <c r="C337" t="s">
        <v>1067</v>
      </c>
      <c r="D337" t="s">
        <v>103</v>
      </c>
      <c r="E337" t="s">
        <v>126</v>
      </c>
      <c r="F337" t="str">
        <f>VLOOKUP(C337,'[6]אג"ח קונצרני'!$C$14:$F$579,4,0)</f>
        <v>2095</v>
      </c>
      <c r="G337" t="s">
        <v>135</v>
      </c>
      <c r="H337" t="s">
        <v>624</v>
      </c>
      <c r="I337" t="s">
        <v>210</v>
      </c>
      <c r="J337" t="s">
        <v>266</v>
      </c>
      <c r="K337" s="76">
        <v>1.97</v>
      </c>
      <c r="L337" t="s">
        <v>105</v>
      </c>
      <c r="M337" s="76">
        <v>1.32</v>
      </c>
      <c r="N337" s="76">
        <v>0.79</v>
      </c>
      <c r="O337" s="76">
        <v>410870.6</v>
      </c>
      <c r="P337" s="76">
        <v>101.33</v>
      </c>
      <c r="Q337" s="76">
        <v>0</v>
      </c>
      <c r="R337" s="76">
        <v>416.33517898000002</v>
      </c>
      <c r="S337" s="76">
        <v>0.08</v>
      </c>
      <c r="T337" s="76">
        <v>0.02</v>
      </c>
      <c r="U337" s="76">
        <v>0</v>
      </c>
    </row>
    <row r="338" spans="2:21">
      <c r="B338" t="s">
        <v>1068</v>
      </c>
      <c r="C338" t="s">
        <v>1069</v>
      </c>
      <c r="D338" t="s">
        <v>103</v>
      </c>
      <c r="E338" t="s">
        <v>126</v>
      </c>
      <c r="F338" t="str">
        <f>VLOOKUP(C338,'[6]אג"ח קונצרני'!$C$14:$F$579,4,0)</f>
        <v>1621</v>
      </c>
      <c r="G338" t="s">
        <v>418</v>
      </c>
      <c r="H338" t="s">
        <v>618</v>
      </c>
      <c r="I338" t="s">
        <v>153</v>
      </c>
      <c r="J338" t="s">
        <v>266</v>
      </c>
      <c r="K338" s="76">
        <v>3.62</v>
      </c>
      <c r="L338" t="s">
        <v>105</v>
      </c>
      <c r="M338" s="76">
        <v>3.5</v>
      </c>
      <c r="N338" s="76">
        <v>1.76</v>
      </c>
      <c r="O338" s="76">
        <v>201839.59</v>
      </c>
      <c r="P338" s="76">
        <v>107.74</v>
      </c>
      <c r="Q338" s="76">
        <v>0</v>
      </c>
      <c r="R338" s="76">
        <v>217.461974266</v>
      </c>
      <c r="S338" s="76">
        <v>0.04</v>
      </c>
      <c r="T338" s="76">
        <v>0.01</v>
      </c>
      <c r="U338" s="76">
        <v>0</v>
      </c>
    </row>
    <row r="339" spans="2:21">
      <c r="B339" t="s">
        <v>1070</v>
      </c>
      <c r="C339" t="s">
        <v>1071</v>
      </c>
      <c r="D339" t="s">
        <v>103</v>
      </c>
      <c r="E339" t="s">
        <v>126</v>
      </c>
      <c r="F339" t="str">
        <f>VLOOKUP(C339,'[6]אג"ח קונצרני'!$C$14:$F$579,4,0)</f>
        <v>1673</v>
      </c>
      <c r="G339" t="s">
        <v>418</v>
      </c>
      <c r="H339" t="s">
        <v>618</v>
      </c>
      <c r="I339" t="s">
        <v>153</v>
      </c>
      <c r="J339" t="s">
        <v>266</v>
      </c>
      <c r="K339" s="76">
        <v>3.53</v>
      </c>
      <c r="L339" t="s">
        <v>105</v>
      </c>
      <c r="M339" s="76">
        <v>4.9000000000000004</v>
      </c>
      <c r="N339" s="76">
        <v>2.66</v>
      </c>
      <c r="O339" s="76">
        <v>1001128</v>
      </c>
      <c r="P339" s="76">
        <v>110.27</v>
      </c>
      <c r="Q339" s="76">
        <v>0</v>
      </c>
      <c r="R339" s="76">
        <v>1103.9438456</v>
      </c>
      <c r="S339" s="76">
        <v>0.37</v>
      </c>
      <c r="T339" s="76">
        <v>0.06</v>
      </c>
      <c r="U339" s="76">
        <v>0.01</v>
      </c>
    </row>
    <row r="340" spans="2:21">
      <c r="B340" t="s">
        <v>1072</v>
      </c>
      <c r="C340" t="s">
        <v>1073</v>
      </c>
      <c r="D340" t="s">
        <v>103</v>
      </c>
      <c r="E340" t="s">
        <v>126</v>
      </c>
      <c r="F340" t="str">
        <f>VLOOKUP(C340,'[6]אג"ח קונצרני'!$C$14:$F$579,4,0)</f>
        <v>1585</v>
      </c>
      <c r="G340" t="s">
        <v>130</v>
      </c>
      <c r="H340" t="s">
        <v>618</v>
      </c>
      <c r="I340" t="s">
        <v>153</v>
      </c>
      <c r="J340" t="s">
        <v>302</v>
      </c>
      <c r="K340" s="76">
        <v>5.64</v>
      </c>
      <c r="L340" t="s">
        <v>105</v>
      </c>
      <c r="M340" s="76">
        <v>2.2999999999999998</v>
      </c>
      <c r="N340" s="76">
        <v>2.1800000000000002</v>
      </c>
      <c r="O340" s="76">
        <v>1319000</v>
      </c>
      <c r="P340" s="76">
        <v>101.62</v>
      </c>
      <c r="Q340" s="76">
        <v>0</v>
      </c>
      <c r="R340" s="76">
        <v>1340.3678</v>
      </c>
      <c r="S340" s="76">
        <v>0</v>
      </c>
      <c r="T340" s="76">
        <v>7.0000000000000007E-2</v>
      </c>
      <c r="U340" s="76">
        <v>0.01</v>
      </c>
    </row>
    <row r="341" spans="2:21">
      <c r="B341" t="s">
        <v>1074</v>
      </c>
      <c r="C341" t="s">
        <v>1075</v>
      </c>
      <c r="D341" t="s">
        <v>103</v>
      </c>
      <c r="E341" t="s">
        <v>126</v>
      </c>
      <c r="F341" t="str">
        <f>VLOOKUP(C341,'[6]אג"ח קונצרני'!$C$14:$F$579,4,0)</f>
        <v>1585</v>
      </c>
      <c r="G341" t="s">
        <v>689</v>
      </c>
      <c r="H341" t="s">
        <v>618</v>
      </c>
      <c r="I341" t="s">
        <v>153</v>
      </c>
      <c r="J341" t="s">
        <v>266</v>
      </c>
      <c r="K341" s="76">
        <v>3.17</v>
      </c>
      <c r="L341" t="s">
        <v>105</v>
      </c>
      <c r="M341" s="76">
        <v>2.4</v>
      </c>
      <c r="N341" s="76">
        <v>1.35</v>
      </c>
      <c r="O341" s="76">
        <v>1414536.39</v>
      </c>
      <c r="P341" s="76">
        <v>103.58</v>
      </c>
      <c r="Q341" s="76">
        <v>0</v>
      </c>
      <c r="R341" s="76">
        <v>1465.1767927620001</v>
      </c>
      <c r="S341" s="76">
        <v>0.49</v>
      </c>
      <c r="T341" s="76">
        <v>0.08</v>
      </c>
      <c r="U341" s="76">
        <v>0.02</v>
      </c>
    </row>
    <row r="342" spans="2:21">
      <c r="B342" t="s">
        <v>1076</v>
      </c>
      <c r="C342" t="s">
        <v>1077</v>
      </c>
      <c r="D342" t="s">
        <v>103</v>
      </c>
      <c r="E342" t="s">
        <v>126</v>
      </c>
      <c r="F342" t="str">
        <f>VLOOKUP(C342,'[6]אג"ח קונצרני'!$C$14:$F$579,4,0)</f>
        <v>1638</v>
      </c>
      <c r="G342" t="s">
        <v>418</v>
      </c>
      <c r="H342" t="s">
        <v>624</v>
      </c>
      <c r="I342" t="s">
        <v>210</v>
      </c>
      <c r="J342" t="s">
        <v>266</v>
      </c>
      <c r="K342" s="76">
        <v>2.36</v>
      </c>
      <c r="L342" t="s">
        <v>105</v>
      </c>
      <c r="M342" s="76">
        <v>5.0999999999999996</v>
      </c>
      <c r="N342" s="76">
        <v>2.0299999999999998</v>
      </c>
      <c r="O342" s="76">
        <v>487486</v>
      </c>
      <c r="P342" s="76">
        <v>108.73</v>
      </c>
      <c r="Q342" s="76">
        <v>0</v>
      </c>
      <c r="R342" s="76">
        <v>530.04352779999999</v>
      </c>
      <c r="S342" s="76">
        <v>0.06</v>
      </c>
      <c r="T342" s="76">
        <v>0.03</v>
      </c>
      <c r="U342" s="76">
        <v>0.01</v>
      </c>
    </row>
    <row r="343" spans="2:21">
      <c r="B343" t="s">
        <v>1078</v>
      </c>
      <c r="C343" t="s">
        <v>1079</v>
      </c>
      <c r="D343" t="s">
        <v>103</v>
      </c>
      <c r="E343" t="s">
        <v>126</v>
      </c>
      <c r="F343" t="str">
        <f>VLOOKUP(C343,'[6]אג"ח קונצרני'!$C$14:$F$579,4,0)</f>
        <v>777</v>
      </c>
      <c r="G343" t="s">
        <v>689</v>
      </c>
      <c r="H343" t="s">
        <v>624</v>
      </c>
      <c r="I343" t="s">
        <v>210</v>
      </c>
      <c r="J343" t="s">
        <v>266</v>
      </c>
      <c r="K343" s="76">
        <v>5.58</v>
      </c>
      <c r="L343" t="s">
        <v>105</v>
      </c>
      <c r="M343" s="76">
        <v>5.09</v>
      </c>
      <c r="N343" s="76">
        <v>2.0699999999999998</v>
      </c>
      <c r="O343" s="76">
        <v>1892986.28</v>
      </c>
      <c r="P343" s="76">
        <v>118.44</v>
      </c>
      <c r="Q343" s="76">
        <v>0</v>
      </c>
      <c r="R343" s="76">
        <v>2242.0529500319999</v>
      </c>
      <c r="S343" s="76">
        <v>0.23</v>
      </c>
      <c r="T343" s="76">
        <v>0.12</v>
      </c>
      <c r="U343" s="76">
        <v>0.02</v>
      </c>
    </row>
    <row r="344" spans="2:21">
      <c r="B344" t="s">
        <v>1080</v>
      </c>
      <c r="C344" t="s">
        <v>1081</v>
      </c>
      <c r="D344" t="s">
        <v>103</v>
      </c>
      <c r="E344" t="s">
        <v>126</v>
      </c>
      <c r="F344" t="str">
        <f>VLOOKUP(C344,'[6]אג"ח קונצרני'!$C$14:$F$579,4,0)</f>
        <v>3170</v>
      </c>
      <c r="G344" t="s">
        <v>130</v>
      </c>
      <c r="H344" t="s">
        <v>624</v>
      </c>
      <c r="I344" t="s">
        <v>210</v>
      </c>
      <c r="J344" t="s">
        <v>266</v>
      </c>
      <c r="K344" s="76">
        <v>4.08</v>
      </c>
      <c r="L344" t="s">
        <v>105</v>
      </c>
      <c r="M344" s="76">
        <v>2.7</v>
      </c>
      <c r="N344" s="76">
        <v>2.09</v>
      </c>
      <c r="O344" s="76">
        <v>2776339.91</v>
      </c>
      <c r="P344" s="76">
        <v>102.62</v>
      </c>
      <c r="Q344" s="76">
        <v>0</v>
      </c>
      <c r="R344" s="76">
        <v>2849.080015642</v>
      </c>
      <c r="S344" s="76">
        <v>0</v>
      </c>
      <c r="T344" s="76">
        <v>0.15</v>
      </c>
      <c r="U344" s="76">
        <v>0.03</v>
      </c>
    </row>
    <row r="345" spans="2:21">
      <c r="B345" t="s">
        <v>1082</v>
      </c>
      <c r="C345" t="s">
        <v>1083</v>
      </c>
      <c r="D345" t="s">
        <v>103</v>
      </c>
      <c r="E345" t="s">
        <v>126</v>
      </c>
      <c r="F345" t="str">
        <f>VLOOKUP(C345,'[8]אג"ח קונצרני'!$C$14:$F$232,4,0)</f>
        <v>1633</v>
      </c>
      <c r="G345" t="s">
        <v>418</v>
      </c>
      <c r="H345" t="s">
        <v>624</v>
      </c>
      <c r="I345" t="s">
        <v>210</v>
      </c>
      <c r="J345" t="s">
        <v>266</v>
      </c>
      <c r="K345" s="76">
        <v>6.31</v>
      </c>
      <c r="L345" t="s">
        <v>105</v>
      </c>
      <c r="M345" s="76">
        <v>2.62</v>
      </c>
      <c r="N345" s="76">
        <v>2.5499999999999998</v>
      </c>
      <c r="O345" s="76">
        <v>1041</v>
      </c>
      <c r="P345" s="76">
        <v>101.21</v>
      </c>
      <c r="Q345" s="76">
        <v>7.9799999999999992E-3</v>
      </c>
      <c r="R345" s="76">
        <v>1.0615760999999999</v>
      </c>
      <c r="S345" s="76">
        <v>0</v>
      </c>
      <c r="T345" s="76">
        <v>0</v>
      </c>
      <c r="U345" s="76">
        <v>0</v>
      </c>
    </row>
    <row r="346" spans="2:21">
      <c r="B346" t="s">
        <v>1084</v>
      </c>
      <c r="C346" t="s">
        <v>1085</v>
      </c>
      <c r="D346" t="s">
        <v>103</v>
      </c>
      <c r="E346" t="s">
        <v>126</v>
      </c>
      <c r="F346" t="str">
        <f>VLOOKUP(C346,'[6]אג"ח קונצרני'!$C$14:$F$579,4,0)</f>
        <v>1633</v>
      </c>
      <c r="G346" t="s">
        <v>1086</v>
      </c>
      <c r="H346" t="s">
        <v>624</v>
      </c>
      <c r="I346" t="s">
        <v>210</v>
      </c>
      <c r="J346" t="s">
        <v>411</v>
      </c>
      <c r="K346" s="76">
        <v>3.99</v>
      </c>
      <c r="L346" t="s">
        <v>105</v>
      </c>
      <c r="M346" s="76">
        <v>3.35</v>
      </c>
      <c r="N346" s="76">
        <v>1.4</v>
      </c>
      <c r="O346" s="76">
        <v>809423</v>
      </c>
      <c r="P346" s="76">
        <v>108.8</v>
      </c>
      <c r="Q346" s="76">
        <v>0</v>
      </c>
      <c r="R346" s="76">
        <v>880.65222400000005</v>
      </c>
      <c r="S346" s="76">
        <v>0.13</v>
      </c>
      <c r="T346" s="76">
        <v>0.05</v>
      </c>
      <c r="U346" s="76">
        <v>0.01</v>
      </c>
    </row>
    <row r="347" spans="2:21">
      <c r="B347" t="s">
        <v>1087</v>
      </c>
      <c r="C347" t="s">
        <v>1088</v>
      </c>
      <c r="D347" t="s">
        <v>103</v>
      </c>
      <c r="E347" t="s">
        <v>126</v>
      </c>
      <c r="F347" t="str">
        <f>VLOOKUP(C347,'[6]אג"ח קונצרני'!$C$14:$F$579,4,0)</f>
        <v>1390</v>
      </c>
      <c r="G347" t="s">
        <v>126</v>
      </c>
      <c r="H347" t="s">
        <v>209</v>
      </c>
      <c r="I347" t="s">
        <v>210</v>
      </c>
      <c r="J347" t="s">
        <v>266</v>
      </c>
      <c r="K347" s="76">
        <v>4.04</v>
      </c>
      <c r="L347" t="s">
        <v>105</v>
      </c>
      <c r="M347" s="76">
        <v>4.75</v>
      </c>
      <c r="N347" s="76">
        <v>2.41</v>
      </c>
      <c r="O347" s="76">
        <v>585015</v>
      </c>
      <c r="P347" s="76">
        <v>112.32</v>
      </c>
      <c r="Q347" s="76">
        <v>0</v>
      </c>
      <c r="R347" s="76">
        <v>657.08884799999998</v>
      </c>
      <c r="S347" s="76">
        <v>0.12</v>
      </c>
      <c r="T347" s="76">
        <v>0.04</v>
      </c>
      <c r="U347" s="76">
        <v>0.01</v>
      </c>
    </row>
    <row r="348" spans="2:21">
      <c r="B348" t="s">
        <v>1089</v>
      </c>
      <c r="C348" t="s">
        <v>1090</v>
      </c>
      <c r="D348" t="s">
        <v>103</v>
      </c>
      <c r="E348" t="s">
        <v>126</v>
      </c>
      <c r="F348" t="str">
        <f>VLOOKUP(C348,'[6]אג"ח קונצרני'!$C$14:$F$579,4,0)</f>
        <v>1390</v>
      </c>
      <c r="G348" t="s">
        <v>126</v>
      </c>
      <c r="H348" t="s">
        <v>209</v>
      </c>
      <c r="I348" t="s">
        <v>210</v>
      </c>
      <c r="J348" t="s">
        <v>650</v>
      </c>
      <c r="K348" s="76">
        <v>0.99</v>
      </c>
      <c r="L348" t="s">
        <v>105</v>
      </c>
      <c r="M348" s="76">
        <v>6.3</v>
      </c>
      <c r="N348" s="76">
        <v>-49.98</v>
      </c>
      <c r="O348" s="76">
        <v>2262823.4900000002</v>
      </c>
      <c r="P348" s="76">
        <v>105.33</v>
      </c>
      <c r="Q348" s="76">
        <v>0</v>
      </c>
      <c r="R348" s="76">
        <v>2383.4319820169999</v>
      </c>
      <c r="S348" s="76">
        <v>1.21</v>
      </c>
      <c r="T348" s="76">
        <v>0.13</v>
      </c>
      <c r="U348" s="76">
        <v>0.02</v>
      </c>
    </row>
    <row r="349" spans="2:21">
      <c r="B349" t="s">
        <v>1091</v>
      </c>
      <c r="C349" t="s">
        <v>1092</v>
      </c>
      <c r="D349" t="s">
        <v>103</v>
      </c>
      <c r="E349" t="s">
        <v>126</v>
      </c>
      <c r="F349" t="str">
        <f>VLOOKUP(C349,'[6]אג"ח קונצרני'!$C$14:$F$579,4,0)</f>
        <v>722</v>
      </c>
      <c r="G349" t="s">
        <v>383</v>
      </c>
      <c r="H349" t="s">
        <v>697</v>
      </c>
      <c r="I349" t="s">
        <v>153</v>
      </c>
      <c r="J349" t="s">
        <v>1093</v>
      </c>
      <c r="K349" s="76">
        <v>2.61</v>
      </c>
      <c r="L349" t="s">
        <v>105</v>
      </c>
      <c r="M349" s="76">
        <v>2.62</v>
      </c>
      <c r="N349" s="76">
        <v>1.04</v>
      </c>
      <c r="O349" s="76">
        <v>458834</v>
      </c>
      <c r="P349" s="76">
        <v>104.36</v>
      </c>
      <c r="Q349" s="76">
        <v>0</v>
      </c>
      <c r="R349" s="76">
        <v>478.83916240000002</v>
      </c>
      <c r="S349" s="76">
        <v>0.48</v>
      </c>
      <c r="T349" s="76">
        <v>0.03</v>
      </c>
      <c r="U349" s="76">
        <v>0</v>
      </c>
    </row>
    <row r="350" spans="2:21">
      <c r="B350" t="s">
        <v>1094</v>
      </c>
      <c r="C350" t="s">
        <v>1095</v>
      </c>
      <c r="D350" t="s">
        <v>103</v>
      </c>
      <c r="E350" t="s">
        <v>126</v>
      </c>
      <c r="F350" t="str">
        <f>VLOOKUP(C350,'[6]אג"ח קונצרני'!$C$14:$F$579,4,0)</f>
        <v>1631</v>
      </c>
      <c r="G350" t="s">
        <v>418</v>
      </c>
      <c r="H350" t="s">
        <v>697</v>
      </c>
      <c r="I350" t="s">
        <v>153</v>
      </c>
      <c r="J350" t="s">
        <v>266</v>
      </c>
      <c r="K350" s="76">
        <v>3.14</v>
      </c>
      <c r="L350" t="s">
        <v>105</v>
      </c>
      <c r="M350" s="76">
        <v>6.35</v>
      </c>
      <c r="N350" s="76">
        <v>2.86</v>
      </c>
      <c r="O350" s="76">
        <v>1458464.57</v>
      </c>
      <c r="P350" s="76">
        <v>111.73</v>
      </c>
      <c r="Q350" s="76">
        <v>0</v>
      </c>
      <c r="R350" s="76">
        <v>1629.5424640609999</v>
      </c>
      <c r="S350" s="76">
        <v>0.22</v>
      </c>
      <c r="T350" s="76">
        <v>0.09</v>
      </c>
      <c r="U350" s="76">
        <v>0.02</v>
      </c>
    </row>
    <row r="351" spans="2:21">
      <c r="B351" t="s">
        <v>1096</v>
      </c>
      <c r="C351" t="s">
        <v>1097</v>
      </c>
      <c r="D351" t="s">
        <v>126</v>
      </c>
      <c r="E351" s="16"/>
      <c r="F351" t="str">
        <f>VLOOKUP(C351,'[6]אג"ח קונצרני'!$C$14:$F$579,4,0)</f>
        <v>1631</v>
      </c>
      <c r="G351" t="s">
        <v>418</v>
      </c>
      <c r="H351" t="s">
        <v>697</v>
      </c>
      <c r="I351" t="s">
        <v>153</v>
      </c>
      <c r="J351" t="s">
        <v>266</v>
      </c>
      <c r="K351" s="76">
        <v>5.14</v>
      </c>
      <c r="L351" t="s">
        <v>105</v>
      </c>
      <c r="M351" s="76">
        <v>3.95</v>
      </c>
      <c r="N351" s="76">
        <v>3.31</v>
      </c>
      <c r="O351" s="76">
        <v>2543</v>
      </c>
      <c r="P351" s="76">
        <v>104.79</v>
      </c>
      <c r="Q351" s="76">
        <v>0</v>
      </c>
      <c r="R351" s="76">
        <v>2.6648097000000002</v>
      </c>
      <c r="S351" s="76">
        <v>0</v>
      </c>
      <c r="T351" s="76">
        <v>0</v>
      </c>
      <c r="U351" s="76">
        <v>0</v>
      </c>
    </row>
    <row r="352" spans="2:21">
      <c r="B352" t="s">
        <v>1098</v>
      </c>
      <c r="C352" t="s">
        <v>1099</v>
      </c>
      <c r="D352" t="s">
        <v>103</v>
      </c>
      <c r="E352" t="s">
        <v>126</v>
      </c>
      <c r="F352" t="str">
        <f>VLOOKUP(C352,'[8]אג"ח קונצרני'!$C$14:$F$232,4,0)</f>
        <v>1631</v>
      </c>
      <c r="G352" t="s">
        <v>418</v>
      </c>
      <c r="H352" t="s">
        <v>697</v>
      </c>
      <c r="I352" t="s">
        <v>153</v>
      </c>
      <c r="J352" t="s">
        <v>266</v>
      </c>
      <c r="K352" s="76">
        <v>5.51</v>
      </c>
      <c r="L352" t="s">
        <v>105</v>
      </c>
      <c r="M352" s="76">
        <v>6.1</v>
      </c>
      <c r="N352" s="76">
        <v>4.9800000000000004</v>
      </c>
      <c r="O352" s="76">
        <v>2108</v>
      </c>
      <c r="P352" s="76">
        <v>109.64</v>
      </c>
      <c r="Q352" s="76">
        <v>0</v>
      </c>
      <c r="R352" s="76">
        <v>2.3112111999999998</v>
      </c>
      <c r="S352" s="76">
        <v>0</v>
      </c>
      <c r="T352" s="76">
        <v>0</v>
      </c>
      <c r="U352" s="76">
        <v>0</v>
      </c>
    </row>
    <row r="353" spans="2:21">
      <c r="B353" t="s">
        <v>1100</v>
      </c>
      <c r="C353" t="s">
        <v>1101</v>
      </c>
      <c r="D353" t="s">
        <v>103</v>
      </c>
      <c r="E353" t="s">
        <v>126</v>
      </c>
      <c r="F353" t="str">
        <f>VLOOKUP(C353,'[6]אג"ח קונצרני'!$C$14:$F$579,4,0)</f>
        <v>715</v>
      </c>
      <c r="G353" t="s">
        <v>418</v>
      </c>
      <c r="H353" t="s">
        <v>697</v>
      </c>
      <c r="I353" t="s">
        <v>153</v>
      </c>
      <c r="J353" t="s">
        <v>266</v>
      </c>
      <c r="K353" s="76">
        <v>4.21</v>
      </c>
      <c r="L353" t="s">
        <v>105</v>
      </c>
      <c r="M353" s="76">
        <v>3.15</v>
      </c>
      <c r="N353" s="76">
        <v>2.34</v>
      </c>
      <c r="O353" s="76">
        <v>2560972</v>
      </c>
      <c r="P353" s="76">
        <v>103.45</v>
      </c>
      <c r="Q353" s="76">
        <v>0</v>
      </c>
      <c r="R353" s="76">
        <v>2649.3255340000001</v>
      </c>
      <c r="S353" s="76">
        <v>1.43</v>
      </c>
      <c r="T353" s="76">
        <v>0.14000000000000001</v>
      </c>
      <c r="U353" s="76">
        <v>0.03</v>
      </c>
    </row>
    <row r="354" spans="2:21">
      <c r="B354" t="s">
        <v>1102</v>
      </c>
      <c r="C354" t="s">
        <v>1103</v>
      </c>
      <c r="D354" t="s">
        <v>103</v>
      </c>
      <c r="E354" t="s">
        <v>126</v>
      </c>
      <c r="F354" t="str">
        <f>VLOOKUP(C354,'[6]אג"ח קונצרני'!$C$14:$F$579,4,0)</f>
        <v>715</v>
      </c>
      <c r="G354" t="s">
        <v>418</v>
      </c>
      <c r="H354" t="s">
        <v>697</v>
      </c>
      <c r="I354" t="s">
        <v>153</v>
      </c>
      <c r="J354" t="s">
        <v>914</v>
      </c>
      <c r="K354" s="76">
        <v>2.4900000000000002</v>
      </c>
      <c r="L354" t="s">
        <v>105</v>
      </c>
      <c r="M354" s="76">
        <v>5</v>
      </c>
      <c r="N354" s="76">
        <v>-7.24</v>
      </c>
      <c r="O354" s="76">
        <v>154273.01999999999</v>
      </c>
      <c r="P354" s="76">
        <v>107.3</v>
      </c>
      <c r="Q354" s="76">
        <v>0</v>
      </c>
      <c r="R354" s="76">
        <v>165.53495046</v>
      </c>
      <c r="S354" s="76">
        <v>7.0000000000000007E-2</v>
      </c>
      <c r="T354" s="76">
        <v>0.01</v>
      </c>
      <c r="U354" s="76">
        <v>0</v>
      </c>
    </row>
    <row r="355" spans="2:21">
      <c r="B355" t="s">
        <v>1104</v>
      </c>
      <c r="C355" t="s">
        <v>1105</v>
      </c>
      <c r="D355" t="s">
        <v>103</v>
      </c>
      <c r="E355" t="s">
        <v>126</v>
      </c>
      <c r="F355" t="str">
        <f>VLOOKUP(C355,'[6]אג"ח קונצרני'!$C$14:$F$579,4,0)</f>
        <v>1566</v>
      </c>
      <c r="G355" t="s">
        <v>486</v>
      </c>
      <c r="H355" t="s">
        <v>697</v>
      </c>
      <c r="I355" t="s">
        <v>153</v>
      </c>
      <c r="J355" t="s">
        <v>1106</v>
      </c>
      <c r="K355" s="76">
        <v>4.12</v>
      </c>
      <c r="L355" t="s">
        <v>105</v>
      </c>
      <c r="M355" s="76">
        <v>4.3499999999999996</v>
      </c>
      <c r="N355" s="76">
        <v>1.47</v>
      </c>
      <c r="O355" s="76">
        <v>625178</v>
      </c>
      <c r="P355" s="76">
        <v>114.61</v>
      </c>
      <c r="Q355" s="76">
        <v>0</v>
      </c>
      <c r="R355" s="76">
        <v>716.5165058</v>
      </c>
      <c r="S355" s="76">
        <v>0.36</v>
      </c>
      <c r="T355" s="76">
        <v>0.04</v>
      </c>
      <c r="U355" s="76">
        <v>0.01</v>
      </c>
    </row>
    <row r="356" spans="2:21">
      <c r="B356" t="s">
        <v>1107</v>
      </c>
      <c r="C356" t="s">
        <v>1108</v>
      </c>
      <c r="D356" t="s">
        <v>103</v>
      </c>
      <c r="E356" t="s">
        <v>126</v>
      </c>
      <c r="F356" t="str">
        <f>VLOOKUP(C356,'[6]אג"ח קונצרני'!$C$14:$F$579,4,0)</f>
        <v>1338</v>
      </c>
      <c r="G356" t="s">
        <v>418</v>
      </c>
      <c r="H356" t="s">
        <v>697</v>
      </c>
      <c r="I356" t="s">
        <v>153</v>
      </c>
      <c r="J356" t="s">
        <v>266</v>
      </c>
      <c r="K356" s="76">
        <v>2.96</v>
      </c>
      <c r="L356" t="s">
        <v>105</v>
      </c>
      <c r="M356" s="76">
        <v>3.9</v>
      </c>
      <c r="N356" s="76">
        <v>1.75</v>
      </c>
      <c r="O356" s="76">
        <v>603339.62</v>
      </c>
      <c r="P356" s="76">
        <v>107.52</v>
      </c>
      <c r="Q356" s="76">
        <v>0</v>
      </c>
      <c r="R356" s="76">
        <v>648.710759424</v>
      </c>
      <c r="S356" s="76">
        <v>0.25</v>
      </c>
      <c r="T356" s="76">
        <v>0.04</v>
      </c>
      <c r="U356" s="76">
        <v>0.01</v>
      </c>
    </row>
    <row r="357" spans="2:21">
      <c r="B357" t="s">
        <v>1109</v>
      </c>
      <c r="C357" t="s">
        <v>1110</v>
      </c>
      <c r="D357" t="s">
        <v>103</v>
      </c>
      <c r="E357" t="s">
        <v>126</v>
      </c>
      <c r="F357" t="str">
        <f>VLOOKUP(C357,'[6]אג"ח קונצרני'!$C$14:$F$579,4,0)</f>
        <v>251</v>
      </c>
      <c r="G357" t="s">
        <v>418</v>
      </c>
      <c r="H357" t="s">
        <v>209</v>
      </c>
      <c r="I357" t="s">
        <v>210</v>
      </c>
      <c r="J357" t="s">
        <v>266</v>
      </c>
      <c r="K357" s="76">
        <v>6.06</v>
      </c>
      <c r="L357" t="s">
        <v>105</v>
      </c>
      <c r="M357" s="76">
        <v>4.9000000000000004</v>
      </c>
      <c r="N357" s="76">
        <v>2.89</v>
      </c>
      <c r="O357" s="76">
        <v>218744.99</v>
      </c>
      <c r="P357" s="76">
        <v>113.96</v>
      </c>
      <c r="Q357" s="76">
        <v>0</v>
      </c>
      <c r="R357" s="76">
        <v>249.28179060400001</v>
      </c>
      <c r="S357" s="76">
        <v>0.04</v>
      </c>
      <c r="T357" s="76">
        <v>0.01</v>
      </c>
      <c r="U357" s="76">
        <v>0</v>
      </c>
    </row>
    <row r="358" spans="2:21">
      <c r="B358" t="s">
        <v>1111</v>
      </c>
      <c r="C358" t="s">
        <v>1112</v>
      </c>
      <c r="D358" t="s">
        <v>103</v>
      </c>
      <c r="E358" t="s">
        <v>126</v>
      </c>
      <c r="F358" t="str">
        <f>VLOOKUP(C358,'[6]אג"ח קונצרני'!$C$14:$F$579,4,0)</f>
        <v>1618</v>
      </c>
      <c r="G358" t="s">
        <v>418</v>
      </c>
      <c r="H358" t="s">
        <v>209</v>
      </c>
      <c r="I358" t="s">
        <v>210</v>
      </c>
      <c r="J358" t="s">
        <v>266</v>
      </c>
      <c r="K358" s="76">
        <v>3.59</v>
      </c>
      <c r="L358" t="s">
        <v>105</v>
      </c>
      <c r="M358" s="76">
        <v>4.2</v>
      </c>
      <c r="N358" s="76">
        <v>2.17</v>
      </c>
      <c r="O358" s="76">
        <v>3515.67</v>
      </c>
      <c r="P358" s="76">
        <v>108</v>
      </c>
      <c r="Q358" s="76">
        <v>0</v>
      </c>
      <c r="R358" s="76">
        <v>3.7969236</v>
      </c>
      <c r="S358" s="76">
        <v>0</v>
      </c>
      <c r="T358" s="76">
        <v>0</v>
      </c>
      <c r="U358" s="76">
        <v>0</v>
      </c>
    </row>
    <row r="359" spans="2:21">
      <c r="B359" t="s">
        <v>1113</v>
      </c>
      <c r="C359" t="s">
        <v>1114</v>
      </c>
      <c r="D359" t="s">
        <v>103</v>
      </c>
      <c r="E359" t="s">
        <v>126</v>
      </c>
      <c r="F359" t="str">
        <f>VLOOKUP(C359,'[6]אג"ח קונצרני'!$C$14:$F$579,4,0)</f>
        <v>1618</v>
      </c>
      <c r="G359" t="s">
        <v>418</v>
      </c>
      <c r="H359" t="s">
        <v>209</v>
      </c>
      <c r="I359" t="s">
        <v>210</v>
      </c>
      <c r="J359" t="s">
        <v>266</v>
      </c>
      <c r="K359" s="76">
        <v>5.5</v>
      </c>
      <c r="L359" t="s">
        <v>105</v>
      </c>
      <c r="M359" s="76">
        <v>4.3</v>
      </c>
      <c r="N359" s="76">
        <v>2.5499999999999998</v>
      </c>
      <c r="O359" s="76">
        <v>1084</v>
      </c>
      <c r="P359" s="76">
        <v>112.01</v>
      </c>
      <c r="Q359" s="76">
        <v>0</v>
      </c>
      <c r="R359" s="76">
        <v>1.2141884000000001</v>
      </c>
      <c r="S359" s="76">
        <v>0</v>
      </c>
      <c r="T359" s="76">
        <v>0</v>
      </c>
      <c r="U359" s="76">
        <v>0</v>
      </c>
    </row>
    <row r="360" spans="2:21">
      <c r="B360" t="s">
        <v>1115</v>
      </c>
      <c r="C360" t="s">
        <v>1116</v>
      </c>
      <c r="D360" t="s">
        <v>103</v>
      </c>
      <c r="E360" t="s">
        <v>126</v>
      </c>
      <c r="F360" t="str">
        <f>VLOOKUP(C360,'[6]אג"ח קונצרני'!$C$14:$F$579,4,0)</f>
        <v>149</v>
      </c>
      <c r="G360" t="s">
        <v>130</v>
      </c>
      <c r="H360" t="s">
        <v>697</v>
      </c>
      <c r="I360" t="s">
        <v>153</v>
      </c>
      <c r="J360" t="s">
        <v>852</v>
      </c>
      <c r="K360" s="76">
        <v>3.2</v>
      </c>
      <c r="L360" t="s">
        <v>105</v>
      </c>
      <c r="M360" s="76">
        <v>2.75</v>
      </c>
      <c r="N360" s="76">
        <v>-0.72</v>
      </c>
      <c r="O360" s="76">
        <v>1817239.43</v>
      </c>
      <c r="P360" s="76">
        <v>102.91</v>
      </c>
      <c r="Q360" s="76">
        <v>0</v>
      </c>
      <c r="R360" s="76">
        <v>1870.1210974129999</v>
      </c>
      <c r="S360" s="76">
        <v>2.08</v>
      </c>
      <c r="T360" s="76">
        <v>0.1</v>
      </c>
      <c r="U360" s="76">
        <v>0.02</v>
      </c>
    </row>
    <row r="361" spans="2:21">
      <c r="B361" t="s">
        <v>1117</v>
      </c>
      <c r="C361" t="s">
        <v>1118</v>
      </c>
      <c r="D361" t="s">
        <v>103</v>
      </c>
      <c r="E361" t="s">
        <v>126</v>
      </c>
      <c r="F361" t="str">
        <f>VLOOKUP(C361,'[6]אג"ח קונצרני'!$C$14:$F$579,4,0)</f>
        <v>1130</v>
      </c>
      <c r="G361" t="s">
        <v>418</v>
      </c>
      <c r="H361" t="s">
        <v>697</v>
      </c>
      <c r="I361" t="s">
        <v>153</v>
      </c>
      <c r="J361" t="s">
        <v>1119</v>
      </c>
      <c r="K361" s="76">
        <v>4.83</v>
      </c>
      <c r="L361" t="s">
        <v>105</v>
      </c>
      <c r="M361" s="76">
        <v>3.5</v>
      </c>
      <c r="N361" s="76">
        <v>1.96</v>
      </c>
      <c r="O361" s="76">
        <v>2821788.52</v>
      </c>
      <c r="P361" s="76">
        <v>107.93</v>
      </c>
      <c r="Q361" s="76">
        <v>0</v>
      </c>
      <c r="R361" s="76">
        <v>3045.556349636</v>
      </c>
      <c r="S361" s="76">
        <v>2.56</v>
      </c>
      <c r="T361" s="76">
        <v>0.16</v>
      </c>
      <c r="U361" s="76">
        <v>0.03</v>
      </c>
    </row>
    <row r="362" spans="2:21">
      <c r="B362" t="s">
        <v>1120</v>
      </c>
      <c r="C362" t="s">
        <v>1121</v>
      </c>
      <c r="D362" t="s">
        <v>103</v>
      </c>
      <c r="E362" t="s">
        <v>126</v>
      </c>
      <c r="F362" t="str">
        <f>VLOOKUP(C362,'[6]אג"ח קונצרני'!$C$14:$F$579,4,0)</f>
        <v>1095</v>
      </c>
      <c r="G362" t="s">
        <v>615</v>
      </c>
      <c r="H362" t="s">
        <v>697</v>
      </c>
      <c r="I362" t="s">
        <v>153</v>
      </c>
      <c r="J362" t="s">
        <v>266</v>
      </c>
      <c r="K362" s="76">
        <v>0.53</v>
      </c>
      <c r="L362" t="s">
        <v>105</v>
      </c>
      <c r="M362" s="76">
        <v>8.5</v>
      </c>
      <c r="N362" s="76">
        <v>0.79</v>
      </c>
      <c r="O362" s="76">
        <v>1394117</v>
      </c>
      <c r="P362" s="76">
        <v>105.93</v>
      </c>
      <c r="Q362" s="76">
        <v>0</v>
      </c>
      <c r="R362" s="76">
        <v>1476.7881381</v>
      </c>
      <c r="S362" s="76">
        <v>0.33</v>
      </c>
      <c r="T362" s="76">
        <v>0.08</v>
      </c>
      <c r="U362" s="76">
        <v>0.02</v>
      </c>
    </row>
    <row r="363" spans="2:21">
      <c r="B363" t="s">
        <v>1122</v>
      </c>
      <c r="C363" t="s">
        <v>1123</v>
      </c>
      <c r="D363" t="s">
        <v>103</v>
      </c>
      <c r="E363" t="s">
        <v>126</v>
      </c>
      <c r="F363" t="str">
        <f>VLOOKUP(C363,'[6]אג"ח קונצרני'!$C$14:$F$579,4,0)</f>
        <v>1095</v>
      </c>
      <c r="G363" t="s">
        <v>615</v>
      </c>
      <c r="H363" t="s">
        <v>209</v>
      </c>
      <c r="I363" t="s">
        <v>210</v>
      </c>
      <c r="J363" t="s">
        <v>683</v>
      </c>
      <c r="K363" s="76">
        <v>1.5</v>
      </c>
      <c r="L363" t="s">
        <v>105</v>
      </c>
      <c r="M363" s="76">
        <v>1.72</v>
      </c>
      <c r="N363" s="76">
        <v>1.54</v>
      </c>
      <c r="O363" s="76">
        <v>1652000</v>
      </c>
      <c r="P363" s="76">
        <v>101.1</v>
      </c>
      <c r="Q363" s="76">
        <v>0</v>
      </c>
      <c r="R363" s="76">
        <v>1670.172</v>
      </c>
      <c r="S363" s="76">
        <v>0.4</v>
      </c>
      <c r="T363" s="76">
        <v>0.09</v>
      </c>
      <c r="U363" s="76">
        <v>0.02</v>
      </c>
    </row>
    <row r="364" spans="2:21">
      <c r="B364" t="s">
        <v>1124</v>
      </c>
      <c r="C364" t="s">
        <v>1125</v>
      </c>
      <c r="D364" t="s">
        <v>103</v>
      </c>
      <c r="E364" t="s">
        <v>126</v>
      </c>
      <c r="F364" t="str">
        <f>VLOOKUP(C364,'[6]אג"ח קונצרני'!$C$14:$F$579,4,0)</f>
        <v>1095</v>
      </c>
      <c r="G364" t="s">
        <v>615</v>
      </c>
      <c r="H364" t="s">
        <v>209</v>
      </c>
      <c r="I364" t="s">
        <v>210</v>
      </c>
      <c r="J364" t="s">
        <v>1126</v>
      </c>
      <c r="K364" s="76">
        <v>3.79</v>
      </c>
      <c r="L364" t="s">
        <v>105</v>
      </c>
      <c r="M364" s="76">
        <v>2.8</v>
      </c>
      <c r="N364" s="76">
        <v>2.3199999999999998</v>
      </c>
      <c r="O364" s="76">
        <v>6495776</v>
      </c>
      <c r="P364" s="76">
        <v>103.2</v>
      </c>
      <c r="Q364" s="76">
        <v>0</v>
      </c>
      <c r="R364" s="76">
        <v>6703.640832</v>
      </c>
      <c r="S364" s="76">
        <v>0.92</v>
      </c>
      <c r="T364" s="76">
        <v>0.36</v>
      </c>
      <c r="U364" s="76">
        <v>7.0000000000000007E-2</v>
      </c>
    </row>
    <row r="365" spans="2:21">
      <c r="B365" t="s">
        <v>1127</v>
      </c>
      <c r="C365" t="s">
        <v>1128</v>
      </c>
      <c r="D365" t="s">
        <v>103</v>
      </c>
      <c r="E365" t="s">
        <v>126</v>
      </c>
      <c r="F365" t="str">
        <f>VLOOKUP(C365,'[6]אג"ח קונצרני'!$C$14:$F$579,4,0)</f>
        <v>1095</v>
      </c>
      <c r="G365" t="s">
        <v>615</v>
      </c>
      <c r="H365" t="s">
        <v>209</v>
      </c>
      <c r="I365" t="s">
        <v>210</v>
      </c>
      <c r="J365" t="s">
        <v>266</v>
      </c>
      <c r="K365" s="76">
        <v>4.7699999999999996</v>
      </c>
      <c r="L365" t="s">
        <v>105</v>
      </c>
      <c r="M365" s="76">
        <v>4.3</v>
      </c>
      <c r="N365" s="76">
        <v>2.85</v>
      </c>
      <c r="O365" s="76">
        <v>2704991</v>
      </c>
      <c r="P365" s="76">
        <v>108.74</v>
      </c>
      <c r="Q365" s="76">
        <v>0</v>
      </c>
      <c r="R365" s="76">
        <v>2941.4072133999998</v>
      </c>
      <c r="S365" s="76">
        <v>0.08</v>
      </c>
      <c r="T365" s="76">
        <v>0.16</v>
      </c>
      <c r="U365" s="76">
        <v>0.03</v>
      </c>
    </row>
    <row r="366" spans="2:21">
      <c r="B366" t="s">
        <v>1129</v>
      </c>
      <c r="C366" t="s">
        <v>1130</v>
      </c>
      <c r="D366" t="s">
        <v>103</v>
      </c>
      <c r="E366" t="s">
        <v>126</v>
      </c>
      <c r="F366" t="str">
        <f>VLOOKUP(C366,'[8]אג"ח קונצרני'!$C$14:$F$232,4,0)</f>
        <v>1193</v>
      </c>
      <c r="G366" t="s">
        <v>418</v>
      </c>
      <c r="H366" t="s">
        <v>697</v>
      </c>
      <c r="I366" t="s">
        <v>153</v>
      </c>
      <c r="J366" t="s">
        <v>266</v>
      </c>
      <c r="K366" s="76">
        <v>4.54</v>
      </c>
      <c r="L366" t="s">
        <v>105</v>
      </c>
      <c r="M366" s="76">
        <v>3.05</v>
      </c>
      <c r="N366" s="76">
        <v>2.72</v>
      </c>
      <c r="O366" s="76">
        <v>921</v>
      </c>
      <c r="P366" s="76">
        <v>103.08</v>
      </c>
      <c r="Q366" s="76">
        <v>0</v>
      </c>
      <c r="R366" s="76">
        <v>0.94936679999999996</v>
      </c>
      <c r="S366" s="76">
        <v>0</v>
      </c>
      <c r="T366" s="76">
        <v>0</v>
      </c>
      <c r="U366" s="76">
        <v>0</v>
      </c>
    </row>
    <row r="367" spans="2:21">
      <c r="B367" t="s">
        <v>1131</v>
      </c>
      <c r="C367" t="s">
        <v>1132</v>
      </c>
      <c r="D367" t="s">
        <v>103</v>
      </c>
      <c r="E367" t="s">
        <v>126</v>
      </c>
      <c r="F367" t="str">
        <f>VLOOKUP(C367,'[6]אג"ח קונצרני'!$C$14:$F$579,4,0)</f>
        <v>1193</v>
      </c>
      <c r="G367" t="s">
        <v>418</v>
      </c>
      <c r="H367" t="s">
        <v>697</v>
      </c>
      <c r="I367" t="s">
        <v>153</v>
      </c>
      <c r="J367" t="s">
        <v>633</v>
      </c>
      <c r="K367" s="76">
        <v>1.77</v>
      </c>
      <c r="L367" t="s">
        <v>105</v>
      </c>
      <c r="M367" s="76">
        <v>3.5</v>
      </c>
      <c r="N367" s="76">
        <v>1.43</v>
      </c>
      <c r="O367" s="76">
        <v>1259082.6000000001</v>
      </c>
      <c r="P367" s="76">
        <v>103.69</v>
      </c>
      <c r="Q367" s="76">
        <v>0</v>
      </c>
      <c r="R367" s="76">
        <v>1305.54274794</v>
      </c>
      <c r="S367" s="76">
        <v>0.77</v>
      </c>
      <c r="T367" s="76">
        <v>7.0000000000000007E-2</v>
      </c>
      <c r="U367" s="76">
        <v>0.01</v>
      </c>
    </row>
    <row r="368" spans="2:21">
      <c r="B368" t="s">
        <v>1133</v>
      </c>
      <c r="C368" t="s">
        <v>1134</v>
      </c>
      <c r="D368" t="s">
        <v>103</v>
      </c>
      <c r="E368" t="s">
        <v>126</v>
      </c>
      <c r="F368" t="str">
        <f>VLOOKUP(C368,'[6]אג"ח קונצרני'!$C$14:$F$579,4,0)</f>
        <v>1193</v>
      </c>
      <c r="G368" t="s">
        <v>418</v>
      </c>
      <c r="H368" t="s">
        <v>697</v>
      </c>
      <c r="I368" t="s">
        <v>153</v>
      </c>
      <c r="J368" t="s">
        <v>411</v>
      </c>
      <c r="K368" s="76">
        <v>2.88</v>
      </c>
      <c r="L368" t="s">
        <v>105</v>
      </c>
      <c r="M368" s="76">
        <v>3.45</v>
      </c>
      <c r="N368" s="76">
        <v>1.67</v>
      </c>
      <c r="O368" s="76">
        <v>737912</v>
      </c>
      <c r="P368" s="76">
        <v>105.19</v>
      </c>
      <c r="Q368" s="76">
        <v>0</v>
      </c>
      <c r="R368" s="76">
        <v>776.20963280000001</v>
      </c>
      <c r="S368" s="76">
        <v>0.33</v>
      </c>
      <c r="T368" s="76">
        <v>0.04</v>
      </c>
      <c r="U368" s="76">
        <v>0.01</v>
      </c>
    </row>
    <row r="369" spans="2:21">
      <c r="B369" t="s">
        <v>1135</v>
      </c>
      <c r="C369" t="s">
        <v>1136</v>
      </c>
      <c r="D369" t="s">
        <v>103</v>
      </c>
      <c r="E369" t="s">
        <v>126</v>
      </c>
      <c r="F369" t="str">
        <f>VLOOKUP(C369,'[6]אג"ח קונצרני'!$C$14:$F$579,4,0)</f>
        <v>1193</v>
      </c>
      <c r="G369" t="s">
        <v>418</v>
      </c>
      <c r="H369" t="s">
        <v>697</v>
      </c>
      <c r="I369" t="s">
        <v>153</v>
      </c>
      <c r="J369" t="s">
        <v>314</v>
      </c>
      <c r="K369" s="76">
        <v>0.99</v>
      </c>
      <c r="L369" t="s">
        <v>105</v>
      </c>
      <c r="M369" s="76">
        <v>5.45</v>
      </c>
      <c r="N369" s="76">
        <v>1.61</v>
      </c>
      <c r="O369" s="76">
        <v>2368934.92</v>
      </c>
      <c r="P369" s="76">
        <v>103.8</v>
      </c>
      <c r="Q369" s="76">
        <v>0</v>
      </c>
      <c r="R369" s="76">
        <v>2458.95444696</v>
      </c>
      <c r="S369" s="76">
        <v>1.61</v>
      </c>
      <c r="T369" s="76">
        <v>0.13</v>
      </c>
      <c r="U369" s="76">
        <v>0.03</v>
      </c>
    </row>
    <row r="370" spans="2:21">
      <c r="B370" t="s">
        <v>1137</v>
      </c>
      <c r="C370" t="s">
        <v>1138</v>
      </c>
      <c r="D370" t="s">
        <v>103</v>
      </c>
      <c r="E370" t="s">
        <v>126</v>
      </c>
      <c r="F370" t="str">
        <f>VLOOKUP(C370,'[5]אג"ח קונצרני'!$C$14:$F$94,4,0)</f>
        <v>4913</v>
      </c>
      <c r="G370" t="s">
        <v>418</v>
      </c>
      <c r="H370" t="s">
        <v>209</v>
      </c>
      <c r="I370" t="s">
        <v>210</v>
      </c>
      <c r="J370" t="s">
        <v>712</v>
      </c>
      <c r="K370" s="76">
        <v>4.8</v>
      </c>
      <c r="L370" t="s">
        <v>105</v>
      </c>
      <c r="M370" s="76">
        <v>5.55</v>
      </c>
      <c r="N370" s="76">
        <v>5.0599999999999996</v>
      </c>
      <c r="O370" s="76">
        <v>4140000</v>
      </c>
      <c r="P370" s="76">
        <v>102.81</v>
      </c>
      <c r="Q370" s="76">
        <v>0</v>
      </c>
      <c r="R370" s="76">
        <v>4256.3339999999998</v>
      </c>
      <c r="S370" s="76">
        <v>0</v>
      </c>
      <c r="T370" s="76">
        <v>0.23</v>
      </c>
      <c r="U370" s="76">
        <v>0.04</v>
      </c>
    </row>
    <row r="371" spans="2:21">
      <c r="B371" t="s">
        <v>1139</v>
      </c>
      <c r="C371" t="s">
        <v>1140</v>
      </c>
      <c r="D371" t="s">
        <v>103</v>
      </c>
      <c r="E371" t="s">
        <v>126</v>
      </c>
      <c r="F371" t="str">
        <f>VLOOKUP(C371,'[8]אג"ח קונצרני'!$C$14:$F$232,4,0)</f>
        <v>4896</v>
      </c>
      <c r="G371" t="s">
        <v>418</v>
      </c>
      <c r="H371" t="s">
        <v>209</v>
      </c>
      <c r="I371" t="s">
        <v>210</v>
      </c>
      <c r="J371" t="s">
        <v>266</v>
      </c>
      <c r="K371" s="76">
        <v>4.1399999999999997</v>
      </c>
      <c r="L371" t="s">
        <v>105</v>
      </c>
      <c r="M371" s="76">
        <v>5.7</v>
      </c>
      <c r="N371" s="76">
        <v>4.45</v>
      </c>
      <c r="O371" s="76">
        <v>1676</v>
      </c>
      <c r="P371" s="76">
        <v>105.84</v>
      </c>
      <c r="Q371" s="76">
        <v>0</v>
      </c>
      <c r="R371" s="76">
        <v>1.7738784000000001</v>
      </c>
      <c r="S371" s="76">
        <v>0</v>
      </c>
      <c r="T371" s="76">
        <v>0</v>
      </c>
      <c r="U371" s="76">
        <v>0</v>
      </c>
    </row>
    <row r="372" spans="2:21">
      <c r="B372" t="s">
        <v>1141</v>
      </c>
      <c r="C372" t="s">
        <v>1142</v>
      </c>
      <c r="D372" t="s">
        <v>103</v>
      </c>
      <c r="E372" t="s">
        <v>126</v>
      </c>
      <c r="F372" t="str">
        <f>VLOOKUP(C372,'[6]אג"ח קונצרני'!$C$14:$F$579,4,0)</f>
        <v>1515</v>
      </c>
      <c r="G372" t="s">
        <v>418</v>
      </c>
      <c r="H372" t="s">
        <v>697</v>
      </c>
      <c r="I372" t="s">
        <v>153</v>
      </c>
      <c r="J372" t="s">
        <v>411</v>
      </c>
      <c r="K372" s="76">
        <v>4.0599999999999996</v>
      </c>
      <c r="L372" t="s">
        <v>105</v>
      </c>
      <c r="M372" s="76">
        <v>3.85</v>
      </c>
      <c r="N372" s="76">
        <v>2.08</v>
      </c>
      <c r="O372" s="76">
        <v>1353963</v>
      </c>
      <c r="P372" s="76">
        <v>107.34</v>
      </c>
      <c r="Q372" s="76">
        <v>0</v>
      </c>
      <c r="R372" s="76">
        <v>1453.3438842</v>
      </c>
      <c r="S372" s="76">
        <v>0.87</v>
      </c>
      <c r="T372" s="76">
        <v>0.08</v>
      </c>
      <c r="U372" s="76">
        <v>0.02</v>
      </c>
    </row>
    <row r="373" spans="2:21">
      <c r="B373" t="s">
        <v>1143</v>
      </c>
      <c r="C373" t="s">
        <v>1144</v>
      </c>
      <c r="D373" t="s">
        <v>103</v>
      </c>
      <c r="E373" t="s">
        <v>126</v>
      </c>
      <c r="F373" t="str">
        <f>VLOOKUP(C373,'[6]אג"ח קונצרני'!$C$14:$F$579,4,0)</f>
        <v>576</v>
      </c>
      <c r="G373" t="s">
        <v>615</v>
      </c>
      <c r="H373" t="s">
        <v>209</v>
      </c>
      <c r="I373" t="s">
        <v>210</v>
      </c>
      <c r="J373" t="s">
        <v>266</v>
      </c>
      <c r="K373" s="76">
        <v>4.13</v>
      </c>
      <c r="L373" t="s">
        <v>105</v>
      </c>
      <c r="M373" s="76">
        <v>4.0999999999999996</v>
      </c>
      <c r="N373" s="76">
        <v>2.12</v>
      </c>
      <c r="O373" s="76">
        <v>2349532</v>
      </c>
      <c r="P373" s="76">
        <v>108.75</v>
      </c>
      <c r="Q373" s="76">
        <v>0</v>
      </c>
      <c r="R373" s="76">
        <v>2555.1160500000001</v>
      </c>
      <c r="S373" s="76">
        <v>0.35</v>
      </c>
      <c r="T373" s="76">
        <v>0.14000000000000001</v>
      </c>
      <c r="U373" s="76">
        <v>0.03</v>
      </c>
    </row>
    <row r="374" spans="2:21">
      <c r="B374" t="s">
        <v>1145</v>
      </c>
      <c r="C374" t="s">
        <v>1146</v>
      </c>
      <c r="D374" t="s">
        <v>103</v>
      </c>
      <c r="E374" t="s">
        <v>126</v>
      </c>
      <c r="F374" t="str">
        <f>VLOOKUP(C374,'[6]אג"ח קונצרני'!$C$14:$F$579,4,0)</f>
        <v>576</v>
      </c>
      <c r="G374" t="s">
        <v>615</v>
      </c>
      <c r="H374" t="s">
        <v>209</v>
      </c>
      <c r="I374" t="s">
        <v>210</v>
      </c>
      <c r="J374" t="s">
        <v>610</v>
      </c>
      <c r="K374" s="76">
        <v>0</v>
      </c>
      <c r="L374" t="s">
        <v>105</v>
      </c>
      <c r="M374" s="76">
        <v>6.25</v>
      </c>
      <c r="N374" s="76">
        <v>0</v>
      </c>
      <c r="O374" s="76">
        <v>-0.01</v>
      </c>
      <c r="P374" s="76">
        <v>103.11</v>
      </c>
      <c r="Q374" s="76">
        <v>0</v>
      </c>
      <c r="R374" s="76">
        <v>-1.0311E-5</v>
      </c>
      <c r="S374" s="76">
        <v>0</v>
      </c>
      <c r="T374" s="76">
        <v>0</v>
      </c>
      <c r="U374" s="76">
        <v>0</v>
      </c>
    </row>
    <row r="375" spans="2:21">
      <c r="B375" t="s">
        <v>1147</v>
      </c>
      <c r="C375" t="s">
        <v>1148</v>
      </c>
      <c r="D375" t="s">
        <v>103</v>
      </c>
      <c r="E375" t="s">
        <v>126</v>
      </c>
      <c r="F375" t="str">
        <f>VLOOKUP(C375,'[6]אג"ח קונצרני'!$C$14:$F$579,4,0)</f>
        <v>459</v>
      </c>
      <c r="G375" t="s">
        <v>130</v>
      </c>
      <c r="H375" t="s">
        <v>209</v>
      </c>
      <c r="I375" t="s">
        <v>210</v>
      </c>
      <c r="J375" t="s">
        <v>266</v>
      </c>
      <c r="K375" s="76">
        <v>2.73</v>
      </c>
      <c r="L375" t="s">
        <v>105</v>
      </c>
      <c r="M375" s="76">
        <v>3.4</v>
      </c>
      <c r="N375" s="76">
        <v>1.85</v>
      </c>
      <c r="O375" s="76">
        <v>2097716.83</v>
      </c>
      <c r="P375" s="76">
        <v>104.78</v>
      </c>
      <c r="Q375" s="76">
        <v>0</v>
      </c>
      <c r="R375" s="76">
        <v>2197.9876944739999</v>
      </c>
      <c r="S375" s="76">
        <v>0</v>
      </c>
      <c r="T375" s="76">
        <v>0.12</v>
      </c>
      <c r="U375" s="76">
        <v>0.02</v>
      </c>
    </row>
    <row r="376" spans="2:21">
      <c r="B376" t="s">
        <v>1147</v>
      </c>
      <c r="C376" t="s">
        <v>1148</v>
      </c>
      <c r="D376" t="s">
        <v>103</v>
      </c>
      <c r="E376" t="s">
        <v>126</v>
      </c>
      <c r="F376" t="str">
        <f>VLOOKUP(C376,'[6]אג"ח קונצרני'!$C$14:$F$579,4,0)</f>
        <v>459</v>
      </c>
      <c r="G376" t="s">
        <v>130</v>
      </c>
      <c r="H376" t="s">
        <v>209</v>
      </c>
      <c r="I376" t="s">
        <v>210</v>
      </c>
      <c r="J376" t="s">
        <v>266</v>
      </c>
      <c r="K376" s="76">
        <v>2.73</v>
      </c>
      <c r="L376" t="s">
        <v>105</v>
      </c>
      <c r="M376" s="76">
        <v>3.4</v>
      </c>
      <c r="N376" s="76">
        <v>1.85</v>
      </c>
      <c r="O376" s="76">
        <v>2927802.69</v>
      </c>
      <c r="P376" s="76">
        <v>104.78</v>
      </c>
      <c r="Q376" s="76">
        <v>0</v>
      </c>
      <c r="R376" s="76">
        <v>3067.7516585819999</v>
      </c>
      <c r="S376" s="76">
        <v>0</v>
      </c>
      <c r="T376" s="76">
        <v>0.17</v>
      </c>
      <c r="U376" s="76">
        <v>0.03</v>
      </c>
    </row>
    <row r="377" spans="2:21">
      <c r="B377" t="s">
        <v>1149</v>
      </c>
      <c r="C377" t="s">
        <v>1150</v>
      </c>
      <c r="D377" t="s">
        <v>103</v>
      </c>
      <c r="E377" t="s">
        <v>126</v>
      </c>
      <c r="F377" t="str">
        <f>VLOOKUP(C377,'[6]אג"ח קונצרני'!$C$14:$F$579,4,0)</f>
        <v>573</v>
      </c>
      <c r="G377" t="s">
        <v>418</v>
      </c>
      <c r="H377" t="s">
        <v>209</v>
      </c>
      <c r="I377" t="s">
        <v>210</v>
      </c>
      <c r="J377" t="s">
        <v>266</v>
      </c>
      <c r="K377" s="76">
        <v>2.89</v>
      </c>
      <c r="L377" t="s">
        <v>105</v>
      </c>
      <c r="M377" s="76">
        <v>3.8</v>
      </c>
      <c r="N377" s="76">
        <v>1.56</v>
      </c>
      <c r="O377" s="76">
        <v>2898500</v>
      </c>
      <c r="P377" s="76">
        <v>107.56</v>
      </c>
      <c r="Q377" s="76">
        <v>0</v>
      </c>
      <c r="R377" s="76">
        <v>3117.6266000000001</v>
      </c>
      <c r="S377" s="76">
        <v>1.05</v>
      </c>
      <c r="T377" s="76">
        <v>0.17</v>
      </c>
      <c r="U377" s="76">
        <v>0.03</v>
      </c>
    </row>
    <row r="378" spans="2:21">
      <c r="B378" t="s">
        <v>1149</v>
      </c>
      <c r="C378" t="s">
        <v>1150</v>
      </c>
      <c r="D378" t="s">
        <v>103</v>
      </c>
      <c r="E378" t="s">
        <v>126</v>
      </c>
      <c r="F378" t="str">
        <f>VLOOKUP(C378,'[6]אג"ח קונצרני'!$C$14:$F$579,4,0)</f>
        <v>573</v>
      </c>
      <c r="G378" t="s">
        <v>418</v>
      </c>
      <c r="H378" t="s">
        <v>209</v>
      </c>
      <c r="I378" t="s">
        <v>210</v>
      </c>
      <c r="J378" t="s">
        <v>266</v>
      </c>
      <c r="K378" s="76">
        <v>2.89</v>
      </c>
      <c r="L378" t="s">
        <v>105</v>
      </c>
      <c r="M378" s="76">
        <v>3.8</v>
      </c>
      <c r="N378" s="76">
        <v>1.56</v>
      </c>
      <c r="O378" s="76">
        <v>4497465.54</v>
      </c>
      <c r="P378" s="76">
        <v>107.56</v>
      </c>
      <c r="Q378" s="76">
        <v>0</v>
      </c>
      <c r="R378" s="76">
        <v>4837.473934824</v>
      </c>
      <c r="S378" s="76">
        <v>1.63</v>
      </c>
      <c r="T378" s="76">
        <v>0.26</v>
      </c>
      <c r="U378" s="76">
        <v>0.05</v>
      </c>
    </row>
    <row r="379" spans="2:21">
      <c r="B379" t="s">
        <v>1151</v>
      </c>
      <c r="C379" t="s">
        <v>1152</v>
      </c>
      <c r="D379" t="s">
        <v>103</v>
      </c>
      <c r="E379" t="s">
        <v>126</v>
      </c>
      <c r="F379" t="str">
        <f>VLOOKUP(C379,'[6]אג"ח קונצרני'!$C$14:$F$579,4,0)</f>
        <v>1614</v>
      </c>
      <c r="G379" t="s">
        <v>418</v>
      </c>
      <c r="H379" t="s">
        <v>697</v>
      </c>
      <c r="I379" t="s">
        <v>153</v>
      </c>
      <c r="J379" t="s">
        <v>266</v>
      </c>
      <c r="K379" s="76">
        <v>3.71</v>
      </c>
      <c r="L379" t="s">
        <v>105</v>
      </c>
      <c r="M379" s="76">
        <v>3.35</v>
      </c>
      <c r="N379" s="76">
        <v>1.68</v>
      </c>
      <c r="O379" s="76">
        <v>300977</v>
      </c>
      <c r="P379" s="76">
        <v>107.2</v>
      </c>
      <c r="Q379" s="76">
        <v>0</v>
      </c>
      <c r="R379" s="76">
        <v>322.64734399999998</v>
      </c>
      <c r="S379" s="76">
        <v>0.1</v>
      </c>
      <c r="T379" s="76">
        <v>0.02</v>
      </c>
      <c r="U379" s="76">
        <v>0</v>
      </c>
    </row>
    <row r="380" spans="2:21">
      <c r="B380" t="s">
        <v>1153</v>
      </c>
      <c r="C380" t="s">
        <v>1154</v>
      </c>
      <c r="D380" t="s">
        <v>103</v>
      </c>
      <c r="E380" t="s">
        <v>126</v>
      </c>
      <c r="F380" t="str">
        <f>VLOOKUP(C380,'[6]אג"ח קונצרני'!$C$14:$F$579,4,0)</f>
        <v>1450</v>
      </c>
      <c r="G380" t="s">
        <v>418</v>
      </c>
      <c r="H380" t="s">
        <v>209</v>
      </c>
      <c r="I380" t="s">
        <v>210</v>
      </c>
      <c r="J380" t="s">
        <v>266</v>
      </c>
      <c r="K380" s="76">
        <v>4.3</v>
      </c>
      <c r="L380" t="s">
        <v>105</v>
      </c>
      <c r="M380" s="76">
        <v>3.7</v>
      </c>
      <c r="N380" s="76">
        <v>0.41</v>
      </c>
      <c r="O380" s="76">
        <v>242254.13</v>
      </c>
      <c r="P380" s="76">
        <v>109.67</v>
      </c>
      <c r="Q380" s="76">
        <v>0</v>
      </c>
      <c r="R380" s="76">
        <v>265.68010437100003</v>
      </c>
      <c r="S380" s="76">
        <v>0.1</v>
      </c>
      <c r="T380" s="76">
        <v>0.01</v>
      </c>
      <c r="U380" s="76">
        <v>0</v>
      </c>
    </row>
    <row r="381" spans="2:21">
      <c r="B381" t="s">
        <v>1155</v>
      </c>
      <c r="C381" t="s">
        <v>1156</v>
      </c>
      <c r="D381" t="s">
        <v>103</v>
      </c>
      <c r="E381" t="s">
        <v>126</v>
      </c>
      <c r="F381" t="str">
        <f>VLOOKUP(C381,'[6]אג"ח קונצרני'!$C$14:$F$579,4,0)</f>
        <v>155</v>
      </c>
      <c r="G381" t="s">
        <v>418</v>
      </c>
      <c r="H381" t="s">
        <v>209</v>
      </c>
      <c r="I381" t="s">
        <v>210</v>
      </c>
      <c r="J381" t="s">
        <v>266</v>
      </c>
      <c r="K381" s="76">
        <v>3.01</v>
      </c>
      <c r="L381" t="s">
        <v>105</v>
      </c>
      <c r="M381" s="76">
        <v>3.71</v>
      </c>
      <c r="N381" s="76">
        <v>1.91</v>
      </c>
      <c r="O381" s="76">
        <v>506842.79</v>
      </c>
      <c r="P381" s="76">
        <v>105.78</v>
      </c>
      <c r="Q381" s="76">
        <v>0</v>
      </c>
      <c r="R381" s="76">
        <v>536.13830326200002</v>
      </c>
      <c r="S381" s="76">
        <v>0.23</v>
      </c>
      <c r="T381" s="76">
        <v>0.03</v>
      </c>
      <c r="U381" s="76">
        <v>0.01</v>
      </c>
    </row>
    <row r="382" spans="2:21">
      <c r="B382" t="s">
        <v>1157</v>
      </c>
      <c r="C382" t="s">
        <v>1158</v>
      </c>
      <c r="D382" t="s">
        <v>103</v>
      </c>
      <c r="E382" t="s">
        <v>126</v>
      </c>
      <c r="F382" t="str">
        <f>VLOOKUP(C382,'[6]אג"ח קונצרני'!$C$14:$F$579,4,0)</f>
        <v>208</v>
      </c>
      <c r="G382" t="s">
        <v>131</v>
      </c>
      <c r="H382" t="s">
        <v>209</v>
      </c>
      <c r="I382" t="s">
        <v>210</v>
      </c>
      <c r="J382" t="s">
        <v>610</v>
      </c>
      <c r="K382" s="76">
        <v>0.66</v>
      </c>
      <c r="L382" t="s">
        <v>105</v>
      </c>
      <c r="M382" s="76">
        <v>2.7</v>
      </c>
      <c r="N382" s="76">
        <v>1.08</v>
      </c>
      <c r="O382" s="76">
        <v>1950000</v>
      </c>
      <c r="P382" s="76">
        <v>101.98</v>
      </c>
      <c r="Q382" s="76">
        <v>0</v>
      </c>
      <c r="R382" s="76">
        <v>1988.61</v>
      </c>
      <c r="S382" s="76">
        <v>0.6</v>
      </c>
      <c r="T382" s="76">
        <v>0.11</v>
      </c>
      <c r="U382" s="76">
        <v>0.02</v>
      </c>
    </row>
    <row r="383" spans="2:21">
      <c r="B383" t="s">
        <v>1159</v>
      </c>
      <c r="C383" t="s">
        <v>1160</v>
      </c>
      <c r="D383" t="s">
        <v>103</v>
      </c>
      <c r="E383" t="s">
        <v>126</v>
      </c>
      <c r="F383" t="str">
        <f>VLOOKUP(C383,'[8]אג"ח קונצרני'!$C$14:$F$232,4,0)</f>
        <v>208</v>
      </c>
      <c r="G383" t="s">
        <v>131</v>
      </c>
      <c r="H383" t="s">
        <v>209</v>
      </c>
      <c r="I383" t="s">
        <v>210</v>
      </c>
      <c r="J383" t="s">
        <v>266</v>
      </c>
      <c r="K383" s="76">
        <v>1.24</v>
      </c>
      <c r="L383" t="s">
        <v>105</v>
      </c>
      <c r="M383" s="76">
        <v>1.3</v>
      </c>
      <c r="N383" s="76">
        <v>1.27</v>
      </c>
      <c r="O383" s="76">
        <v>1181</v>
      </c>
      <c r="P383" s="76">
        <v>100.28</v>
      </c>
      <c r="Q383" s="76">
        <v>0</v>
      </c>
      <c r="R383" s="76">
        <v>1.1843068000000001</v>
      </c>
      <c r="S383" s="76">
        <v>0</v>
      </c>
      <c r="T383" s="76">
        <v>0</v>
      </c>
      <c r="U383" s="76">
        <v>0</v>
      </c>
    </row>
    <row r="384" spans="2:21">
      <c r="B384" t="s">
        <v>1161</v>
      </c>
      <c r="C384" t="s">
        <v>1162</v>
      </c>
      <c r="D384" t="s">
        <v>103</v>
      </c>
      <c r="E384" t="s">
        <v>126</v>
      </c>
      <c r="F384" t="str">
        <f>VLOOKUP(C384,'[6]אג"ח קונצרני'!$C$14:$F$579,4,0)</f>
        <v>1654</v>
      </c>
      <c r="G384" t="s">
        <v>418</v>
      </c>
      <c r="H384" t="s">
        <v>209</v>
      </c>
      <c r="I384" t="s">
        <v>210</v>
      </c>
      <c r="J384" t="s">
        <v>266</v>
      </c>
      <c r="K384" s="76">
        <v>2.92</v>
      </c>
      <c r="L384" t="s">
        <v>105</v>
      </c>
      <c r="M384" s="76">
        <v>6.4</v>
      </c>
      <c r="N384" s="76">
        <v>3.04</v>
      </c>
      <c r="O384" s="76">
        <v>1308.7</v>
      </c>
      <c r="P384" s="76">
        <v>109.9</v>
      </c>
      <c r="Q384" s="76">
        <v>2.623E-2</v>
      </c>
      <c r="R384" s="76">
        <v>1.4644912999999999</v>
      </c>
      <c r="S384" s="76">
        <v>0</v>
      </c>
      <c r="T384" s="76">
        <v>0</v>
      </c>
      <c r="U384" s="76">
        <v>0</v>
      </c>
    </row>
    <row r="385" spans="2:21">
      <c r="B385" t="s">
        <v>1163</v>
      </c>
      <c r="C385" t="s">
        <v>1164</v>
      </c>
      <c r="D385" t="s">
        <v>103</v>
      </c>
      <c r="E385" t="s">
        <v>126</v>
      </c>
      <c r="F385" t="str">
        <f>VLOOKUP(C385,'[6]אג"ח קונצרני'!$C$14:$F$579,4,0)</f>
        <v>1628</v>
      </c>
      <c r="G385" t="s">
        <v>418</v>
      </c>
      <c r="H385" t="s">
        <v>209</v>
      </c>
      <c r="I385" t="s">
        <v>210</v>
      </c>
      <c r="J385" t="s">
        <v>266</v>
      </c>
      <c r="K385" s="76">
        <v>4.57</v>
      </c>
      <c r="L385" t="s">
        <v>105</v>
      </c>
      <c r="M385" s="76">
        <v>5.15</v>
      </c>
      <c r="N385" s="76">
        <v>3.5</v>
      </c>
      <c r="O385" s="76">
        <v>1384</v>
      </c>
      <c r="P385" s="76">
        <v>109.03</v>
      </c>
      <c r="Q385" s="76">
        <v>0</v>
      </c>
      <c r="R385" s="76">
        <v>1.5089752000000001</v>
      </c>
      <c r="S385" s="76">
        <v>0</v>
      </c>
      <c r="T385" s="76">
        <v>0</v>
      </c>
      <c r="U385" s="76">
        <v>0</v>
      </c>
    </row>
    <row r="386" spans="2:21">
      <c r="B386" t="s">
        <v>1165</v>
      </c>
      <c r="C386" t="s">
        <v>1166</v>
      </c>
      <c r="D386" t="s">
        <v>103</v>
      </c>
      <c r="E386" t="s">
        <v>126</v>
      </c>
      <c r="F386" t="str">
        <f>VLOOKUP(C386,'[6]אג"ח קונצרני'!$C$14:$F$579,4,0)</f>
        <v>1628</v>
      </c>
      <c r="G386" t="s">
        <v>418</v>
      </c>
      <c r="H386" t="s">
        <v>209</v>
      </c>
      <c r="I386" t="s">
        <v>210</v>
      </c>
      <c r="J386" t="s">
        <v>266</v>
      </c>
      <c r="K386" s="76">
        <v>3.13</v>
      </c>
      <c r="L386" t="s">
        <v>105</v>
      </c>
      <c r="M386" s="76">
        <v>6.9</v>
      </c>
      <c r="N386" s="76">
        <v>2.57</v>
      </c>
      <c r="O386" s="76">
        <v>823286.89</v>
      </c>
      <c r="P386" s="76">
        <v>114.57</v>
      </c>
      <c r="Q386" s="76">
        <v>0</v>
      </c>
      <c r="R386" s="76">
        <v>943.23978987299995</v>
      </c>
      <c r="S386" s="76">
        <v>0.14000000000000001</v>
      </c>
      <c r="T386" s="76">
        <v>0.05</v>
      </c>
      <c r="U386" s="76">
        <v>0.01</v>
      </c>
    </row>
    <row r="387" spans="2:21">
      <c r="B387" t="s">
        <v>1167</v>
      </c>
      <c r="C387" t="s">
        <v>1168</v>
      </c>
      <c r="D387" t="s">
        <v>103</v>
      </c>
      <c r="E387" t="s">
        <v>126</v>
      </c>
      <c r="F387" t="str">
        <f>VLOOKUP(C387,'[6]אג"ח קונצרני'!$C$14:$F$579,4,0)</f>
        <v>4827</v>
      </c>
      <c r="G387" t="s">
        <v>131</v>
      </c>
      <c r="H387" t="s">
        <v>209</v>
      </c>
      <c r="I387" t="s">
        <v>210</v>
      </c>
      <c r="J387" t="s">
        <v>610</v>
      </c>
      <c r="K387" s="76">
        <v>1.1100000000000001</v>
      </c>
      <c r="L387" t="s">
        <v>105</v>
      </c>
      <c r="M387" s="76">
        <v>1.4</v>
      </c>
      <c r="N387" s="76">
        <v>1.36</v>
      </c>
      <c r="O387" s="76">
        <v>2000000</v>
      </c>
      <c r="P387" s="76">
        <v>100.05</v>
      </c>
      <c r="Q387" s="76">
        <v>7.0000099999999996</v>
      </c>
      <c r="R387" s="76">
        <v>2008.00001</v>
      </c>
      <c r="S387" s="76">
        <v>0</v>
      </c>
      <c r="T387" s="76">
        <v>0.11</v>
      </c>
      <c r="U387" s="76">
        <v>0.02</v>
      </c>
    </row>
    <row r="388" spans="2:21">
      <c r="B388" t="s">
        <v>1169</v>
      </c>
      <c r="C388" t="s">
        <v>1170</v>
      </c>
      <c r="D388" t="s">
        <v>126</v>
      </c>
      <c r="E388" s="16"/>
      <c r="F388" t="str">
        <f>VLOOKUP(C388,'[6]אג"ח קונצרני'!$C$14:$F$579,4,0)</f>
        <v>1648</v>
      </c>
      <c r="G388" t="s">
        <v>418</v>
      </c>
      <c r="H388" t="s">
        <v>209</v>
      </c>
      <c r="I388" t="s">
        <v>210</v>
      </c>
      <c r="J388" t="s">
        <v>266</v>
      </c>
      <c r="K388" s="76">
        <v>1.58</v>
      </c>
      <c r="L388" t="s">
        <v>105</v>
      </c>
      <c r="M388" s="76">
        <v>6</v>
      </c>
      <c r="N388" s="76">
        <v>1.94</v>
      </c>
      <c r="O388" s="76">
        <v>1035</v>
      </c>
      <c r="P388" s="76">
        <v>107.68</v>
      </c>
      <c r="Q388" s="76">
        <v>0</v>
      </c>
      <c r="R388" s="76">
        <v>1.1144879999999999</v>
      </c>
      <c r="S388" s="76">
        <v>0</v>
      </c>
      <c r="T388" s="76">
        <v>0</v>
      </c>
      <c r="U388" s="76">
        <v>0</v>
      </c>
    </row>
    <row r="389" spans="2:21">
      <c r="B389" t="s">
        <v>1171</v>
      </c>
      <c r="C389" t="s">
        <v>1172</v>
      </c>
      <c r="D389" t="s">
        <v>103</v>
      </c>
      <c r="E389" t="s">
        <v>126</v>
      </c>
      <c r="F389" t="str">
        <f>VLOOKUP(C389,'[6]אג"ח קונצרני'!$C$14:$F$579,4,0)</f>
        <v>1648</v>
      </c>
      <c r="G389" t="s">
        <v>418</v>
      </c>
      <c r="H389" t="s">
        <v>209</v>
      </c>
      <c r="I389" t="s">
        <v>210</v>
      </c>
      <c r="J389" t="s">
        <v>266</v>
      </c>
      <c r="K389" s="76">
        <v>4.7699999999999996</v>
      </c>
      <c r="L389" t="s">
        <v>105</v>
      </c>
      <c r="M389" s="76">
        <v>5.0999999999999996</v>
      </c>
      <c r="N389" s="76">
        <v>4.57</v>
      </c>
      <c r="O389" s="76">
        <v>1104</v>
      </c>
      <c r="P389" s="76">
        <v>104</v>
      </c>
      <c r="Q389" s="76">
        <v>0</v>
      </c>
      <c r="R389" s="76">
        <v>1.1481600000000001</v>
      </c>
      <c r="S389" s="76">
        <v>0</v>
      </c>
      <c r="T389" s="76">
        <v>0</v>
      </c>
      <c r="U389" s="76">
        <v>0</v>
      </c>
    </row>
    <row r="390" spans="2:21">
      <c r="B390" t="s">
        <v>1173</v>
      </c>
      <c r="C390" t="s">
        <v>1174</v>
      </c>
      <c r="D390" t="s">
        <v>103</v>
      </c>
      <c r="E390" t="s">
        <v>126</v>
      </c>
      <c r="F390" t="str">
        <f>VLOOKUP(C390,'[6]אג"ח קונצרני'!$C$14:$F$579,4,0)</f>
        <v>1068</v>
      </c>
      <c r="G390" t="s">
        <v>418</v>
      </c>
      <c r="H390" t="s">
        <v>209</v>
      </c>
      <c r="I390" t="s">
        <v>210</v>
      </c>
      <c r="J390" t="s">
        <v>266</v>
      </c>
      <c r="K390" s="76">
        <v>4.3</v>
      </c>
      <c r="L390" t="s">
        <v>105</v>
      </c>
      <c r="M390" s="76">
        <v>6.23</v>
      </c>
      <c r="N390" s="76">
        <v>2.09</v>
      </c>
      <c r="O390" s="76">
        <v>2327</v>
      </c>
      <c r="P390" s="76">
        <v>120.49</v>
      </c>
      <c r="Q390" s="76">
        <v>0</v>
      </c>
      <c r="R390" s="76">
        <v>2.8038023000000001</v>
      </c>
      <c r="S390" s="76">
        <v>0</v>
      </c>
      <c r="T390" s="76">
        <v>0</v>
      </c>
      <c r="U390" s="76">
        <v>0</v>
      </c>
    </row>
    <row r="391" spans="2:21">
      <c r="B391" t="s">
        <v>1175</v>
      </c>
      <c r="C391" t="s">
        <v>1176</v>
      </c>
      <c r="D391" t="s">
        <v>103</v>
      </c>
      <c r="E391" t="s">
        <v>126</v>
      </c>
      <c r="F391" t="str">
        <f>VLOOKUP(C391,'[6]אג"ח קונצרני'!$C$14:$F$579,4,0)</f>
        <v>141</v>
      </c>
      <c r="G391" t="s">
        <v>130</v>
      </c>
      <c r="H391" t="s">
        <v>697</v>
      </c>
      <c r="I391" t="s">
        <v>153</v>
      </c>
      <c r="J391" t="s">
        <v>266</v>
      </c>
      <c r="K391" s="76">
        <v>1.1399999999999999</v>
      </c>
      <c r="L391" t="s">
        <v>105</v>
      </c>
      <c r="M391" s="76">
        <v>5.75</v>
      </c>
      <c r="N391" s="76">
        <v>0.9</v>
      </c>
      <c r="O391" s="76">
        <v>1971319.66</v>
      </c>
      <c r="P391" s="76">
        <v>106.09</v>
      </c>
      <c r="Q391" s="76">
        <v>0</v>
      </c>
      <c r="R391" s="76">
        <v>2091.3730272940002</v>
      </c>
      <c r="S391" s="76">
        <v>0.66</v>
      </c>
      <c r="T391" s="76">
        <v>0.11</v>
      </c>
      <c r="U391" s="76">
        <v>0.02</v>
      </c>
    </row>
    <row r="392" spans="2:21">
      <c r="B392" t="s">
        <v>1177</v>
      </c>
      <c r="C392" t="s">
        <v>1178</v>
      </c>
      <c r="D392" t="s">
        <v>103</v>
      </c>
      <c r="E392" t="s">
        <v>126</v>
      </c>
      <c r="F392" t="str">
        <f>VLOOKUP(C392,'[6]אג"ח קונצרני'!$C$14:$F$579,4,0)</f>
        <v>1427</v>
      </c>
      <c r="G392" t="s">
        <v>126</v>
      </c>
      <c r="H392" t="s">
        <v>697</v>
      </c>
      <c r="I392" t="s">
        <v>153</v>
      </c>
      <c r="J392" t="s">
        <v>812</v>
      </c>
      <c r="K392" s="76">
        <v>3.38</v>
      </c>
      <c r="L392" t="s">
        <v>105</v>
      </c>
      <c r="M392" s="76">
        <v>2.25</v>
      </c>
      <c r="N392" s="76">
        <v>1.62</v>
      </c>
      <c r="O392" s="76">
        <v>2538227</v>
      </c>
      <c r="P392" s="76">
        <v>103.19</v>
      </c>
      <c r="Q392" s="76">
        <v>0</v>
      </c>
      <c r="R392" s="76">
        <v>2619.1964413000001</v>
      </c>
      <c r="S392" s="76">
        <v>3.04</v>
      </c>
      <c r="T392" s="76">
        <v>0.14000000000000001</v>
      </c>
      <c r="U392" s="76">
        <v>0.03</v>
      </c>
    </row>
    <row r="393" spans="2:21">
      <c r="B393" t="s">
        <v>1179</v>
      </c>
      <c r="C393" t="s">
        <v>1180</v>
      </c>
      <c r="D393" t="s">
        <v>103</v>
      </c>
      <c r="E393" t="s">
        <v>126</v>
      </c>
      <c r="F393" t="str">
        <f>VLOOKUP(C393,'[6]אג"ח קונצרני'!$C$14:$F$579,4,0)</f>
        <v>258</v>
      </c>
      <c r="G393" t="s">
        <v>689</v>
      </c>
      <c r="H393" t="s">
        <v>697</v>
      </c>
      <c r="I393" t="s">
        <v>153</v>
      </c>
      <c r="J393" t="s">
        <v>1181</v>
      </c>
      <c r="K393" s="76">
        <v>2</v>
      </c>
      <c r="L393" t="s">
        <v>105</v>
      </c>
      <c r="M393" s="76">
        <v>4.4000000000000004</v>
      </c>
      <c r="N393" s="76">
        <v>1.32</v>
      </c>
      <c r="O393" s="76">
        <v>296484.87</v>
      </c>
      <c r="P393" s="76">
        <v>108.1</v>
      </c>
      <c r="Q393" s="76">
        <v>0</v>
      </c>
      <c r="R393" s="76">
        <v>320.50014447000001</v>
      </c>
      <c r="S393" s="76">
        <v>0.35</v>
      </c>
      <c r="T393" s="76">
        <v>0.02</v>
      </c>
      <c r="U393" s="76">
        <v>0</v>
      </c>
    </row>
    <row r="394" spans="2:21">
      <c r="B394" t="s">
        <v>1182</v>
      </c>
      <c r="C394" t="s">
        <v>1183</v>
      </c>
      <c r="D394" t="s">
        <v>103</v>
      </c>
      <c r="E394" t="s">
        <v>126</v>
      </c>
      <c r="F394" t="str">
        <f>VLOOKUP(C394,'[6]אג"ח קונצרני'!$C$14:$F$579,4,0)</f>
        <v>3170</v>
      </c>
      <c r="G394" t="s">
        <v>130</v>
      </c>
      <c r="H394" t="s">
        <v>782</v>
      </c>
      <c r="I394" t="s">
        <v>153</v>
      </c>
      <c r="J394" t="s">
        <v>266</v>
      </c>
      <c r="K394" s="76">
        <v>2.85</v>
      </c>
      <c r="L394" t="s">
        <v>105</v>
      </c>
      <c r="M394" s="76">
        <v>3</v>
      </c>
      <c r="N394" s="76">
        <v>2.35</v>
      </c>
      <c r="O394" s="76">
        <v>2492.33</v>
      </c>
      <c r="P394" s="76">
        <v>102.28</v>
      </c>
      <c r="Q394" s="76">
        <v>0</v>
      </c>
      <c r="R394" s="76">
        <v>2.5491551239999999</v>
      </c>
      <c r="S394" s="76">
        <v>0</v>
      </c>
      <c r="T394" s="76">
        <v>0</v>
      </c>
      <c r="U394" s="76">
        <v>0</v>
      </c>
    </row>
    <row r="395" spans="2:21">
      <c r="B395" t="s">
        <v>1184</v>
      </c>
      <c r="C395" t="s">
        <v>1185</v>
      </c>
      <c r="D395" t="s">
        <v>103</v>
      </c>
      <c r="E395" t="s">
        <v>126</v>
      </c>
      <c r="F395" t="str">
        <f>VLOOKUP(C395,'[6]אג"ח קונצרני'!$C$14:$F$579,4,0)</f>
        <v>3170</v>
      </c>
      <c r="G395" t="s">
        <v>130</v>
      </c>
      <c r="H395" t="s">
        <v>782</v>
      </c>
      <c r="I395" t="s">
        <v>153</v>
      </c>
      <c r="J395" t="s">
        <v>266</v>
      </c>
      <c r="K395" s="76">
        <v>1.93</v>
      </c>
      <c r="L395" t="s">
        <v>105</v>
      </c>
      <c r="M395" s="76">
        <v>3.3</v>
      </c>
      <c r="N395" s="76">
        <v>1.96</v>
      </c>
      <c r="O395" s="76">
        <v>2501.0300000000002</v>
      </c>
      <c r="P395" s="76">
        <v>103.04</v>
      </c>
      <c r="Q395" s="76">
        <v>0</v>
      </c>
      <c r="R395" s="76">
        <v>2.5770613120000001</v>
      </c>
      <c r="S395" s="76">
        <v>0</v>
      </c>
      <c r="T395" s="76">
        <v>0</v>
      </c>
      <c r="U395" s="76">
        <v>0</v>
      </c>
    </row>
    <row r="396" spans="2:21">
      <c r="B396" t="s">
        <v>1186</v>
      </c>
      <c r="C396" t="s">
        <v>1187</v>
      </c>
      <c r="D396" t="s">
        <v>103</v>
      </c>
      <c r="E396" t="s">
        <v>126</v>
      </c>
      <c r="F396" t="str">
        <f>VLOOKUP(C396,'[6]אג"ח קונצרני'!$C$14:$F$579,4,0)</f>
        <v>4826</v>
      </c>
      <c r="G396" t="s">
        <v>495</v>
      </c>
      <c r="H396" t="s">
        <v>807</v>
      </c>
      <c r="I396" t="s">
        <v>210</v>
      </c>
      <c r="J396" t="s">
        <v>266</v>
      </c>
      <c r="K396" s="76">
        <v>6.21</v>
      </c>
      <c r="L396" t="s">
        <v>105</v>
      </c>
      <c r="M396" s="76">
        <v>4.45</v>
      </c>
      <c r="N396" s="76">
        <v>2.68</v>
      </c>
      <c r="O396" s="76">
        <v>3705317</v>
      </c>
      <c r="P396" s="76">
        <v>114.29</v>
      </c>
      <c r="Q396" s="76">
        <v>0</v>
      </c>
      <c r="R396" s="76">
        <v>4234.8067993000004</v>
      </c>
      <c r="S396" s="76">
        <v>0</v>
      </c>
      <c r="T396" s="76">
        <v>0.23</v>
      </c>
      <c r="U396" s="76">
        <v>0.04</v>
      </c>
    </row>
    <row r="397" spans="2:21">
      <c r="B397" t="s">
        <v>1188</v>
      </c>
      <c r="C397" t="s">
        <v>1189</v>
      </c>
      <c r="D397" t="s">
        <v>103</v>
      </c>
      <c r="E397" t="s">
        <v>126</v>
      </c>
      <c r="F397" t="str">
        <f>VLOOKUP(C397,'[6]אג"ח קונצרני'!$C$14:$F$579,4,0)</f>
        <v>1644</v>
      </c>
      <c r="G397" t="s">
        <v>418</v>
      </c>
      <c r="H397" t="s">
        <v>807</v>
      </c>
      <c r="I397" t="s">
        <v>210</v>
      </c>
      <c r="J397" t="s">
        <v>1190</v>
      </c>
      <c r="K397" s="76">
        <v>1.94</v>
      </c>
      <c r="L397" t="s">
        <v>105</v>
      </c>
      <c r="M397" s="76">
        <v>3.9</v>
      </c>
      <c r="N397" s="76">
        <v>2.08</v>
      </c>
      <c r="O397" s="76">
        <v>1318048.8</v>
      </c>
      <c r="P397" s="76">
        <v>103.56</v>
      </c>
      <c r="Q397" s="76">
        <v>0</v>
      </c>
      <c r="R397" s="76">
        <v>1364.9713372799999</v>
      </c>
      <c r="S397" s="76">
        <v>1.88</v>
      </c>
      <c r="T397" s="76">
        <v>7.0000000000000007E-2</v>
      </c>
      <c r="U397" s="76">
        <v>0.01</v>
      </c>
    </row>
    <row r="398" spans="2:21">
      <c r="B398" t="s">
        <v>1191</v>
      </c>
      <c r="C398" t="s">
        <v>1192</v>
      </c>
      <c r="D398" t="s">
        <v>103</v>
      </c>
      <c r="E398" t="s">
        <v>126</v>
      </c>
      <c r="F398" t="str">
        <f>VLOOKUP(C398,'[6]אג"ח קונצרני'!$C$14:$F$579,4,0)</f>
        <v>1632</v>
      </c>
      <c r="G398" t="s">
        <v>418</v>
      </c>
      <c r="H398" t="s">
        <v>782</v>
      </c>
      <c r="I398" t="s">
        <v>153</v>
      </c>
      <c r="J398" t="s">
        <v>266</v>
      </c>
      <c r="K398" s="76">
        <v>3.09</v>
      </c>
      <c r="L398" t="s">
        <v>105</v>
      </c>
      <c r="M398" s="76">
        <v>3.75</v>
      </c>
      <c r="N398" s="76">
        <v>3.13</v>
      </c>
      <c r="O398" s="76">
        <v>1747018</v>
      </c>
      <c r="P398" s="76">
        <v>102.62</v>
      </c>
      <c r="Q398" s="76">
        <v>0</v>
      </c>
      <c r="R398" s="76">
        <v>1792.7898716</v>
      </c>
      <c r="S398" s="76">
        <v>0</v>
      </c>
      <c r="T398" s="76">
        <v>0.1</v>
      </c>
      <c r="U398" s="76">
        <v>0.02</v>
      </c>
    </row>
    <row r="399" spans="2:21">
      <c r="B399" t="s">
        <v>1193</v>
      </c>
      <c r="C399" t="s">
        <v>1194</v>
      </c>
      <c r="D399" t="s">
        <v>103</v>
      </c>
      <c r="E399" t="s">
        <v>126</v>
      </c>
      <c r="F399" t="str">
        <f>VLOOKUP(C399,'[6]אג"ח קונצרני'!$C$14:$F$579,4,0)</f>
        <v>578</v>
      </c>
      <c r="G399" t="s">
        <v>126</v>
      </c>
      <c r="H399" t="s">
        <v>807</v>
      </c>
      <c r="I399" t="s">
        <v>210</v>
      </c>
      <c r="J399" t="s">
        <v>311</v>
      </c>
      <c r="K399" s="76">
        <v>1.19</v>
      </c>
      <c r="L399" t="s">
        <v>105</v>
      </c>
      <c r="M399" s="76">
        <v>5.7</v>
      </c>
      <c r="N399" s="76">
        <v>2.71</v>
      </c>
      <c r="O399" s="76">
        <v>3055864.75</v>
      </c>
      <c r="P399" s="76">
        <v>106.5</v>
      </c>
      <c r="Q399" s="76">
        <v>0</v>
      </c>
      <c r="R399" s="76">
        <v>3254.4959587500002</v>
      </c>
      <c r="S399" s="76">
        <v>2.2200000000000002</v>
      </c>
      <c r="T399" s="76">
        <v>0.18</v>
      </c>
      <c r="U399" s="76">
        <v>0.03</v>
      </c>
    </row>
    <row r="400" spans="2:21">
      <c r="B400" t="s">
        <v>1195</v>
      </c>
      <c r="C400" t="s">
        <v>1196</v>
      </c>
      <c r="D400" t="s">
        <v>103</v>
      </c>
      <c r="E400" t="s">
        <v>126</v>
      </c>
      <c r="F400" t="str">
        <f>VLOOKUP(C400,'[6]אג"ח קונצרני'!$C$14:$F$579,4,0)</f>
        <v>1622</v>
      </c>
      <c r="G400" t="s">
        <v>418</v>
      </c>
      <c r="H400" t="s">
        <v>782</v>
      </c>
      <c r="I400" t="s">
        <v>153</v>
      </c>
      <c r="J400" t="s">
        <v>411</v>
      </c>
      <c r="K400" s="76">
        <v>1.41</v>
      </c>
      <c r="L400" t="s">
        <v>105</v>
      </c>
      <c r="M400" s="76">
        <v>4.9000000000000004</v>
      </c>
      <c r="N400" s="76">
        <v>9.5399999999999991</v>
      </c>
      <c r="O400" s="76">
        <v>2401717</v>
      </c>
      <c r="P400" s="76">
        <v>96.44</v>
      </c>
      <c r="Q400" s="76">
        <v>0</v>
      </c>
      <c r="R400" s="76">
        <v>2316.2158748000002</v>
      </c>
      <c r="S400" s="76">
        <v>0.23</v>
      </c>
      <c r="T400" s="76">
        <v>0.13</v>
      </c>
      <c r="U400" s="76">
        <v>0.02</v>
      </c>
    </row>
    <row r="401" spans="2:21">
      <c r="B401" t="s">
        <v>1197</v>
      </c>
      <c r="C401" t="s">
        <v>1198</v>
      </c>
      <c r="D401" t="s">
        <v>126</v>
      </c>
      <c r="E401" s="16"/>
      <c r="F401" t="str">
        <f>VLOOKUP(C401,'[6]אג"ח קונצרני'!$C$14:$F$579,4,0)</f>
        <v>1622</v>
      </c>
      <c r="G401" t="s">
        <v>418</v>
      </c>
      <c r="H401" t="s">
        <v>782</v>
      </c>
      <c r="I401" t="s">
        <v>153</v>
      </c>
      <c r="J401" t="s">
        <v>266</v>
      </c>
      <c r="K401" s="76">
        <v>3.18</v>
      </c>
      <c r="L401" t="s">
        <v>105</v>
      </c>
      <c r="M401" s="76">
        <v>6.1</v>
      </c>
      <c r="N401" s="76">
        <v>9.02</v>
      </c>
      <c r="O401" s="76">
        <v>2469</v>
      </c>
      <c r="P401" s="76">
        <v>91.95</v>
      </c>
      <c r="Q401" s="76">
        <v>0</v>
      </c>
      <c r="R401" s="76">
        <v>2.2702455000000001</v>
      </c>
      <c r="S401" s="76">
        <v>0</v>
      </c>
      <c r="T401" s="76">
        <v>0</v>
      </c>
      <c r="U401" s="76">
        <v>0</v>
      </c>
    </row>
    <row r="402" spans="2:21">
      <c r="B402" t="s">
        <v>1199</v>
      </c>
      <c r="C402" t="s">
        <v>1200</v>
      </c>
      <c r="D402" t="s">
        <v>103</v>
      </c>
      <c r="E402" t="s">
        <v>126</v>
      </c>
      <c r="F402" t="str">
        <f>VLOOKUP(C402,'[6]אג"ח קונצרני'!$C$14:$F$579,4,0)</f>
        <v>1448</v>
      </c>
      <c r="G402" t="s">
        <v>418</v>
      </c>
      <c r="H402" t="s">
        <v>807</v>
      </c>
      <c r="I402" t="s">
        <v>210</v>
      </c>
      <c r="J402" t="s">
        <v>266</v>
      </c>
      <c r="K402" s="76">
        <v>3.39</v>
      </c>
      <c r="L402" t="s">
        <v>105</v>
      </c>
      <c r="M402" s="76">
        <v>4.2</v>
      </c>
      <c r="N402" s="76">
        <v>-0.31</v>
      </c>
      <c r="O402" s="76">
        <v>2946299.51</v>
      </c>
      <c r="P402" s="76">
        <v>107.61</v>
      </c>
      <c r="Q402" s="76">
        <v>293.22347000000002</v>
      </c>
      <c r="R402" s="76">
        <v>3463.7363727110001</v>
      </c>
      <c r="S402" s="76">
        <v>1.05</v>
      </c>
      <c r="T402" s="76">
        <v>0.19</v>
      </c>
      <c r="U402" s="76">
        <v>0.04</v>
      </c>
    </row>
    <row r="403" spans="2:21">
      <c r="B403" t="s">
        <v>1201</v>
      </c>
      <c r="C403" t="s">
        <v>1202</v>
      </c>
      <c r="D403" t="s">
        <v>103</v>
      </c>
      <c r="E403" t="s">
        <v>126</v>
      </c>
      <c r="F403" t="str">
        <f>VLOOKUP(C403,'[6]אג"ח קונצרני'!$C$14:$F$579,4,0)</f>
        <v>259</v>
      </c>
      <c r="G403" t="s">
        <v>528</v>
      </c>
      <c r="H403" t="s">
        <v>807</v>
      </c>
      <c r="I403" t="s">
        <v>210</v>
      </c>
      <c r="J403" t="s">
        <v>266</v>
      </c>
      <c r="K403" s="76">
        <v>2.4500000000000002</v>
      </c>
      <c r="L403" t="s">
        <v>105</v>
      </c>
      <c r="M403" s="76">
        <v>6</v>
      </c>
      <c r="N403" s="76">
        <v>-3.46</v>
      </c>
      <c r="O403" s="76">
        <v>2126812.94</v>
      </c>
      <c r="P403" s="76">
        <v>111.34</v>
      </c>
      <c r="Q403" s="76">
        <v>0</v>
      </c>
      <c r="R403" s="76">
        <v>2367.993527396</v>
      </c>
      <c r="S403" s="76">
        <v>0.35</v>
      </c>
      <c r="T403" s="76">
        <v>0.13</v>
      </c>
      <c r="U403" s="76">
        <v>0.02</v>
      </c>
    </row>
    <row r="404" spans="2:21">
      <c r="B404" t="s">
        <v>1203</v>
      </c>
      <c r="C404" t="s">
        <v>1204</v>
      </c>
      <c r="D404" t="s">
        <v>103</v>
      </c>
      <c r="E404" t="s">
        <v>126</v>
      </c>
      <c r="F404" t="str">
        <f>VLOOKUP(C404,'[6]אג"ח קונצרני'!$C$14:$F$579,4,0)</f>
        <v>259</v>
      </c>
      <c r="G404" t="s">
        <v>528</v>
      </c>
      <c r="H404" t="s">
        <v>807</v>
      </c>
      <c r="I404" t="s">
        <v>210</v>
      </c>
      <c r="J404" t="s">
        <v>266</v>
      </c>
      <c r="K404" s="76">
        <v>4.3099999999999996</v>
      </c>
      <c r="L404" t="s">
        <v>105</v>
      </c>
      <c r="M404" s="76">
        <v>5.9</v>
      </c>
      <c r="N404" s="76">
        <v>2.31</v>
      </c>
      <c r="O404" s="76">
        <v>1395056</v>
      </c>
      <c r="P404" s="76">
        <v>116.23</v>
      </c>
      <c r="Q404" s="76">
        <v>0</v>
      </c>
      <c r="R404" s="76">
        <v>1621.4735888</v>
      </c>
      <c r="S404" s="76">
        <v>0.2</v>
      </c>
      <c r="T404" s="76">
        <v>0.09</v>
      </c>
      <c r="U404" s="76">
        <v>0.02</v>
      </c>
    </row>
    <row r="405" spans="2:21">
      <c r="B405" t="s">
        <v>1205</v>
      </c>
      <c r="C405" t="s">
        <v>1206</v>
      </c>
      <c r="D405" t="s">
        <v>103</v>
      </c>
      <c r="E405" t="s">
        <v>126</v>
      </c>
      <c r="F405" t="str">
        <f>VLOOKUP(C405,'[6]אג"ח קונצרני'!$C$14:$F$579,4,0)</f>
        <v>1639</v>
      </c>
      <c r="G405" t="s">
        <v>418</v>
      </c>
      <c r="H405" t="s">
        <v>807</v>
      </c>
      <c r="I405" t="s">
        <v>210</v>
      </c>
      <c r="J405" t="s">
        <v>266</v>
      </c>
      <c r="K405" s="76">
        <v>2.1</v>
      </c>
      <c r="L405" t="s">
        <v>105</v>
      </c>
      <c r="M405" s="76">
        <v>7.75</v>
      </c>
      <c r="N405" s="76">
        <v>2.6</v>
      </c>
      <c r="O405" s="76">
        <v>1633243.4</v>
      </c>
      <c r="P405" s="76">
        <v>113.04</v>
      </c>
      <c r="Q405" s="76">
        <v>0</v>
      </c>
      <c r="R405" s="76">
        <v>1846.2183393600001</v>
      </c>
      <c r="S405" s="76">
        <v>0.48</v>
      </c>
      <c r="T405" s="76">
        <v>0.1</v>
      </c>
      <c r="U405" s="76">
        <v>0.02</v>
      </c>
    </row>
    <row r="406" spans="2:21">
      <c r="B406" t="s">
        <v>1207</v>
      </c>
      <c r="C406" t="s">
        <v>1208</v>
      </c>
      <c r="D406" t="s">
        <v>103</v>
      </c>
      <c r="E406" t="s">
        <v>126</v>
      </c>
      <c r="F406" t="str">
        <f>VLOOKUP(C406,'[6]אג"ח קונצרני'!$C$14:$F$579,4,0)</f>
        <v>1639</v>
      </c>
      <c r="G406" t="s">
        <v>418</v>
      </c>
      <c r="H406" t="s">
        <v>807</v>
      </c>
      <c r="I406" t="s">
        <v>210</v>
      </c>
      <c r="J406" t="s">
        <v>266</v>
      </c>
      <c r="K406" s="76">
        <v>3.35</v>
      </c>
      <c r="L406" t="s">
        <v>105</v>
      </c>
      <c r="M406" s="76">
        <v>5.75</v>
      </c>
      <c r="N406" s="76">
        <v>4.7300000000000004</v>
      </c>
      <c r="O406" s="76">
        <v>1230</v>
      </c>
      <c r="P406" s="76">
        <v>105</v>
      </c>
      <c r="Q406" s="76">
        <v>0</v>
      </c>
      <c r="R406" s="76">
        <v>1.2915000000000001</v>
      </c>
      <c r="S406" s="76">
        <v>0</v>
      </c>
      <c r="T406" s="76">
        <v>0</v>
      </c>
      <c r="U406" s="76">
        <v>0</v>
      </c>
    </row>
    <row r="407" spans="2:21">
      <c r="B407" t="s">
        <v>1209</v>
      </c>
      <c r="C407" t="s">
        <v>1210</v>
      </c>
      <c r="D407" t="s">
        <v>103</v>
      </c>
      <c r="E407" t="s">
        <v>126</v>
      </c>
      <c r="F407" t="str">
        <f>VLOOKUP(C407,'[6]אג"ח קונצרני'!$C$14:$F$579,4,0)</f>
        <v>1559</v>
      </c>
      <c r="G407" t="s">
        <v>130</v>
      </c>
      <c r="H407" t="s">
        <v>807</v>
      </c>
      <c r="I407" t="s">
        <v>210</v>
      </c>
      <c r="J407" t="s">
        <v>1211</v>
      </c>
      <c r="K407" s="76">
        <v>1.36</v>
      </c>
      <c r="L407" t="s">
        <v>105</v>
      </c>
      <c r="M407" s="76">
        <v>7.1</v>
      </c>
      <c r="N407" s="76">
        <v>1.81</v>
      </c>
      <c r="O407" s="76">
        <v>434407.71</v>
      </c>
      <c r="P407" s="76">
        <v>107.88</v>
      </c>
      <c r="Q407" s="76">
        <v>0</v>
      </c>
      <c r="R407" s="76">
        <v>468.63903754799998</v>
      </c>
      <c r="S407" s="76">
        <v>0.39</v>
      </c>
      <c r="T407" s="76">
        <v>0.03</v>
      </c>
      <c r="U407" s="76">
        <v>0</v>
      </c>
    </row>
    <row r="408" spans="2:21">
      <c r="B408" t="s">
        <v>1212</v>
      </c>
      <c r="C408" t="s">
        <v>1213</v>
      </c>
      <c r="D408" t="s">
        <v>103</v>
      </c>
      <c r="E408" t="s">
        <v>126</v>
      </c>
      <c r="F408" t="str">
        <f>VLOOKUP(C408,'[6]אג"ח קונצרני'!$C$14:$F$579,4,0)</f>
        <v>1513</v>
      </c>
      <c r="G408" t="s">
        <v>418</v>
      </c>
      <c r="H408" t="s">
        <v>807</v>
      </c>
      <c r="I408" t="s">
        <v>210</v>
      </c>
      <c r="J408" t="s">
        <v>266</v>
      </c>
      <c r="K408" s="76">
        <v>4.84</v>
      </c>
      <c r="L408" t="s">
        <v>105</v>
      </c>
      <c r="M408" s="76">
        <v>6.9</v>
      </c>
      <c r="N408" s="76">
        <v>4.97</v>
      </c>
      <c r="O408" s="76">
        <v>501900</v>
      </c>
      <c r="P408" s="76">
        <v>110.68</v>
      </c>
      <c r="Q408" s="76">
        <v>0</v>
      </c>
      <c r="R408" s="76">
        <v>555.50292000000002</v>
      </c>
      <c r="S408" s="76">
        <v>0.11</v>
      </c>
      <c r="T408" s="76">
        <v>0.03</v>
      </c>
      <c r="U408" s="76">
        <v>0.01</v>
      </c>
    </row>
    <row r="409" spans="2:21">
      <c r="B409" t="s">
        <v>1214</v>
      </c>
      <c r="C409" t="s">
        <v>1215</v>
      </c>
      <c r="D409" t="s">
        <v>103</v>
      </c>
      <c r="E409" t="s">
        <v>126</v>
      </c>
      <c r="F409" t="str">
        <f>VLOOKUP(C409,'[6]אג"ח קונצרני'!$C$14:$F$579,4,0)</f>
        <v>1072</v>
      </c>
      <c r="G409" t="s">
        <v>130</v>
      </c>
      <c r="H409" t="s">
        <v>782</v>
      </c>
      <c r="I409" t="s">
        <v>153</v>
      </c>
      <c r="J409" t="s">
        <v>266</v>
      </c>
      <c r="K409" s="76">
        <v>2.87</v>
      </c>
      <c r="L409" t="s">
        <v>105</v>
      </c>
      <c r="M409" s="76">
        <v>4.55</v>
      </c>
      <c r="N409" s="76">
        <v>1.46</v>
      </c>
      <c r="O409" s="76">
        <v>1229922.06</v>
      </c>
      <c r="P409" s="76">
        <v>108.98</v>
      </c>
      <c r="Q409" s="76">
        <v>27.980730000000001</v>
      </c>
      <c r="R409" s="76">
        <v>1368.349790988</v>
      </c>
      <c r="S409" s="76">
        <v>0.3</v>
      </c>
      <c r="T409" s="76">
        <v>7.0000000000000007E-2</v>
      </c>
      <c r="U409" s="76">
        <v>0.01</v>
      </c>
    </row>
    <row r="410" spans="2:21">
      <c r="B410" t="s">
        <v>1214</v>
      </c>
      <c r="C410" t="s">
        <v>1215</v>
      </c>
      <c r="D410" t="s">
        <v>103</v>
      </c>
      <c r="E410" t="s">
        <v>126</v>
      </c>
      <c r="F410" t="str">
        <f>VLOOKUP(C410,'[6]אג"ח קונצרני'!$C$14:$F$579,4,0)</f>
        <v>1072</v>
      </c>
      <c r="G410" t="s">
        <v>130</v>
      </c>
      <c r="H410" t="s">
        <v>782</v>
      </c>
      <c r="I410" t="s">
        <v>153</v>
      </c>
      <c r="J410" t="s">
        <v>266</v>
      </c>
      <c r="K410" s="76">
        <v>2.87</v>
      </c>
      <c r="L410" t="s">
        <v>105</v>
      </c>
      <c r="M410" s="76">
        <v>4.55</v>
      </c>
      <c r="N410" s="76">
        <v>1.46</v>
      </c>
      <c r="O410" s="76">
        <v>4832356.38</v>
      </c>
      <c r="P410" s="76">
        <v>108.98</v>
      </c>
      <c r="Q410" s="76">
        <v>109.93554</v>
      </c>
      <c r="R410" s="76">
        <v>5376.2375229239997</v>
      </c>
      <c r="S410" s="76">
        <v>1.18</v>
      </c>
      <c r="T410" s="76">
        <v>0.28999999999999998</v>
      </c>
      <c r="U410" s="76">
        <v>0.06</v>
      </c>
    </row>
    <row r="411" spans="2:21">
      <c r="B411" t="s">
        <v>1216</v>
      </c>
      <c r="C411" t="s">
        <v>1217</v>
      </c>
      <c r="D411" t="s">
        <v>103</v>
      </c>
      <c r="E411" t="s">
        <v>126</v>
      </c>
      <c r="F411" t="str">
        <f>VLOOKUP(C411,'[6]אג"ח קונצרני'!$C$14:$F$579,4,0)</f>
        <v>1072</v>
      </c>
      <c r="G411" t="s">
        <v>495</v>
      </c>
      <c r="H411" t="s">
        <v>782</v>
      </c>
      <c r="I411" t="s">
        <v>153</v>
      </c>
      <c r="J411" t="s">
        <v>266</v>
      </c>
      <c r="K411" s="76">
        <v>4.1500000000000004</v>
      </c>
      <c r="L411" t="s">
        <v>105</v>
      </c>
      <c r="M411" s="76">
        <v>2.95</v>
      </c>
      <c r="N411" s="76">
        <v>1.94</v>
      </c>
      <c r="O411" s="76">
        <v>954</v>
      </c>
      <c r="P411" s="76">
        <v>104.39</v>
      </c>
      <c r="Q411" s="76">
        <v>0</v>
      </c>
      <c r="R411" s="76">
        <v>0.9958806</v>
      </c>
      <c r="S411" s="76">
        <v>0</v>
      </c>
      <c r="T411" s="76">
        <v>0</v>
      </c>
      <c r="U411" s="76">
        <v>0</v>
      </c>
    </row>
    <row r="412" spans="2:21">
      <c r="B412" t="s">
        <v>1218</v>
      </c>
      <c r="C412" t="s">
        <v>1219</v>
      </c>
      <c r="D412" t="s">
        <v>103</v>
      </c>
      <c r="E412" t="s">
        <v>126</v>
      </c>
      <c r="F412" t="str">
        <f>VLOOKUP(C412,'[6]אג"ח קונצרני'!$C$14:$F$579,4,0)</f>
        <v>4862</v>
      </c>
      <c r="G412" t="s">
        <v>418</v>
      </c>
      <c r="H412" t="s">
        <v>782</v>
      </c>
      <c r="I412" t="s">
        <v>153</v>
      </c>
      <c r="J412" t="s">
        <v>1220</v>
      </c>
      <c r="K412" s="76">
        <v>2.86</v>
      </c>
      <c r="L412" t="s">
        <v>105</v>
      </c>
      <c r="M412" s="76">
        <v>6.15</v>
      </c>
      <c r="N412" s="76">
        <v>5.34</v>
      </c>
      <c r="O412" s="76">
        <v>220998</v>
      </c>
      <c r="P412" s="76">
        <v>104.9</v>
      </c>
      <c r="Q412" s="76">
        <v>0</v>
      </c>
      <c r="R412" s="76">
        <v>231.82690199999999</v>
      </c>
      <c r="S412" s="76">
        <v>0</v>
      </c>
      <c r="T412" s="76">
        <v>0.01</v>
      </c>
      <c r="U412" s="76">
        <v>0</v>
      </c>
    </row>
    <row r="413" spans="2:21">
      <c r="B413" t="s">
        <v>1221</v>
      </c>
      <c r="C413" t="s">
        <v>1222</v>
      </c>
      <c r="D413" t="s">
        <v>103</v>
      </c>
      <c r="E413" t="s">
        <v>126</v>
      </c>
      <c r="F413" t="str">
        <f>VLOOKUP(C413,'[6]אג"ח קונצרני'!$C$14:$F$579,4,0)</f>
        <v>1659</v>
      </c>
      <c r="G413" t="s">
        <v>418</v>
      </c>
      <c r="H413" t="s">
        <v>782</v>
      </c>
      <c r="I413" t="s">
        <v>153</v>
      </c>
      <c r="J413" t="s">
        <v>266</v>
      </c>
      <c r="K413" s="76">
        <v>4.42</v>
      </c>
      <c r="L413" t="s">
        <v>105</v>
      </c>
      <c r="M413" s="76">
        <v>4.5999999999999996</v>
      </c>
      <c r="N413" s="76">
        <v>4.04</v>
      </c>
      <c r="O413" s="76">
        <v>1058749.95</v>
      </c>
      <c r="P413" s="76">
        <v>103.81</v>
      </c>
      <c r="Q413" s="76">
        <v>0</v>
      </c>
      <c r="R413" s="76">
        <v>1099.0883230950001</v>
      </c>
      <c r="S413" s="76">
        <v>0.41</v>
      </c>
      <c r="T413" s="76">
        <v>0.06</v>
      </c>
      <c r="U413" s="76">
        <v>0.01</v>
      </c>
    </row>
    <row r="414" spans="2:21">
      <c r="B414" t="s">
        <v>1223</v>
      </c>
      <c r="C414" t="s">
        <v>1224</v>
      </c>
      <c r="D414" t="s">
        <v>103</v>
      </c>
      <c r="E414" t="s">
        <v>126</v>
      </c>
      <c r="F414" t="str">
        <f>VLOOKUP(C414,'[6]אג"ח קונצרני'!$C$14:$F$579,4,0)</f>
        <v>612</v>
      </c>
      <c r="G414" t="s">
        <v>418</v>
      </c>
      <c r="H414" t="s">
        <v>807</v>
      </c>
      <c r="I414" t="s">
        <v>210</v>
      </c>
      <c r="J414" t="s">
        <v>266</v>
      </c>
      <c r="K414" s="76">
        <v>2.1</v>
      </c>
      <c r="L414" t="s">
        <v>105</v>
      </c>
      <c r="M414" s="76">
        <v>5.6</v>
      </c>
      <c r="N414" s="76">
        <v>6.37</v>
      </c>
      <c r="O414" s="76">
        <v>896</v>
      </c>
      <c r="P414" s="76">
        <v>108.01</v>
      </c>
      <c r="Q414" s="76">
        <v>0</v>
      </c>
      <c r="R414" s="76">
        <v>0.96776960000000001</v>
      </c>
      <c r="S414" s="76">
        <v>0</v>
      </c>
      <c r="T414" s="76">
        <v>0</v>
      </c>
      <c r="U414" s="76">
        <v>0</v>
      </c>
    </row>
    <row r="415" spans="2:21">
      <c r="B415" t="s">
        <v>1225</v>
      </c>
      <c r="C415" t="s">
        <v>1226</v>
      </c>
      <c r="D415" t="s">
        <v>103</v>
      </c>
      <c r="E415" t="s">
        <v>126</v>
      </c>
      <c r="F415" t="str">
        <f>VLOOKUP(C415,'[6]אג"ח קונצרני'!$C$14:$F$579,4,0)</f>
        <v>1583</v>
      </c>
      <c r="G415" t="s">
        <v>689</v>
      </c>
      <c r="H415" t="s">
        <v>782</v>
      </c>
      <c r="I415" t="s">
        <v>153</v>
      </c>
      <c r="J415" t="s">
        <v>1227</v>
      </c>
      <c r="K415" s="76">
        <v>2.99</v>
      </c>
      <c r="L415" t="s">
        <v>105</v>
      </c>
      <c r="M415" s="76">
        <v>3.5</v>
      </c>
      <c r="N415" s="76">
        <v>1.88</v>
      </c>
      <c r="O415" s="76">
        <v>727016.46</v>
      </c>
      <c r="P415" s="76">
        <v>106.1</v>
      </c>
      <c r="Q415" s="76">
        <v>0</v>
      </c>
      <c r="R415" s="76">
        <v>771.36446406000005</v>
      </c>
      <c r="S415" s="76">
        <v>0.69</v>
      </c>
      <c r="T415" s="76">
        <v>0.04</v>
      </c>
      <c r="U415" s="76">
        <v>0.01</v>
      </c>
    </row>
    <row r="416" spans="2:21">
      <c r="B416" t="s">
        <v>1228</v>
      </c>
      <c r="C416" t="s">
        <v>1229</v>
      </c>
      <c r="D416" t="s">
        <v>103</v>
      </c>
      <c r="E416" t="s">
        <v>126</v>
      </c>
      <c r="F416" t="str">
        <f>VLOOKUP(C416,'[6]אג"ח קונצרני'!$C$14:$F$579,4,0)</f>
        <v>1248</v>
      </c>
      <c r="G416" t="s">
        <v>383</v>
      </c>
      <c r="H416" t="s">
        <v>807</v>
      </c>
      <c r="I416" t="s">
        <v>210</v>
      </c>
      <c r="J416" t="s">
        <v>1230</v>
      </c>
      <c r="K416" s="76">
        <v>1.65</v>
      </c>
      <c r="L416" t="s">
        <v>105</v>
      </c>
      <c r="M416" s="76">
        <v>1.57</v>
      </c>
      <c r="N416" s="76">
        <v>1.08</v>
      </c>
      <c r="O416" s="76">
        <v>447286</v>
      </c>
      <c r="P416" s="76">
        <v>100.9</v>
      </c>
      <c r="Q416" s="76">
        <v>0</v>
      </c>
      <c r="R416" s="76">
        <v>451.31157400000001</v>
      </c>
      <c r="S416" s="76">
        <v>0.45</v>
      </c>
      <c r="T416" s="76">
        <v>0.02</v>
      </c>
      <c r="U416" s="76">
        <v>0</v>
      </c>
    </row>
    <row r="417" spans="2:21">
      <c r="B417" t="s">
        <v>1231</v>
      </c>
      <c r="C417" t="s">
        <v>1232</v>
      </c>
      <c r="D417" t="s">
        <v>103</v>
      </c>
      <c r="E417" t="s">
        <v>126</v>
      </c>
      <c r="F417" t="str">
        <f>VLOOKUP(C417,'[6]אג"ח קונצרני'!$C$14:$F$579,4,0)</f>
        <v>226</v>
      </c>
      <c r="G417" t="s">
        <v>418</v>
      </c>
      <c r="H417" t="s">
        <v>807</v>
      </c>
      <c r="I417" t="s">
        <v>210</v>
      </c>
      <c r="J417" t="s">
        <v>266</v>
      </c>
      <c r="K417" s="76">
        <v>3.19</v>
      </c>
      <c r="L417" t="s">
        <v>105</v>
      </c>
      <c r="M417" s="76">
        <v>5.74</v>
      </c>
      <c r="N417" s="76">
        <v>1.81</v>
      </c>
      <c r="O417" s="76">
        <v>161862.32</v>
      </c>
      <c r="P417" s="76">
        <v>114.4</v>
      </c>
      <c r="Q417" s="76">
        <v>0</v>
      </c>
      <c r="R417" s="76">
        <v>185.17049408</v>
      </c>
      <c r="S417" s="76">
        <v>0.04</v>
      </c>
      <c r="T417" s="76">
        <v>0.01</v>
      </c>
      <c r="U417" s="76">
        <v>0</v>
      </c>
    </row>
    <row r="418" spans="2:21">
      <c r="B418" t="s">
        <v>1233</v>
      </c>
      <c r="C418" t="s">
        <v>1234</v>
      </c>
      <c r="D418" t="s">
        <v>103</v>
      </c>
      <c r="E418" t="s">
        <v>126</v>
      </c>
      <c r="F418" t="str">
        <f>VLOOKUP(C418,'[6]אג"ח קונצרני'!$C$14:$F$579,4,0)</f>
        <v>2240</v>
      </c>
      <c r="G418" t="s">
        <v>132</v>
      </c>
      <c r="H418" t="s">
        <v>807</v>
      </c>
      <c r="I418" t="s">
        <v>210</v>
      </c>
      <c r="J418" t="s">
        <v>1235</v>
      </c>
      <c r="K418" s="76">
        <v>1.2</v>
      </c>
      <c r="L418" t="s">
        <v>105</v>
      </c>
      <c r="M418" s="76">
        <v>5</v>
      </c>
      <c r="N418" s="76">
        <v>4.34</v>
      </c>
      <c r="O418" s="76">
        <v>931161.5</v>
      </c>
      <c r="P418" s="76">
        <v>102.1</v>
      </c>
      <c r="Q418" s="76">
        <v>0</v>
      </c>
      <c r="R418" s="76">
        <v>950.7158915</v>
      </c>
      <c r="S418" s="76">
        <v>1.08</v>
      </c>
      <c r="T418" s="76">
        <v>0.05</v>
      </c>
      <c r="U418" s="76">
        <v>0.01</v>
      </c>
    </row>
    <row r="419" spans="2:21">
      <c r="B419" t="s">
        <v>1236</v>
      </c>
      <c r="C419" t="s">
        <v>1237</v>
      </c>
      <c r="D419" t="s">
        <v>103</v>
      </c>
      <c r="E419" t="s">
        <v>126</v>
      </c>
      <c r="F419" t="str">
        <f>VLOOKUP(C419,'[8]אג"ח קונצרני'!$C$14:$F$232,4,0)</f>
        <v>1496</v>
      </c>
      <c r="G419" t="s">
        <v>418</v>
      </c>
      <c r="H419" t="s">
        <v>782</v>
      </c>
      <c r="I419" t="s">
        <v>153</v>
      </c>
      <c r="J419" t="s">
        <v>266</v>
      </c>
      <c r="K419" s="76">
        <v>3.32</v>
      </c>
      <c r="L419" t="s">
        <v>105</v>
      </c>
      <c r="M419" s="76">
        <v>4.3499999999999996</v>
      </c>
      <c r="N419" s="76">
        <v>2.08</v>
      </c>
      <c r="O419" s="76">
        <v>1306</v>
      </c>
      <c r="P419" s="76">
        <v>109.55</v>
      </c>
      <c r="Q419" s="76">
        <v>0</v>
      </c>
      <c r="R419" s="76">
        <v>1.430723</v>
      </c>
      <c r="S419" s="76">
        <v>0</v>
      </c>
      <c r="T419" s="76">
        <v>0</v>
      </c>
      <c r="U419" s="76">
        <v>0</v>
      </c>
    </row>
    <row r="420" spans="2:21">
      <c r="B420" t="s">
        <v>1238</v>
      </c>
      <c r="C420" t="s">
        <v>1239</v>
      </c>
      <c r="D420" t="s">
        <v>103</v>
      </c>
      <c r="E420" t="s">
        <v>126</v>
      </c>
      <c r="F420" t="str">
        <f>VLOOKUP(C420,'[6]אג"ח קונצרני'!$C$14:$F$579,4,0)</f>
        <v>373</v>
      </c>
      <c r="G420" t="s">
        <v>418</v>
      </c>
      <c r="H420" t="s">
        <v>843</v>
      </c>
      <c r="I420" t="s">
        <v>210</v>
      </c>
      <c r="J420" t="s">
        <v>1240</v>
      </c>
      <c r="K420" s="76">
        <v>1.8</v>
      </c>
      <c r="L420" t="s">
        <v>105</v>
      </c>
      <c r="M420" s="76">
        <v>3.5</v>
      </c>
      <c r="N420" s="76">
        <v>-3.99</v>
      </c>
      <c r="O420" s="76">
        <v>380000</v>
      </c>
      <c r="P420" s="76">
        <v>115.1</v>
      </c>
      <c r="Q420" s="76">
        <v>0</v>
      </c>
      <c r="R420" s="76">
        <v>437.38</v>
      </c>
      <c r="S420" s="76">
        <v>0.54</v>
      </c>
      <c r="T420" s="76">
        <v>0.02</v>
      </c>
      <c r="U420" s="76">
        <v>0</v>
      </c>
    </row>
    <row r="421" spans="2:21">
      <c r="B421" t="s">
        <v>1241</v>
      </c>
      <c r="C421" t="s">
        <v>1242</v>
      </c>
      <c r="D421" t="s">
        <v>103</v>
      </c>
      <c r="E421" t="s">
        <v>126</v>
      </c>
      <c r="F421" t="str">
        <f>VLOOKUP(C421,'[6]אג"ח קונצרני'!$C$14:$F$579,4,0)</f>
        <v>373</v>
      </c>
      <c r="G421" t="s">
        <v>418</v>
      </c>
      <c r="H421" t="s">
        <v>843</v>
      </c>
      <c r="I421" t="s">
        <v>210</v>
      </c>
      <c r="J421" t="s">
        <v>1243</v>
      </c>
      <c r="K421" s="76">
        <v>1.92</v>
      </c>
      <c r="L421" t="s">
        <v>105</v>
      </c>
      <c r="M421" s="76">
        <v>5.7</v>
      </c>
      <c r="N421" s="76">
        <v>2.41</v>
      </c>
      <c r="O421" s="76">
        <v>2755430</v>
      </c>
      <c r="P421" s="76">
        <v>106.39</v>
      </c>
      <c r="Q421" s="76">
        <v>0</v>
      </c>
      <c r="R421" s="76">
        <v>2931.5019769999999</v>
      </c>
      <c r="S421" s="76">
        <v>2.2999999999999998</v>
      </c>
      <c r="T421" s="76">
        <v>0.16</v>
      </c>
      <c r="U421" s="76">
        <v>0.03</v>
      </c>
    </row>
    <row r="422" spans="2:21">
      <c r="B422" t="s">
        <v>1244</v>
      </c>
      <c r="C422" t="s">
        <v>1245</v>
      </c>
      <c r="D422" t="s">
        <v>103</v>
      </c>
      <c r="E422" t="s">
        <v>126</v>
      </c>
      <c r="F422" t="str">
        <f>VLOOKUP(C422,'[6]אג"ח קונצרני'!$C$14:$F$579,4,0)</f>
        <v>373</v>
      </c>
      <c r="G422" t="s">
        <v>418</v>
      </c>
      <c r="H422" t="s">
        <v>843</v>
      </c>
      <c r="I422" t="s">
        <v>210</v>
      </c>
      <c r="J422" t="s">
        <v>302</v>
      </c>
      <c r="K422" s="76">
        <v>2.95</v>
      </c>
      <c r="L422" t="s">
        <v>105</v>
      </c>
      <c r="M422" s="76">
        <v>3.9</v>
      </c>
      <c r="N422" s="76">
        <v>2.77</v>
      </c>
      <c r="O422" s="76">
        <v>2315660</v>
      </c>
      <c r="P422" s="76">
        <v>103.38</v>
      </c>
      <c r="Q422" s="76">
        <v>0</v>
      </c>
      <c r="R422" s="76">
        <v>2393.9293080000002</v>
      </c>
      <c r="S422" s="76">
        <v>1.45</v>
      </c>
      <c r="T422" s="76">
        <v>0.13</v>
      </c>
      <c r="U422" s="76">
        <v>0.02</v>
      </c>
    </row>
    <row r="423" spans="2:21">
      <c r="B423" t="s">
        <v>1246</v>
      </c>
      <c r="C423" t="s">
        <v>1247</v>
      </c>
      <c r="D423" t="s">
        <v>103</v>
      </c>
      <c r="E423" t="s">
        <v>126</v>
      </c>
      <c r="F423" t="str">
        <f>VLOOKUP(C423,'[6]אג"ח קונצרני'!$C$14:$F$579,4,0)</f>
        <v>373</v>
      </c>
      <c r="G423" t="s">
        <v>418</v>
      </c>
      <c r="H423" t="s">
        <v>843</v>
      </c>
      <c r="I423" t="s">
        <v>210</v>
      </c>
      <c r="J423" t="s">
        <v>556</v>
      </c>
      <c r="K423" s="76">
        <v>0.73</v>
      </c>
      <c r="L423" t="s">
        <v>105</v>
      </c>
      <c r="M423" s="76">
        <v>6</v>
      </c>
      <c r="N423" s="76">
        <v>1.04</v>
      </c>
      <c r="O423" s="76">
        <v>885854.55</v>
      </c>
      <c r="P423" s="76">
        <v>105.2</v>
      </c>
      <c r="Q423" s="76">
        <v>0</v>
      </c>
      <c r="R423" s="76">
        <v>931.91898660000004</v>
      </c>
      <c r="S423" s="76">
        <v>1.06</v>
      </c>
      <c r="T423" s="76">
        <v>0.05</v>
      </c>
      <c r="U423" s="76">
        <v>0.01</v>
      </c>
    </row>
    <row r="424" spans="2:21">
      <c r="B424" t="s">
        <v>1248</v>
      </c>
      <c r="C424" t="s">
        <v>1249</v>
      </c>
      <c r="D424" t="s">
        <v>103</v>
      </c>
      <c r="E424" t="s">
        <v>126</v>
      </c>
      <c r="F424" t="str">
        <f>VLOOKUP(C424,'[6]אג"ח קונצרני'!$C$14:$F$579,4,0)</f>
        <v>1287</v>
      </c>
      <c r="G424" t="s">
        <v>131</v>
      </c>
      <c r="H424" t="s">
        <v>851</v>
      </c>
      <c r="I424" t="s">
        <v>153</v>
      </c>
      <c r="J424" t="s">
        <v>1250</v>
      </c>
      <c r="K424" s="76">
        <v>1.75</v>
      </c>
      <c r="L424" t="s">
        <v>105</v>
      </c>
      <c r="M424" s="76">
        <v>2.5</v>
      </c>
      <c r="N424" s="76">
        <v>3.09</v>
      </c>
      <c r="O424" s="76">
        <v>1226000</v>
      </c>
      <c r="P424" s="76">
        <v>99.61</v>
      </c>
      <c r="Q424" s="76">
        <v>0</v>
      </c>
      <c r="R424" s="76">
        <v>1221.2185999999999</v>
      </c>
      <c r="S424" s="76">
        <v>0</v>
      </c>
      <c r="T424" s="76">
        <v>7.0000000000000007E-2</v>
      </c>
      <c r="U424" s="76">
        <v>0.01</v>
      </c>
    </row>
    <row r="425" spans="2:21">
      <c r="B425" t="s">
        <v>1251</v>
      </c>
      <c r="C425" t="s">
        <v>1252</v>
      </c>
      <c r="D425" t="s">
        <v>103</v>
      </c>
      <c r="E425" t="s">
        <v>126</v>
      </c>
      <c r="F425" t="str">
        <f>VLOOKUP(C425,'[6]אג"ח קונצרני'!$C$14:$F$579,4,0)</f>
        <v>1636</v>
      </c>
      <c r="G425" t="s">
        <v>130</v>
      </c>
      <c r="H425" t="s">
        <v>851</v>
      </c>
      <c r="I425" t="s">
        <v>153</v>
      </c>
      <c r="J425" t="s">
        <v>266</v>
      </c>
      <c r="K425" s="76">
        <v>1.61</v>
      </c>
      <c r="L425" t="s">
        <v>105</v>
      </c>
      <c r="M425" s="76">
        <v>4.3</v>
      </c>
      <c r="N425" s="76">
        <v>2.41</v>
      </c>
      <c r="O425" s="76">
        <v>3160162.3</v>
      </c>
      <c r="P425" s="76">
        <v>103.44</v>
      </c>
      <c r="Q425" s="76">
        <v>0</v>
      </c>
      <c r="R425" s="76">
        <v>3268.8718831199999</v>
      </c>
      <c r="S425" s="76">
        <v>0.55000000000000004</v>
      </c>
      <c r="T425" s="76">
        <v>0.18</v>
      </c>
      <c r="U425" s="76">
        <v>0.03</v>
      </c>
    </row>
    <row r="426" spans="2:21">
      <c r="B426" t="s">
        <v>1251</v>
      </c>
      <c r="C426" t="s">
        <v>1252</v>
      </c>
      <c r="D426" t="s">
        <v>103</v>
      </c>
      <c r="E426" t="s">
        <v>126</v>
      </c>
      <c r="F426" t="str">
        <f>VLOOKUP(C426,'[6]אג"ח קונצרני'!$C$14:$F$579,4,0)</f>
        <v>1636</v>
      </c>
      <c r="G426" t="s">
        <v>130</v>
      </c>
      <c r="H426" t="s">
        <v>851</v>
      </c>
      <c r="I426" t="s">
        <v>153</v>
      </c>
      <c r="J426" t="s">
        <v>266</v>
      </c>
      <c r="K426" s="76">
        <v>1.61</v>
      </c>
      <c r="L426" t="s">
        <v>105</v>
      </c>
      <c r="M426" s="76">
        <v>4.3</v>
      </c>
      <c r="N426" s="76">
        <v>2.41</v>
      </c>
      <c r="O426" s="76">
        <v>6388590.6100000003</v>
      </c>
      <c r="P426" s="76">
        <v>103.44</v>
      </c>
      <c r="Q426" s="76">
        <v>0</v>
      </c>
      <c r="R426" s="76">
        <v>6608.3581269839997</v>
      </c>
      <c r="S426" s="76">
        <v>1.1100000000000001</v>
      </c>
      <c r="T426" s="76">
        <v>0.36</v>
      </c>
      <c r="U426" s="76">
        <v>7.0000000000000007E-2</v>
      </c>
    </row>
    <row r="427" spans="2:21">
      <c r="B427" t="s">
        <v>1253</v>
      </c>
      <c r="C427" t="s">
        <v>1254</v>
      </c>
      <c r="D427" t="s">
        <v>103</v>
      </c>
      <c r="E427" t="s">
        <v>126</v>
      </c>
      <c r="F427" t="str">
        <f>VLOOKUP(C427,'[6]אג"ח קונצרני'!$C$14:$F$579,4,0)</f>
        <v>1636</v>
      </c>
      <c r="G427" t="s">
        <v>130</v>
      </c>
      <c r="H427" t="s">
        <v>851</v>
      </c>
      <c r="I427" t="s">
        <v>153</v>
      </c>
      <c r="J427" t="s">
        <v>266</v>
      </c>
      <c r="K427" s="76">
        <v>2.3199999999999998</v>
      </c>
      <c r="L427" t="s">
        <v>105</v>
      </c>
      <c r="M427" s="76">
        <v>4.25</v>
      </c>
      <c r="N427" s="76">
        <v>2.71</v>
      </c>
      <c r="O427" s="76">
        <v>1636649.28</v>
      </c>
      <c r="P427" s="76">
        <v>104.25</v>
      </c>
      <c r="Q427" s="76">
        <v>0</v>
      </c>
      <c r="R427" s="76">
        <v>1706.2068744000001</v>
      </c>
      <c r="S427" s="76">
        <v>0.23</v>
      </c>
      <c r="T427" s="76">
        <v>0.09</v>
      </c>
      <c r="U427" s="76">
        <v>0.02</v>
      </c>
    </row>
    <row r="428" spans="2:21">
      <c r="B428" t="s">
        <v>1253</v>
      </c>
      <c r="C428" t="s">
        <v>1254</v>
      </c>
      <c r="D428" t="s">
        <v>103</v>
      </c>
      <c r="E428" t="s">
        <v>126</v>
      </c>
      <c r="F428" t="str">
        <f>VLOOKUP(C428,'[6]אג"ח קונצרני'!$C$14:$F$579,4,0)</f>
        <v>1636</v>
      </c>
      <c r="G428" t="s">
        <v>130</v>
      </c>
      <c r="H428" t="s">
        <v>851</v>
      </c>
      <c r="I428" t="s">
        <v>153</v>
      </c>
      <c r="J428" t="s">
        <v>266</v>
      </c>
      <c r="K428" s="76">
        <v>2.3199999999999998</v>
      </c>
      <c r="L428" t="s">
        <v>105</v>
      </c>
      <c r="M428" s="76">
        <v>4.25</v>
      </c>
      <c r="N428" s="76">
        <v>2.71</v>
      </c>
      <c r="O428" s="76">
        <v>3295298</v>
      </c>
      <c r="P428" s="76">
        <v>104.25</v>
      </c>
      <c r="Q428" s="76">
        <v>0</v>
      </c>
      <c r="R428" s="76">
        <v>3435.3481649999999</v>
      </c>
      <c r="S428" s="76">
        <v>0.46</v>
      </c>
      <c r="T428" s="76">
        <v>0.19</v>
      </c>
      <c r="U428" s="76">
        <v>0.04</v>
      </c>
    </row>
    <row r="429" spans="2:21">
      <c r="B429" t="s">
        <v>1255</v>
      </c>
      <c r="C429" t="s">
        <v>1256</v>
      </c>
      <c r="D429" t="s">
        <v>103</v>
      </c>
      <c r="E429" t="s">
        <v>126</v>
      </c>
      <c r="F429" t="str">
        <f>VLOOKUP(C429,'[6]אג"ח קונצרני'!$C$14:$F$579,4,0)</f>
        <v>2101</v>
      </c>
      <c r="G429" t="s">
        <v>128</v>
      </c>
      <c r="H429" t="s">
        <v>843</v>
      </c>
      <c r="I429" t="s">
        <v>210</v>
      </c>
      <c r="J429" t="s">
        <v>1257</v>
      </c>
      <c r="K429" s="76">
        <v>3.92</v>
      </c>
      <c r="L429" t="s">
        <v>105</v>
      </c>
      <c r="M429" s="76">
        <v>3.44</v>
      </c>
      <c r="N429" s="76">
        <v>2.69</v>
      </c>
      <c r="O429" s="76">
        <v>1939921</v>
      </c>
      <c r="P429" s="76">
        <v>103</v>
      </c>
      <c r="Q429" s="76">
        <v>0</v>
      </c>
      <c r="R429" s="76">
        <v>1998.1186299999999</v>
      </c>
      <c r="S429" s="76">
        <v>1.57</v>
      </c>
      <c r="T429" s="76">
        <v>0.11</v>
      </c>
      <c r="U429" s="76">
        <v>0.02</v>
      </c>
    </row>
    <row r="430" spans="2:21">
      <c r="B430" t="s">
        <v>1258</v>
      </c>
      <c r="C430" t="s">
        <v>1259</v>
      </c>
      <c r="D430" t="s">
        <v>103</v>
      </c>
      <c r="E430" t="s">
        <v>126</v>
      </c>
      <c r="F430" t="str">
        <f>VLOOKUP(C430,'[6]אג"ח קונצרני'!$C$14:$F$579,4,0)</f>
        <v>2063</v>
      </c>
      <c r="G430" t="s">
        <v>615</v>
      </c>
      <c r="H430" t="s">
        <v>851</v>
      </c>
      <c r="I430" t="s">
        <v>153</v>
      </c>
      <c r="J430" t="s">
        <v>266</v>
      </c>
      <c r="K430" s="76">
        <v>4.3</v>
      </c>
      <c r="L430" t="s">
        <v>105</v>
      </c>
      <c r="M430" s="76">
        <v>4.5999999999999996</v>
      </c>
      <c r="N430" s="76">
        <v>3.46</v>
      </c>
      <c r="O430" s="76">
        <v>1323836</v>
      </c>
      <c r="P430" s="76">
        <v>104.89</v>
      </c>
      <c r="Q430" s="76">
        <v>0</v>
      </c>
      <c r="R430" s="76">
        <v>1388.5715803999999</v>
      </c>
      <c r="S430" s="76">
        <v>0.17</v>
      </c>
      <c r="T430" s="76">
        <v>0.08</v>
      </c>
      <c r="U430" s="76">
        <v>0.01</v>
      </c>
    </row>
    <row r="431" spans="2:21">
      <c r="B431" t="s">
        <v>1260</v>
      </c>
      <c r="C431" t="s">
        <v>1261</v>
      </c>
      <c r="D431" t="s">
        <v>103</v>
      </c>
      <c r="E431" t="s">
        <v>126</v>
      </c>
      <c r="F431" t="str">
        <f>VLOOKUP(C431,'[6]אג"ח קונצרני'!$C$14:$F$579,4,0)</f>
        <v>4846</v>
      </c>
      <c r="G431" t="s">
        <v>418</v>
      </c>
      <c r="H431" t="s">
        <v>843</v>
      </c>
      <c r="I431" t="s">
        <v>210</v>
      </c>
      <c r="J431" t="s">
        <v>266</v>
      </c>
      <c r="K431" s="76">
        <v>5.01</v>
      </c>
      <c r="L431" t="s">
        <v>105</v>
      </c>
      <c r="M431" s="76">
        <v>5.4</v>
      </c>
      <c r="N431" s="76">
        <v>5.71</v>
      </c>
      <c r="O431" s="76">
        <v>3235929</v>
      </c>
      <c r="P431" s="76">
        <v>101.73</v>
      </c>
      <c r="Q431" s="76">
        <v>93.821029999999993</v>
      </c>
      <c r="R431" s="76">
        <v>3385.7316016999998</v>
      </c>
      <c r="S431" s="76">
        <v>0</v>
      </c>
      <c r="T431" s="76">
        <v>0.18</v>
      </c>
      <c r="U431" s="76">
        <v>0.04</v>
      </c>
    </row>
    <row r="432" spans="2:21">
      <c r="B432" t="s">
        <v>1262</v>
      </c>
      <c r="C432" t="s">
        <v>1263</v>
      </c>
      <c r="D432" t="s">
        <v>103</v>
      </c>
      <c r="E432" t="s">
        <v>126</v>
      </c>
      <c r="F432" t="str">
        <f>VLOOKUP(C432,'[6]אג"ח קונצרני'!$C$14:$F$579,4,0)</f>
        <v>235</v>
      </c>
      <c r="G432" t="s">
        <v>418</v>
      </c>
      <c r="H432" t="s">
        <v>843</v>
      </c>
      <c r="I432" t="s">
        <v>210</v>
      </c>
      <c r="J432" t="s">
        <v>446</v>
      </c>
      <c r="K432" s="76">
        <v>4.0999999999999996</v>
      </c>
      <c r="L432" t="s">
        <v>105</v>
      </c>
      <c r="M432" s="76">
        <v>5.05</v>
      </c>
      <c r="N432" s="76">
        <v>2.2799999999999998</v>
      </c>
      <c r="O432" s="76">
        <v>2693696.5</v>
      </c>
      <c r="P432" s="76">
        <v>114</v>
      </c>
      <c r="Q432" s="76">
        <v>0</v>
      </c>
      <c r="R432" s="76">
        <v>3070.8140100000001</v>
      </c>
      <c r="S432" s="76">
        <v>4.18</v>
      </c>
      <c r="T432" s="76">
        <v>0.17</v>
      </c>
      <c r="U432" s="76">
        <v>0.03</v>
      </c>
    </row>
    <row r="433" spans="2:21">
      <c r="B433" t="s">
        <v>1264</v>
      </c>
      <c r="C433" t="s">
        <v>1265</v>
      </c>
      <c r="D433" t="s">
        <v>103</v>
      </c>
      <c r="E433" t="s">
        <v>126</v>
      </c>
      <c r="F433" t="str">
        <f>VLOOKUP(C433,'[6]אג"ח קונצרני'!$C$14:$F$579,4,0)</f>
        <v>235</v>
      </c>
      <c r="G433" t="s">
        <v>418</v>
      </c>
      <c r="H433" t="s">
        <v>843</v>
      </c>
      <c r="I433" t="s">
        <v>210</v>
      </c>
      <c r="J433" t="s">
        <v>1266</v>
      </c>
      <c r="K433" s="76">
        <v>4.5599999999999996</v>
      </c>
      <c r="L433" t="s">
        <v>105</v>
      </c>
      <c r="M433" s="76">
        <v>3.55</v>
      </c>
      <c r="N433" s="76">
        <v>1.95</v>
      </c>
      <c r="O433" s="76">
        <v>2352354</v>
      </c>
      <c r="P433" s="76">
        <v>108.09</v>
      </c>
      <c r="Q433" s="76">
        <v>0</v>
      </c>
      <c r="R433" s="76">
        <v>2542.6594386000002</v>
      </c>
      <c r="S433" s="76">
        <v>2.58</v>
      </c>
      <c r="T433" s="76">
        <v>0.14000000000000001</v>
      </c>
      <c r="U433" s="76">
        <v>0.03</v>
      </c>
    </row>
    <row r="434" spans="2:21">
      <c r="B434" t="s">
        <v>1267</v>
      </c>
      <c r="C434" t="s">
        <v>1268</v>
      </c>
      <c r="D434" t="s">
        <v>103</v>
      </c>
      <c r="E434" t="s">
        <v>126</v>
      </c>
      <c r="F434" t="str">
        <f>VLOOKUP(C434,'[6]אג"ח קונצרני'!$C$14:$F$579,4,0)</f>
        <v>1617</v>
      </c>
      <c r="G434" t="s">
        <v>418</v>
      </c>
      <c r="H434" t="s">
        <v>843</v>
      </c>
      <c r="I434" t="s">
        <v>210</v>
      </c>
      <c r="J434" t="s">
        <v>1269</v>
      </c>
      <c r="K434" s="76">
        <v>2.63</v>
      </c>
      <c r="L434" t="s">
        <v>105</v>
      </c>
      <c r="M434" s="76">
        <v>8.85</v>
      </c>
      <c r="N434" s="76">
        <v>6.24</v>
      </c>
      <c r="O434" s="76">
        <v>1455572</v>
      </c>
      <c r="P434" s="76">
        <v>107.8</v>
      </c>
      <c r="Q434" s="76">
        <v>0</v>
      </c>
      <c r="R434" s="76">
        <v>1569.106616</v>
      </c>
      <c r="S434" s="76">
        <v>1.99</v>
      </c>
      <c r="T434" s="76">
        <v>0.08</v>
      </c>
      <c r="U434" s="76">
        <v>0.02</v>
      </c>
    </row>
    <row r="435" spans="2:21">
      <c r="B435" t="s">
        <v>1270</v>
      </c>
      <c r="C435" t="s">
        <v>1271</v>
      </c>
      <c r="D435" t="s">
        <v>103</v>
      </c>
      <c r="E435" t="s">
        <v>126</v>
      </c>
      <c r="F435" t="str">
        <f>VLOOKUP(C435,'[6]אג"ח קונצרני'!$C$14:$F$579,4,0)</f>
        <v>1274</v>
      </c>
      <c r="G435" t="s">
        <v>528</v>
      </c>
      <c r="H435" t="s">
        <v>843</v>
      </c>
      <c r="I435" t="s">
        <v>210</v>
      </c>
      <c r="J435" t="s">
        <v>446</v>
      </c>
      <c r="K435" s="76">
        <v>2.2000000000000002</v>
      </c>
      <c r="L435" t="s">
        <v>105</v>
      </c>
      <c r="M435" s="76">
        <v>4.8499999999999996</v>
      </c>
      <c r="N435" s="76">
        <v>2.54</v>
      </c>
      <c r="O435" s="76">
        <v>780457.06</v>
      </c>
      <c r="P435" s="76">
        <v>106.36</v>
      </c>
      <c r="Q435" s="76">
        <v>0</v>
      </c>
      <c r="R435" s="76">
        <v>830.09412901600001</v>
      </c>
      <c r="S435" s="76">
        <v>2.0099999999999998</v>
      </c>
      <c r="T435" s="76">
        <v>0.04</v>
      </c>
      <c r="U435" s="76">
        <v>0.01</v>
      </c>
    </row>
    <row r="436" spans="2:21">
      <c r="B436" t="s">
        <v>1272</v>
      </c>
      <c r="C436" t="s">
        <v>1273</v>
      </c>
      <c r="D436" t="s">
        <v>103</v>
      </c>
      <c r="E436" t="s">
        <v>126</v>
      </c>
      <c r="F436" t="str">
        <f>VLOOKUP(C436,'[7]אג"ח קונצרני'!$C$14:$F$314,4,0)</f>
        <v>400</v>
      </c>
      <c r="G436" t="s">
        <v>418</v>
      </c>
      <c r="H436" t="s">
        <v>851</v>
      </c>
      <c r="I436" t="s">
        <v>153</v>
      </c>
      <c r="J436" t="s">
        <v>594</v>
      </c>
      <c r="K436" s="76">
        <v>2.63</v>
      </c>
      <c r="L436" t="s">
        <v>105</v>
      </c>
      <c r="M436" s="76">
        <v>3</v>
      </c>
      <c r="N436" s="76">
        <v>4.91</v>
      </c>
      <c r="O436" s="76">
        <v>3000000</v>
      </c>
      <c r="P436" s="76">
        <v>102.9</v>
      </c>
      <c r="Q436" s="76">
        <v>0</v>
      </c>
      <c r="R436" s="76">
        <v>3087</v>
      </c>
      <c r="S436" s="76">
        <v>0</v>
      </c>
      <c r="T436" s="76">
        <v>0.17</v>
      </c>
      <c r="U436" s="76">
        <v>0.03</v>
      </c>
    </row>
    <row r="437" spans="2:21">
      <c r="B437" t="s">
        <v>1274</v>
      </c>
      <c r="C437" t="s">
        <v>1275</v>
      </c>
      <c r="D437" t="s">
        <v>103</v>
      </c>
      <c r="E437" t="s">
        <v>126</v>
      </c>
      <c r="F437" t="str">
        <f>VLOOKUP(C437,'[8]אג"ח קונצרני'!$C$14:$F$232,4,0)</f>
        <v>4897</v>
      </c>
      <c r="G437" t="s">
        <v>418</v>
      </c>
      <c r="H437" t="s">
        <v>843</v>
      </c>
      <c r="I437" t="s">
        <v>210</v>
      </c>
      <c r="J437" t="s">
        <v>266</v>
      </c>
      <c r="K437" s="76">
        <v>4.6500000000000004</v>
      </c>
      <c r="L437" t="s">
        <v>105</v>
      </c>
      <c r="M437" s="76">
        <v>6</v>
      </c>
      <c r="N437" s="76">
        <v>4.8600000000000003</v>
      </c>
      <c r="O437" s="76">
        <v>1399</v>
      </c>
      <c r="P437" s="76">
        <v>107.33</v>
      </c>
      <c r="Q437" s="76">
        <v>1.2449999999999999E-2</v>
      </c>
      <c r="R437" s="76">
        <v>1.5139967000000001</v>
      </c>
      <c r="S437" s="76">
        <v>0</v>
      </c>
      <c r="T437" s="76">
        <v>0</v>
      </c>
      <c r="U437" s="76">
        <v>0</v>
      </c>
    </row>
    <row r="438" spans="2:21">
      <c r="B438" t="s">
        <v>1276</v>
      </c>
      <c r="C438" t="s">
        <v>1277</v>
      </c>
      <c r="D438" t="s">
        <v>103</v>
      </c>
      <c r="E438" t="s">
        <v>126</v>
      </c>
      <c r="F438" t="str">
        <f>VLOOKUP(C438,'[6]אג"ח קונצרני'!$C$14:$F$579,4,0)</f>
        <v>823</v>
      </c>
      <c r="G438" t="s">
        <v>418</v>
      </c>
      <c r="H438" t="s">
        <v>843</v>
      </c>
      <c r="I438" t="s">
        <v>210</v>
      </c>
      <c r="J438" t="s">
        <v>1278</v>
      </c>
      <c r="K438" s="76">
        <v>1.81</v>
      </c>
      <c r="L438" t="s">
        <v>105</v>
      </c>
      <c r="M438" s="76">
        <v>6</v>
      </c>
      <c r="N438" s="76">
        <v>2.31</v>
      </c>
      <c r="O438" s="76">
        <v>1801129.25</v>
      </c>
      <c r="P438" s="76">
        <v>107.77</v>
      </c>
      <c r="Q438" s="76">
        <v>0</v>
      </c>
      <c r="R438" s="76">
        <v>1941.0769927250001</v>
      </c>
      <c r="S438" s="76">
        <v>1.8</v>
      </c>
      <c r="T438" s="76">
        <v>0.1</v>
      </c>
      <c r="U438" s="76">
        <v>0.02</v>
      </c>
    </row>
    <row r="439" spans="2:21">
      <c r="B439" t="s">
        <v>1279</v>
      </c>
      <c r="C439" t="s">
        <v>1280</v>
      </c>
      <c r="D439" t="s">
        <v>103</v>
      </c>
      <c r="E439" t="s">
        <v>126</v>
      </c>
      <c r="F439" t="str">
        <f>VLOOKUP(C439,'[6]אג"ח קונצרני'!$C$14:$F$579,4,0)</f>
        <v>823</v>
      </c>
      <c r="G439" t="s">
        <v>418</v>
      </c>
      <c r="H439" t="s">
        <v>843</v>
      </c>
      <c r="I439" t="s">
        <v>210</v>
      </c>
      <c r="J439" t="s">
        <v>591</v>
      </c>
      <c r="K439" s="76">
        <v>1.72</v>
      </c>
      <c r="L439" t="s">
        <v>105</v>
      </c>
      <c r="M439" s="76">
        <v>6</v>
      </c>
      <c r="N439" s="76">
        <v>2.7</v>
      </c>
      <c r="O439" s="76">
        <v>126176.09</v>
      </c>
      <c r="P439" s="76">
        <v>105.73</v>
      </c>
      <c r="Q439" s="76">
        <v>0</v>
      </c>
      <c r="R439" s="76">
        <v>133.405979957</v>
      </c>
      <c r="S439" s="76">
        <v>0.1</v>
      </c>
      <c r="T439" s="76">
        <v>0.01</v>
      </c>
      <c r="U439" s="76">
        <v>0</v>
      </c>
    </row>
    <row r="440" spans="2:21">
      <c r="B440" t="s">
        <v>1281</v>
      </c>
      <c r="C440" t="s">
        <v>1282</v>
      </c>
      <c r="D440" t="s">
        <v>103</v>
      </c>
      <c r="E440" t="s">
        <v>126</v>
      </c>
      <c r="F440" t="str">
        <f>VLOOKUP(C440,'[6]אג"ח קונצרני'!$C$14:$F$579,4,0)</f>
        <v>1499</v>
      </c>
      <c r="G440" t="s">
        <v>130</v>
      </c>
      <c r="H440" t="s">
        <v>843</v>
      </c>
      <c r="I440" t="s">
        <v>210</v>
      </c>
      <c r="J440" t="s">
        <v>1283</v>
      </c>
      <c r="K440" s="76">
        <v>1.67</v>
      </c>
      <c r="L440" t="s">
        <v>105</v>
      </c>
      <c r="M440" s="76">
        <v>4.7</v>
      </c>
      <c r="N440" s="76">
        <v>2.21</v>
      </c>
      <c r="O440" s="76">
        <v>348524</v>
      </c>
      <c r="P440" s="76">
        <v>104.56</v>
      </c>
      <c r="Q440" s="76">
        <v>0</v>
      </c>
      <c r="R440" s="76">
        <v>364.41669439999998</v>
      </c>
      <c r="S440" s="76">
        <v>0.32</v>
      </c>
      <c r="T440" s="76">
        <v>0.02</v>
      </c>
      <c r="U440" s="76">
        <v>0</v>
      </c>
    </row>
    <row r="441" spans="2:21">
      <c r="B441" t="s">
        <v>1284</v>
      </c>
      <c r="C441" t="s">
        <v>1285</v>
      </c>
      <c r="D441" t="s">
        <v>103</v>
      </c>
      <c r="E441" t="s">
        <v>126</v>
      </c>
      <c r="F441" t="str">
        <f>VLOOKUP(C441,'[7]אג"ח קונצרני'!$C$14:$F$314,4,0)</f>
        <v>4902</v>
      </c>
      <c r="G441" t="s">
        <v>418</v>
      </c>
      <c r="H441" t="s">
        <v>851</v>
      </c>
      <c r="I441" t="s">
        <v>153</v>
      </c>
      <c r="J441" t="s">
        <v>1286</v>
      </c>
      <c r="K441" s="76">
        <v>3.7</v>
      </c>
      <c r="L441" t="s">
        <v>105</v>
      </c>
      <c r="M441" s="76">
        <v>3</v>
      </c>
      <c r="N441" s="76">
        <v>2.8</v>
      </c>
      <c r="O441" s="76">
        <v>4000000</v>
      </c>
      <c r="P441" s="76">
        <v>100.93</v>
      </c>
      <c r="Q441" s="76">
        <v>0</v>
      </c>
      <c r="R441" s="76">
        <v>4037.2</v>
      </c>
      <c r="S441" s="76">
        <v>0</v>
      </c>
      <c r="T441" s="76">
        <v>0.22</v>
      </c>
      <c r="U441" s="76">
        <v>0.04</v>
      </c>
    </row>
    <row r="442" spans="2:21">
      <c r="B442" t="s">
        <v>1287</v>
      </c>
      <c r="C442" t="s">
        <v>1288</v>
      </c>
      <c r="D442" t="s">
        <v>103</v>
      </c>
      <c r="E442" t="s">
        <v>126</v>
      </c>
      <c r="F442" t="str">
        <f>VLOOKUP(C442,'[6]אג"ח קונצרני'!$C$14:$F$579,4,0)</f>
        <v>4851</v>
      </c>
      <c r="G442" t="s">
        <v>418</v>
      </c>
      <c r="H442" t="s">
        <v>851</v>
      </c>
      <c r="I442" t="s">
        <v>153</v>
      </c>
      <c r="J442" t="s">
        <v>266</v>
      </c>
      <c r="K442" s="76">
        <v>2.98</v>
      </c>
      <c r="L442" t="s">
        <v>105</v>
      </c>
      <c r="M442" s="76">
        <v>5</v>
      </c>
      <c r="N442" s="76">
        <v>1.51</v>
      </c>
      <c r="O442" s="76">
        <v>1205</v>
      </c>
      <c r="P442" s="76">
        <v>111.59</v>
      </c>
      <c r="Q442" s="76">
        <v>0</v>
      </c>
      <c r="R442" s="76">
        <v>1.3446594999999999</v>
      </c>
      <c r="S442" s="76">
        <v>0</v>
      </c>
      <c r="T442" s="76">
        <v>0</v>
      </c>
      <c r="U442" s="76">
        <v>0</v>
      </c>
    </row>
    <row r="443" spans="2:21">
      <c r="B443" t="s">
        <v>1289</v>
      </c>
      <c r="C443" t="s">
        <v>1290</v>
      </c>
      <c r="D443" t="s">
        <v>103</v>
      </c>
      <c r="E443" t="s">
        <v>126</v>
      </c>
      <c r="F443" t="str">
        <f>VLOOKUP(C443,'[6]אג"ח קונצרני'!$C$14:$F$579,4,0)</f>
        <v>4878</v>
      </c>
      <c r="G443" t="s">
        <v>418</v>
      </c>
      <c r="H443" t="s">
        <v>843</v>
      </c>
      <c r="I443" t="s">
        <v>210</v>
      </c>
      <c r="J443" t="s">
        <v>266</v>
      </c>
      <c r="K443" s="76">
        <v>4.79</v>
      </c>
      <c r="L443" t="s">
        <v>105</v>
      </c>
      <c r="M443" s="76">
        <v>6.75</v>
      </c>
      <c r="N443" s="76">
        <v>5.27</v>
      </c>
      <c r="O443" s="76">
        <v>1077522</v>
      </c>
      <c r="P443" s="76">
        <v>109.63</v>
      </c>
      <c r="Q443" s="76">
        <v>0</v>
      </c>
      <c r="R443" s="76">
        <v>1181.2873686</v>
      </c>
      <c r="S443" s="76">
        <v>0</v>
      </c>
      <c r="T443" s="76">
        <v>0.06</v>
      </c>
      <c r="U443" s="76">
        <v>0.01</v>
      </c>
    </row>
    <row r="444" spans="2:21">
      <c r="B444" t="s">
        <v>1291</v>
      </c>
      <c r="C444" t="s">
        <v>1292</v>
      </c>
      <c r="D444" t="s">
        <v>103</v>
      </c>
      <c r="E444" t="s">
        <v>126</v>
      </c>
      <c r="F444" t="str">
        <f>VLOOKUP(C444,'[6]אג"ח קונצרני'!$C$14:$F$579,4,0)</f>
        <v>1670</v>
      </c>
      <c r="G444" t="s">
        <v>418</v>
      </c>
      <c r="H444" t="s">
        <v>843</v>
      </c>
      <c r="I444" t="s">
        <v>210</v>
      </c>
      <c r="J444" t="s">
        <v>266</v>
      </c>
      <c r="K444" s="76">
        <v>2.91</v>
      </c>
      <c r="L444" t="s">
        <v>105</v>
      </c>
      <c r="M444" s="76">
        <v>7.3</v>
      </c>
      <c r="N444" s="76">
        <v>5.65</v>
      </c>
      <c r="O444" s="76">
        <v>1503903</v>
      </c>
      <c r="P444" s="76">
        <v>108.16</v>
      </c>
      <c r="Q444" s="76">
        <v>0</v>
      </c>
      <c r="R444" s="76">
        <v>1626.6214848</v>
      </c>
      <c r="S444" s="76">
        <v>0.54</v>
      </c>
      <c r="T444" s="76">
        <v>0.09</v>
      </c>
      <c r="U444" s="76">
        <v>0.02</v>
      </c>
    </row>
    <row r="445" spans="2:21">
      <c r="B445" t="s">
        <v>1293</v>
      </c>
      <c r="C445" t="s">
        <v>1294</v>
      </c>
      <c r="D445" t="s">
        <v>103</v>
      </c>
      <c r="E445" t="s">
        <v>126</v>
      </c>
      <c r="F445" t="str">
        <f>VLOOKUP(C445,'[8]אג"ח קונצרני'!$C$14:$F$232,4,0)</f>
        <v>4898</v>
      </c>
      <c r="G445" t="s">
        <v>418</v>
      </c>
      <c r="H445" t="s">
        <v>843</v>
      </c>
      <c r="I445" t="s">
        <v>210</v>
      </c>
      <c r="J445" t="s">
        <v>446</v>
      </c>
      <c r="K445" s="76">
        <v>3.7</v>
      </c>
      <c r="L445" t="s">
        <v>105</v>
      </c>
      <c r="M445" s="76">
        <v>6.75</v>
      </c>
      <c r="N445" s="76">
        <v>5.34</v>
      </c>
      <c r="O445" s="76">
        <v>801456</v>
      </c>
      <c r="P445" s="76">
        <v>107.54</v>
      </c>
      <c r="Q445" s="76">
        <v>0</v>
      </c>
      <c r="R445" s="76">
        <v>861.88578240000004</v>
      </c>
      <c r="S445" s="76">
        <v>0</v>
      </c>
      <c r="T445" s="76">
        <v>0.05</v>
      </c>
      <c r="U445" s="76">
        <v>0.01</v>
      </c>
    </row>
    <row r="446" spans="2:21">
      <c r="B446" t="s">
        <v>1295</v>
      </c>
      <c r="C446" t="s">
        <v>1296</v>
      </c>
      <c r="D446" t="s">
        <v>103</v>
      </c>
      <c r="E446" t="s">
        <v>126</v>
      </c>
      <c r="F446" t="str">
        <f>VLOOKUP(C446,'[6]אג"ח קונצרני'!$C$14:$F$579,4,0)</f>
        <v>305</v>
      </c>
      <c r="G446" t="s">
        <v>418</v>
      </c>
      <c r="H446" t="s">
        <v>851</v>
      </c>
      <c r="I446" t="s">
        <v>153</v>
      </c>
      <c r="J446" t="s">
        <v>1297</v>
      </c>
      <c r="K446" s="76">
        <v>1.51</v>
      </c>
      <c r="L446" t="s">
        <v>105</v>
      </c>
      <c r="M446" s="76">
        <v>5.5</v>
      </c>
      <c r="N446" s="76">
        <v>2.5</v>
      </c>
      <c r="O446" s="76">
        <v>2389917</v>
      </c>
      <c r="P446" s="76">
        <v>106.91</v>
      </c>
      <c r="Q446" s="76">
        <v>0</v>
      </c>
      <c r="R446" s="76">
        <v>2555.0602647000001</v>
      </c>
      <c r="S446" s="76">
        <v>1.44</v>
      </c>
      <c r="T446" s="76">
        <v>0.14000000000000001</v>
      </c>
      <c r="U446" s="76">
        <v>0.03</v>
      </c>
    </row>
    <row r="447" spans="2:21">
      <c r="B447" t="s">
        <v>1298</v>
      </c>
      <c r="C447" t="s">
        <v>1299</v>
      </c>
      <c r="D447" t="s">
        <v>103</v>
      </c>
      <c r="E447" t="s">
        <v>126</v>
      </c>
      <c r="F447" t="str">
        <f>VLOOKUP(C447,'[6]אג"ח קונצרני'!$C$14:$F$579,4,0)</f>
        <v>305</v>
      </c>
      <c r="G447" t="s">
        <v>418</v>
      </c>
      <c r="H447" t="s">
        <v>851</v>
      </c>
      <c r="I447" t="s">
        <v>153</v>
      </c>
      <c r="J447" t="s">
        <v>446</v>
      </c>
      <c r="K447" s="76">
        <v>0.57999999999999996</v>
      </c>
      <c r="L447" t="s">
        <v>105</v>
      </c>
      <c r="M447" s="76">
        <v>8</v>
      </c>
      <c r="N447" s="76">
        <v>1.1299999999999999</v>
      </c>
      <c r="O447" s="76">
        <v>750257.66</v>
      </c>
      <c r="P447" s="76">
        <v>107.3</v>
      </c>
      <c r="Q447" s="76">
        <v>0</v>
      </c>
      <c r="R447" s="76">
        <v>805.02646918000005</v>
      </c>
      <c r="S447" s="76">
        <v>1.88</v>
      </c>
      <c r="T447" s="76">
        <v>0.04</v>
      </c>
      <c r="U447" s="76">
        <v>0.01</v>
      </c>
    </row>
    <row r="448" spans="2:21">
      <c r="B448" t="s">
        <v>1300</v>
      </c>
      <c r="C448" t="s">
        <v>1301</v>
      </c>
      <c r="D448" t="s">
        <v>103</v>
      </c>
      <c r="E448" t="s">
        <v>126</v>
      </c>
      <c r="F448" t="str">
        <f>VLOOKUP(C448,'[6]אג"ח קונצרני'!$C$14:$F$579,4,0)</f>
        <v>425</v>
      </c>
      <c r="G448" t="s">
        <v>418</v>
      </c>
      <c r="H448" t="s">
        <v>843</v>
      </c>
      <c r="I448" t="s">
        <v>210</v>
      </c>
      <c r="J448" t="s">
        <v>1302</v>
      </c>
      <c r="K448" s="76">
        <v>2.14</v>
      </c>
      <c r="L448" t="s">
        <v>105</v>
      </c>
      <c r="M448" s="76">
        <v>3.95</v>
      </c>
      <c r="N448" s="76">
        <v>2.35</v>
      </c>
      <c r="O448" s="76">
        <v>1927000</v>
      </c>
      <c r="P448" s="76">
        <v>103.45</v>
      </c>
      <c r="Q448" s="76">
        <v>0</v>
      </c>
      <c r="R448" s="76">
        <v>1993.4815000000001</v>
      </c>
      <c r="S448" s="76">
        <v>1.93</v>
      </c>
      <c r="T448" s="76">
        <v>0.11</v>
      </c>
      <c r="U448" s="76">
        <v>0.02</v>
      </c>
    </row>
    <row r="449" spans="2:21">
      <c r="B449" t="s">
        <v>1303</v>
      </c>
      <c r="C449" t="s">
        <v>1304</v>
      </c>
      <c r="D449" t="s">
        <v>103</v>
      </c>
      <c r="E449" t="s">
        <v>126</v>
      </c>
      <c r="F449" t="str">
        <f>VLOOKUP(C449,'[6]אג"ח קונצרני'!$C$14:$F$579,4,0)</f>
        <v>425</v>
      </c>
      <c r="G449" t="s">
        <v>418</v>
      </c>
      <c r="H449" t="s">
        <v>843</v>
      </c>
      <c r="I449" t="s">
        <v>210</v>
      </c>
      <c r="J449" t="s">
        <v>1305</v>
      </c>
      <c r="K449" s="76">
        <v>1.04</v>
      </c>
      <c r="L449" t="s">
        <v>105</v>
      </c>
      <c r="M449" s="76">
        <v>6</v>
      </c>
      <c r="N449" s="76">
        <v>-12.99</v>
      </c>
      <c r="O449" s="76">
        <v>37745.599999999999</v>
      </c>
      <c r="P449" s="76">
        <v>125.3</v>
      </c>
      <c r="Q449" s="76">
        <v>0</v>
      </c>
      <c r="R449" s="76">
        <v>47.295236799999998</v>
      </c>
      <c r="S449" s="76">
        <v>7.0000000000000007E-2</v>
      </c>
      <c r="T449" s="76">
        <v>0</v>
      </c>
      <c r="U449" s="76">
        <v>0</v>
      </c>
    </row>
    <row r="450" spans="2:21">
      <c r="B450" t="s">
        <v>1306</v>
      </c>
      <c r="C450" t="s">
        <v>1307</v>
      </c>
      <c r="D450" t="s">
        <v>103</v>
      </c>
      <c r="E450" t="s">
        <v>126</v>
      </c>
      <c r="F450" t="str">
        <f>VLOOKUP(C450,'[6]אג"ח קונצרני'!$C$14:$F$579,4,0)</f>
        <v>425</v>
      </c>
      <c r="G450" t="s">
        <v>418</v>
      </c>
      <c r="H450" t="s">
        <v>843</v>
      </c>
      <c r="I450" t="s">
        <v>210</v>
      </c>
      <c r="J450" t="s">
        <v>783</v>
      </c>
      <c r="K450" s="76">
        <v>0.78</v>
      </c>
      <c r="L450" t="s">
        <v>105</v>
      </c>
      <c r="M450" s="76">
        <v>6.9</v>
      </c>
      <c r="N450" s="76">
        <v>-39.97</v>
      </c>
      <c r="O450" s="76">
        <v>2229457.66</v>
      </c>
      <c r="P450" s="76">
        <v>103.34</v>
      </c>
      <c r="Q450" s="76">
        <v>0</v>
      </c>
      <c r="R450" s="76">
        <v>2303.9215458439999</v>
      </c>
      <c r="S450" s="76">
        <v>4.46</v>
      </c>
      <c r="T450" s="76">
        <v>0.12</v>
      </c>
      <c r="U450" s="76">
        <v>0.02</v>
      </c>
    </row>
    <row r="451" spans="2:21">
      <c r="B451" t="s">
        <v>1308</v>
      </c>
      <c r="C451" t="s">
        <v>1309</v>
      </c>
      <c r="D451" t="s">
        <v>103</v>
      </c>
      <c r="E451" t="s">
        <v>126</v>
      </c>
      <c r="F451" t="str">
        <f>VLOOKUP(C451,'[6]אג"ח קונצרני'!$C$14:$F$579,4,0)</f>
        <v>526</v>
      </c>
      <c r="G451" t="s">
        <v>418</v>
      </c>
      <c r="H451" t="s">
        <v>851</v>
      </c>
      <c r="I451" t="s">
        <v>153</v>
      </c>
      <c r="J451" t="s">
        <v>1310</v>
      </c>
      <c r="K451" s="76">
        <v>4.22</v>
      </c>
      <c r="L451" t="s">
        <v>105</v>
      </c>
      <c r="M451" s="76">
        <v>5.75</v>
      </c>
      <c r="N451" s="76">
        <v>3.61</v>
      </c>
      <c r="O451" s="76">
        <v>201627.96</v>
      </c>
      <c r="P451" s="76">
        <v>111.35</v>
      </c>
      <c r="Q451" s="76">
        <v>0</v>
      </c>
      <c r="R451" s="76">
        <v>224.51273345999999</v>
      </c>
      <c r="S451" s="76">
        <v>0.26</v>
      </c>
      <c r="T451" s="76">
        <v>0.01</v>
      </c>
      <c r="U451" s="76">
        <v>0</v>
      </c>
    </row>
    <row r="452" spans="2:21">
      <c r="B452" t="s">
        <v>1311</v>
      </c>
      <c r="C452" t="s">
        <v>1312</v>
      </c>
      <c r="D452" t="s">
        <v>103</v>
      </c>
      <c r="E452" t="s">
        <v>126</v>
      </c>
      <c r="F452" t="str">
        <f>VLOOKUP(C452,'[6]אג"ח קונצרני'!$C$14:$F$579,4,0)</f>
        <v>551</v>
      </c>
      <c r="G452" t="s">
        <v>418</v>
      </c>
      <c r="H452" t="s">
        <v>843</v>
      </c>
      <c r="I452" t="s">
        <v>210</v>
      </c>
      <c r="J452" t="s">
        <v>1243</v>
      </c>
      <c r="K452" s="76">
        <v>0.95</v>
      </c>
      <c r="L452" t="s">
        <v>105</v>
      </c>
      <c r="M452" s="76">
        <v>6.55</v>
      </c>
      <c r="N452" s="76">
        <v>3.14</v>
      </c>
      <c r="O452" s="76">
        <v>1202071.98</v>
      </c>
      <c r="P452" s="76">
        <v>106.6</v>
      </c>
      <c r="Q452" s="76">
        <v>0</v>
      </c>
      <c r="R452" s="76">
        <v>1281.40873068</v>
      </c>
      <c r="S452" s="76">
        <v>2.4</v>
      </c>
      <c r="T452" s="76">
        <v>7.0000000000000007E-2</v>
      </c>
      <c r="U452" s="76">
        <v>0.01</v>
      </c>
    </row>
    <row r="453" spans="2:21">
      <c r="B453" t="s">
        <v>1313</v>
      </c>
      <c r="C453" t="s">
        <v>1314</v>
      </c>
      <c r="D453" t="s">
        <v>103</v>
      </c>
      <c r="E453" t="s">
        <v>126</v>
      </c>
      <c r="F453" t="str">
        <f>VLOOKUP(C453,'[10]אג"ח קונצרני'!$C$14:$F$97,4,0)</f>
        <v>639</v>
      </c>
      <c r="G453" t="s">
        <v>615</v>
      </c>
      <c r="H453" t="s">
        <v>855</v>
      </c>
      <c r="I453" t="s">
        <v>210</v>
      </c>
      <c r="J453" t="s">
        <v>266</v>
      </c>
      <c r="K453" s="76">
        <v>5.65</v>
      </c>
      <c r="L453" t="s">
        <v>105</v>
      </c>
      <c r="M453" s="76">
        <v>4.8</v>
      </c>
      <c r="N453" s="76">
        <v>3.94</v>
      </c>
      <c r="O453" s="76">
        <v>3674619</v>
      </c>
      <c r="P453" s="76">
        <v>105.09</v>
      </c>
      <c r="Q453" s="76">
        <v>0</v>
      </c>
      <c r="R453" s="76">
        <v>3861.6571070999998</v>
      </c>
      <c r="S453" s="76">
        <v>0</v>
      </c>
      <c r="T453" s="76">
        <v>0.21</v>
      </c>
      <c r="U453" s="76">
        <v>0.04</v>
      </c>
    </row>
    <row r="454" spans="2:21">
      <c r="B454" t="s">
        <v>1313</v>
      </c>
      <c r="C454" t="s">
        <v>1314</v>
      </c>
      <c r="D454" t="s">
        <v>103</v>
      </c>
      <c r="E454" t="s">
        <v>126</v>
      </c>
      <c r="F454" t="str">
        <f>VLOOKUP(C454,'[10]אג"ח קונצרני'!$C$14:$F$97,4,0)</f>
        <v>639</v>
      </c>
      <c r="G454" t="s">
        <v>615</v>
      </c>
      <c r="H454" t="s">
        <v>855</v>
      </c>
      <c r="I454" t="s">
        <v>210</v>
      </c>
      <c r="J454" t="s">
        <v>266</v>
      </c>
      <c r="K454" s="76">
        <v>5.65</v>
      </c>
      <c r="L454" t="s">
        <v>105</v>
      </c>
      <c r="M454" s="76">
        <v>4.8</v>
      </c>
      <c r="N454" s="76">
        <v>3.94</v>
      </c>
      <c r="O454" s="76">
        <v>7449739.4400000004</v>
      </c>
      <c r="P454" s="76">
        <v>105.09</v>
      </c>
      <c r="Q454" s="76">
        <v>0</v>
      </c>
      <c r="R454" s="76">
        <v>7828.9311774959997</v>
      </c>
      <c r="S454" s="76">
        <v>0</v>
      </c>
      <c r="T454" s="76">
        <v>0.42</v>
      </c>
      <c r="U454" s="76">
        <v>0.08</v>
      </c>
    </row>
    <row r="455" spans="2:21">
      <c r="B455" t="s">
        <v>1315</v>
      </c>
      <c r="C455" t="s">
        <v>1316</v>
      </c>
      <c r="D455" t="s">
        <v>103</v>
      </c>
      <c r="E455" t="s">
        <v>126</v>
      </c>
      <c r="F455" t="str">
        <f>VLOOKUP(C455,'[6]אג"ח קונצרני'!$C$14:$F$579,4,0)</f>
        <v>4877</v>
      </c>
      <c r="G455" t="s">
        <v>418</v>
      </c>
      <c r="H455" t="s">
        <v>855</v>
      </c>
      <c r="I455" t="s">
        <v>210</v>
      </c>
      <c r="J455" t="s">
        <v>266</v>
      </c>
      <c r="K455" s="76">
        <v>3.02</v>
      </c>
      <c r="L455" t="s">
        <v>105</v>
      </c>
      <c r="M455" s="76">
        <v>5.75</v>
      </c>
      <c r="N455" s="76">
        <v>4.4000000000000004</v>
      </c>
      <c r="O455" s="76">
        <v>3001173</v>
      </c>
      <c r="P455" s="76">
        <v>105.9</v>
      </c>
      <c r="Q455" s="76">
        <v>0</v>
      </c>
      <c r="R455" s="76">
        <v>3178.2422069999998</v>
      </c>
      <c r="S455" s="76">
        <v>0</v>
      </c>
      <c r="T455" s="76">
        <v>0.17</v>
      </c>
      <c r="U455" s="76">
        <v>0.03</v>
      </c>
    </row>
    <row r="456" spans="2:21">
      <c r="B456" t="s">
        <v>1317</v>
      </c>
      <c r="C456" t="s">
        <v>1318</v>
      </c>
      <c r="D456" t="s">
        <v>103</v>
      </c>
      <c r="E456" t="s">
        <v>126</v>
      </c>
      <c r="F456" t="str">
        <f>VLOOKUP(C456,'[6]אג"ח קונצרני'!$C$14:$F$579,4,0)</f>
        <v>4877</v>
      </c>
      <c r="G456" t="s">
        <v>418</v>
      </c>
      <c r="H456" t="s">
        <v>855</v>
      </c>
      <c r="I456" t="s">
        <v>210</v>
      </c>
      <c r="J456" t="s">
        <v>388</v>
      </c>
      <c r="K456" s="76">
        <v>8.06</v>
      </c>
      <c r="L456" t="s">
        <v>105</v>
      </c>
      <c r="M456" s="76">
        <v>0</v>
      </c>
      <c r="N456" s="76">
        <v>-100</v>
      </c>
      <c r="O456" s="76">
        <v>-62100</v>
      </c>
      <c r="P456" s="76">
        <v>48.63</v>
      </c>
      <c r="Q456" s="76">
        <v>0</v>
      </c>
      <c r="R456" s="76">
        <v>-30.19923</v>
      </c>
      <c r="S456" s="76">
        <v>0</v>
      </c>
      <c r="T456" s="76">
        <v>0</v>
      </c>
      <c r="U456" s="76">
        <v>0</v>
      </c>
    </row>
    <row r="457" spans="2:21">
      <c r="B457" t="s">
        <v>1319</v>
      </c>
      <c r="C457" t="s">
        <v>1320</v>
      </c>
      <c r="D457" t="s">
        <v>103</v>
      </c>
      <c r="E457" t="s">
        <v>126</v>
      </c>
      <c r="F457" t="str">
        <f>VLOOKUP(C457,'[6]אג"ח קונצרני'!$C$14:$F$579,4,0)</f>
        <v>798</v>
      </c>
      <c r="G457" t="s">
        <v>615</v>
      </c>
      <c r="H457" t="s">
        <v>864</v>
      </c>
      <c r="I457" t="s">
        <v>210</v>
      </c>
      <c r="J457" t="s">
        <v>1321</v>
      </c>
      <c r="K457" s="76">
        <v>0.94</v>
      </c>
      <c r="L457" t="s">
        <v>105</v>
      </c>
      <c r="M457" s="76">
        <v>6.6</v>
      </c>
      <c r="N457" s="76">
        <v>1.82</v>
      </c>
      <c r="O457" s="76">
        <v>117927.46</v>
      </c>
      <c r="P457" s="76">
        <v>104.8</v>
      </c>
      <c r="Q457" s="76">
        <v>0</v>
      </c>
      <c r="R457" s="76">
        <v>123.58797808</v>
      </c>
      <c r="S457" s="76">
        <v>0.06</v>
      </c>
      <c r="T457" s="76">
        <v>0.01</v>
      </c>
      <c r="U457" s="76">
        <v>0</v>
      </c>
    </row>
    <row r="458" spans="2:21">
      <c r="B458" t="s">
        <v>1319</v>
      </c>
      <c r="C458" t="s">
        <v>1320</v>
      </c>
      <c r="D458" t="s">
        <v>103</v>
      </c>
      <c r="E458" t="s">
        <v>126</v>
      </c>
      <c r="F458" t="str">
        <f>VLOOKUP(C458,'[6]אג"ח קונצרני'!$C$14:$F$579,4,0)</f>
        <v>798</v>
      </c>
      <c r="G458" t="s">
        <v>615</v>
      </c>
      <c r="H458" t="s">
        <v>864</v>
      </c>
      <c r="I458" t="s">
        <v>210</v>
      </c>
      <c r="J458" t="s">
        <v>1321</v>
      </c>
      <c r="K458" s="76">
        <v>0.94</v>
      </c>
      <c r="L458" t="s">
        <v>105</v>
      </c>
      <c r="M458" s="76">
        <v>6.6</v>
      </c>
      <c r="N458" s="76">
        <v>1.82</v>
      </c>
      <c r="O458" s="76">
        <v>142858</v>
      </c>
      <c r="P458" s="76">
        <v>104.8</v>
      </c>
      <c r="Q458" s="76">
        <v>0</v>
      </c>
      <c r="R458" s="76">
        <v>149.71518399999999</v>
      </c>
      <c r="S458" s="76">
        <v>7.0000000000000007E-2</v>
      </c>
      <c r="T458" s="76">
        <v>0.01</v>
      </c>
      <c r="U458" s="76">
        <v>0</v>
      </c>
    </row>
    <row r="459" spans="2:21">
      <c r="B459" t="s">
        <v>1322</v>
      </c>
      <c r="C459" t="s">
        <v>1323</v>
      </c>
      <c r="D459" t="s">
        <v>103</v>
      </c>
      <c r="E459" t="s">
        <v>126</v>
      </c>
      <c r="F459" t="str">
        <f>VLOOKUP(C459,'[6]אג"ח קונצרני'!$C$14:$F$579,4,0)</f>
        <v>1656</v>
      </c>
      <c r="G459" t="s">
        <v>418</v>
      </c>
      <c r="H459" t="s">
        <v>226</v>
      </c>
      <c r="I459" t="s">
        <v>227</v>
      </c>
      <c r="J459" t="s">
        <v>1324</v>
      </c>
      <c r="K459" s="76">
        <v>1.1399999999999999</v>
      </c>
      <c r="L459" t="s">
        <v>105</v>
      </c>
      <c r="M459" s="76">
        <v>8.65</v>
      </c>
      <c r="N459" s="76">
        <v>36.56</v>
      </c>
      <c r="O459" s="76">
        <v>417944.56</v>
      </c>
      <c r="P459" s="76">
        <v>68.930000000000007</v>
      </c>
      <c r="Q459" s="76">
        <v>0</v>
      </c>
      <c r="R459" s="76">
        <v>288.089185208</v>
      </c>
      <c r="S459" s="76">
        <v>0.23</v>
      </c>
      <c r="T459" s="76">
        <v>0.02</v>
      </c>
      <c r="U459" s="76">
        <v>0</v>
      </c>
    </row>
    <row r="460" spans="2:21">
      <c r="B460" t="s">
        <v>1325</v>
      </c>
      <c r="C460" t="s">
        <v>1326</v>
      </c>
      <c r="D460" t="s">
        <v>103</v>
      </c>
      <c r="E460" t="s">
        <v>126</v>
      </c>
      <c r="F460" t="str">
        <f>VLOOKUP(C460,'[6]אג"ח קונצרני'!$C$14:$F$579,4,0)</f>
        <v>798</v>
      </c>
      <c r="G460" t="s">
        <v>615</v>
      </c>
      <c r="H460" t="s">
        <v>226</v>
      </c>
      <c r="I460" t="s">
        <v>227</v>
      </c>
      <c r="J460" t="s">
        <v>812</v>
      </c>
      <c r="K460" s="76">
        <v>1.82</v>
      </c>
      <c r="L460" t="s">
        <v>105</v>
      </c>
      <c r="M460" s="76">
        <v>5.4</v>
      </c>
      <c r="N460" s="76">
        <v>2.94</v>
      </c>
      <c r="O460" s="76">
        <v>915301.69</v>
      </c>
      <c r="P460" s="76">
        <v>105.1</v>
      </c>
      <c r="Q460" s="76">
        <v>0</v>
      </c>
      <c r="R460" s="76">
        <v>961.98207619000004</v>
      </c>
      <c r="S460" s="76">
        <v>0.09</v>
      </c>
      <c r="T460" s="76">
        <v>0.05</v>
      </c>
      <c r="U460" s="76">
        <v>0.01</v>
      </c>
    </row>
    <row r="461" spans="2:21">
      <c r="B461" t="s">
        <v>1327</v>
      </c>
      <c r="C461">
        <v>5310172</v>
      </c>
      <c r="D461" t="s">
        <v>103</v>
      </c>
      <c r="E461" t="s">
        <v>126</v>
      </c>
      <c r="F461" t="s">
        <v>2884</v>
      </c>
      <c r="G461" t="s">
        <v>418</v>
      </c>
      <c r="H461" t="s">
        <v>226</v>
      </c>
      <c r="I461" t="s">
        <v>227</v>
      </c>
      <c r="J461" t="s">
        <v>633</v>
      </c>
      <c r="K461" s="76">
        <v>3.63</v>
      </c>
      <c r="L461" t="s">
        <v>105</v>
      </c>
      <c r="M461" s="76">
        <v>6.15</v>
      </c>
      <c r="N461" s="76">
        <v>6.5</v>
      </c>
      <c r="O461" s="76">
        <v>1000000</v>
      </c>
      <c r="P461" s="76">
        <v>99.44</v>
      </c>
      <c r="Q461" s="76">
        <v>0</v>
      </c>
      <c r="R461" s="76">
        <v>994.4</v>
      </c>
      <c r="S461" s="76">
        <v>0</v>
      </c>
      <c r="T461" s="76">
        <v>0.05</v>
      </c>
      <c r="U461" s="76">
        <v>0.01</v>
      </c>
    </row>
    <row r="462" spans="2:21">
      <c r="B462" s="77" t="s">
        <v>373</v>
      </c>
      <c r="C462" s="16"/>
      <c r="D462" s="16"/>
      <c r="E462" s="16"/>
      <c r="F462" s="16"/>
      <c r="K462" s="78">
        <v>4.47</v>
      </c>
      <c r="N462" s="78">
        <v>3.48</v>
      </c>
      <c r="O462" s="78">
        <v>67349394</v>
      </c>
      <c r="Q462" s="78">
        <v>80.301640000000006</v>
      </c>
      <c r="R462" s="78">
        <v>66250.173927700002</v>
      </c>
      <c r="T462" s="78">
        <v>3.58</v>
      </c>
      <c r="U462" s="78">
        <v>0.69</v>
      </c>
    </row>
    <row r="463" spans="2:21">
      <c r="B463" t="s">
        <v>1328</v>
      </c>
      <c r="C463" t="s">
        <v>1329</v>
      </c>
      <c r="D463" t="s">
        <v>103</v>
      </c>
      <c r="E463" t="s">
        <v>126</v>
      </c>
      <c r="F463" t="str">
        <f>VLOOKUP(C463,'[6]אג"ח קונצרני'!$C$14:$F$579,4,0)</f>
        <v>4869</v>
      </c>
      <c r="G463" t="s">
        <v>378</v>
      </c>
      <c r="H463" t="s">
        <v>218</v>
      </c>
      <c r="I463" t="s">
        <v>210</v>
      </c>
      <c r="J463" t="s">
        <v>1243</v>
      </c>
      <c r="K463" s="76">
        <v>5.23</v>
      </c>
      <c r="L463" t="s">
        <v>105</v>
      </c>
      <c r="M463" s="76">
        <v>2.9</v>
      </c>
      <c r="N463" s="76">
        <v>2.97</v>
      </c>
      <c r="O463" s="76">
        <v>1706000</v>
      </c>
      <c r="P463" s="76">
        <v>96.34</v>
      </c>
      <c r="Q463" s="76">
        <v>0</v>
      </c>
      <c r="R463" s="76">
        <v>1643.5604000000001</v>
      </c>
      <c r="S463" s="76">
        <v>0</v>
      </c>
      <c r="T463" s="76">
        <v>0.09</v>
      </c>
      <c r="U463" s="76">
        <v>0.02</v>
      </c>
    </row>
    <row r="464" spans="2:21">
      <c r="B464" t="s">
        <v>1330</v>
      </c>
      <c r="C464" t="s">
        <v>1331</v>
      </c>
      <c r="D464" t="s">
        <v>103</v>
      </c>
      <c r="E464" t="s">
        <v>126</v>
      </c>
      <c r="F464" t="str">
        <f>VLOOKUP(C464,'[6]אג"ח קונצרני'!$C$14:$F$579,4,0)</f>
        <v>232</v>
      </c>
      <c r="G464" t="s">
        <v>495</v>
      </c>
      <c r="H464" t="s">
        <v>439</v>
      </c>
      <c r="I464" t="s">
        <v>210</v>
      </c>
      <c r="J464" t="s">
        <v>266</v>
      </c>
      <c r="K464" s="76">
        <v>4.22</v>
      </c>
      <c r="L464" t="s">
        <v>105</v>
      </c>
      <c r="M464" s="76">
        <v>3.49</v>
      </c>
      <c r="N464" s="76">
        <v>3.41</v>
      </c>
      <c r="O464" s="76">
        <v>7982788</v>
      </c>
      <c r="P464" s="76">
        <v>97.23</v>
      </c>
      <c r="Q464" s="76">
        <v>0</v>
      </c>
      <c r="R464" s="76">
        <v>7761.6647724000004</v>
      </c>
      <c r="S464" s="76">
        <v>0</v>
      </c>
      <c r="T464" s="76">
        <v>0.42</v>
      </c>
      <c r="U464" s="76">
        <v>0.08</v>
      </c>
    </row>
    <row r="465" spans="2:21">
      <c r="B465" t="s">
        <v>1332</v>
      </c>
      <c r="C465" t="s">
        <v>1333</v>
      </c>
      <c r="D465" t="s">
        <v>103</v>
      </c>
      <c r="E465" t="s">
        <v>126</v>
      </c>
      <c r="F465" t="str">
        <f>VLOOKUP(C465,'[5]אג"ח קונצרני'!$C$14:$F$94,4,0)</f>
        <v>4900</v>
      </c>
      <c r="G465" t="s">
        <v>131</v>
      </c>
      <c r="H465" t="s">
        <v>1334</v>
      </c>
      <c r="I465" t="s">
        <v>379</v>
      </c>
      <c r="J465" t="s">
        <v>539</v>
      </c>
      <c r="K465" s="76">
        <v>4.6100000000000003</v>
      </c>
      <c r="L465" t="s">
        <v>105</v>
      </c>
      <c r="M465" s="76">
        <v>3.83</v>
      </c>
      <c r="N465" s="76">
        <v>3.98</v>
      </c>
      <c r="O465" s="76">
        <v>12200614</v>
      </c>
      <c r="P465" s="76">
        <v>98.2</v>
      </c>
      <c r="Q465" s="76">
        <v>0</v>
      </c>
      <c r="R465" s="76">
        <v>11981.002947999999</v>
      </c>
      <c r="S465" s="76">
        <v>0</v>
      </c>
      <c r="T465" s="76">
        <v>0.65</v>
      </c>
      <c r="U465" s="76">
        <v>0.12</v>
      </c>
    </row>
    <row r="466" spans="2:21">
      <c r="B466" t="s">
        <v>1335</v>
      </c>
      <c r="C466" t="s">
        <v>1336</v>
      </c>
      <c r="D466" t="s">
        <v>103</v>
      </c>
      <c r="E466" t="s">
        <v>126</v>
      </c>
      <c r="F466" t="str">
        <f>VLOOKUP(C466,'[6]אג"ח קונצרני'!$C$14:$F$579,4,0)</f>
        <v>475</v>
      </c>
      <c r="G466" t="s">
        <v>495</v>
      </c>
      <c r="H466" t="s">
        <v>618</v>
      </c>
      <c r="I466" t="s">
        <v>153</v>
      </c>
      <c r="J466" t="s">
        <v>266</v>
      </c>
      <c r="K466" s="76">
        <v>3.71</v>
      </c>
      <c r="L466" t="s">
        <v>105</v>
      </c>
      <c r="M466" s="76">
        <v>4.5</v>
      </c>
      <c r="N466" s="76">
        <v>4.34</v>
      </c>
      <c r="O466" s="76">
        <v>3004149</v>
      </c>
      <c r="P466" s="76">
        <v>91.46</v>
      </c>
      <c r="Q466" s="76">
        <v>0</v>
      </c>
      <c r="R466" s="76">
        <v>2747.5946754000001</v>
      </c>
      <c r="S466" s="76">
        <v>0.39</v>
      </c>
      <c r="T466" s="76">
        <v>0.15</v>
      </c>
      <c r="U466" s="76">
        <v>0.03</v>
      </c>
    </row>
    <row r="467" spans="2:21">
      <c r="B467" t="s">
        <v>1337</v>
      </c>
      <c r="C467" t="s">
        <v>1338</v>
      </c>
      <c r="D467" t="s">
        <v>103</v>
      </c>
      <c r="E467" t="s">
        <v>126</v>
      </c>
      <c r="F467" t="str">
        <f>VLOOKUP(C467,'[6]אג"ח קונצרני'!$C$14:$F$579,4,0)</f>
        <v>627</v>
      </c>
      <c r="G467" t="s">
        <v>104</v>
      </c>
      <c r="H467" t="s">
        <v>618</v>
      </c>
      <c r="I467" t="s">
        <v>153</v>
      </c>
      <c r="J467" t="s">
        <v>1339</v>
      </c>
      <c r="K467" s="76">
        <v>4.54</v>
      </c>
      <c r="L467" t="s">
        <v>105</v>
      </c>
      <c r="M467" s="76">
        <v>3.85</v>
      </c>
      <c r="N467" s="76">
        <v>3.09</v>
      </c>
      <c r="O467" s="76">
        <v>430000</v>
      </c>
      <c r="P467" s="76">
        <v>99.2</v>
      </c>
      <c r="Q467" s="76">
        <v>0</v>
      </c>
      <c r="R467" s="76">
        <v>426.56</v>
      </c>
      <c r="S467" s="76">
        <v>0.21</v>
      </c>
      <c r="T467" s="76">
        <v>0.02</v>
      </c>
      <c r="U467" s="76">
        <v>0</v>
      </c>
    </row>
    <row r="468" spans="2:21">
      <c r="B468" t="s">
        <v>1340</v>
      </c>
      <c r="C468" t="s">
        <v>1341</v>
      </c>
      <c r="D468" t="s">
        <v>103</v>
      </c>
      <c r="E468" t="s">
        <v>126</v>
      </c>
      <c r="F468" t="str">
        <f>VLOOKUP(C468,'[6]אג"ח קונצרני'!$C$14:$F$579,4,0)</f>
        <v>4882</v>
      </c>
      <c r="G468" t="s">
        <v>132</v>
      </c>
      <c r="H468" t="s">
        <v>624</v>
      </c>
      <c r="I468" t="s">
        <v>210</v>
      </c>
      <c r="J468" t="s">
        <v>266</v>
      </c>
      <c r="K468" s="76">
        <v>4.1100000000000003</v>
      </c>
      <c r="L468" t="s">
        <v>105</v>
      </c>
      <c r="M468" s="76">
        <v>3.37</v>
      </c>
      <c r="N468" s="76">
        <v>3.33</v>
      </c>
      <c r="O468" s="76">
        <v>8141152</v>
      </c>
      <c r="P468" s="76">
        <v>99.63</v>
      </c>
      <c r="Q468" s="76">
        <v>80.301640000000006</v>
      </c>
      <c r="R468" s="76">
        <v>8191.3313776000005</v>
      </c>
      <c r="S468" s="76">
        <v>0</v>
      </c>
      <c r="T468" s="76">
        <v>0.44</v>
      </c>
      <c r="U468" s="76">
        <v>0.08</v>
      </c>
    </row>
    <row r="469" spans="2:21">
      <c r="B469" t="s">
        <v>1342</v>
      </c>
      <c r="C469" t="s">
        <v>1343</v>
      </c>
      <c r="D469" t="s">
        <v>103</v>
      </c>
      <c r="E469" t="s">
        <v>126</v>
      </c>
      <c r="F469" t="str">
        <f>VLOOKUP(C469,'[6]אג"ח קונצרני'!$C$14:$F$579,4,0)</f>
        <v>256</v>
      </c>
      <c r="G469" t="s">
        <v>1062</v>
      </c>
      <c r="H469" t="s">
        <v>624</v>
      </c>
      <c r="I469" t="s">
        <v>210</v>
      </c>
      <c r="J469" t="s">
        <v>1240</v>
      </c>
      <c r="K469" s="76">
        <v>1.23</v>
      </c>
      <c r="L469" t="s">
        <v>105</v>
      </c>
      <c r="M469" s="76">
        <v>2.74</v>
      </c>
      <c r="N469" s="76">
        <v>-3.58</v>
      </c>
      <c r="O469" s="76">
        <v>2900000</v>
      </c>
      <c r="P469" s="76">
        <v>101.7</v>
      </c>
      <c r="Q469" s="76">
        <v>0</v>
      </c>
      <c r="R469" s="76">
        <v>2949.3</v>
      </c>
      <c r="S469" s="76">
        <v>2.3199999999999998</v>
      </c>
      <c r="T469" s="76">
        <v>0.16</v>
      </c>
      <c r="U469" s="76">
        <v>0.03</v>
      </c>
    </row>
    <row r="470" spans="2:21">
      <c r="B470" t="s">
        <v>1342</v>
      </c>
      <c r="C470" t="s">
        <v>1343</v>
      </c>
      <c r="D470" t="s">
        <v>103</v>
      </c>
      <c r="E470" t="s">
        <v>126</v>
      </c>
      <c r="F470" t="str">
        <f>VLOOKUP(C470,'[6]אג"ח קונצרני'!$C$14:$F$579,4,0)</f>
        <v>256</v>
      </c>
      <c r="G470" t="s">
        <v>1062</v>
      </c>
      <c r="H470" t="s">
        <v>624</v>
      </c>
      <c r="I470" t="s">
        <v>210</v>
      </c>
      <c r="J470" t="s">
        <v>1240</v>
      </c>
      <c r="K470" s="76">
        <v>1.23</v>
      </c>
      <c r="L470" t="s">
        <v>105</v>
      </c>
      <c r="M470" s="76">
        <v>2.74</v>
      </c>
      <c r="N470" s="76">
        <v>-3.58</v>
      </c>
      <c r="O470" s="76">
        <v>3145122</v>
      </c>
      <c r="P470" s="76">
        <v>101.7</v>
      </c>
      <c r="Q470" s="76">
        <v>0</v>
      </c>
      <c r="R470" s="76">
        <v>3198.589074</v>
      </c>
      <c r="S470" s="76">
        <v>2.52</v>
      </c>
      <c r="T470" s="76">
        <v>0.17</v>
      </c>
      <c r="U470" s="76">
        <v>0.03</v>
      </c>
    </row>
    <row r="471" spans="2:21">
      <c r="B471" t="s">
        <v>1344</v>
      </c>
      <c r="C471" t="s">
        <v>1345</v>
      </c>
      <c r="D471" t="s">
        <v>103</v>
      </c>
      <c r="E471" t="s">
        <v>126</v>
      </c>
      <c r="F471" t="str">
        <f>VLOOKUP(C471,'[6]אג"ח קונצרני'!$C$14:$F$579,4,0)</f>
        <v>4854</v>
      </c>
      <c r="G471" t="s">
        <v>495</v>
      </c>
      <c r="H471" t="s">
        <v>618</v>
      </c>
      <c r="I471" t="s">
        <v>153</v>
      </c>
      <c r="J471" t="s">
        <v>266</v>
      </c>
      <c r="K471" s="76">
        <v>5.95</v>
      </c>
      <c r="L471" t="s">
        <v>105</v>
      </c>
      <c r="M471" s="76">
        <v>4.6900000000000004</v>
      </c>
      <c r="N471" s="76">
        <v>5.0599999999999996</v>
      </c>
      <c r="O471" s="76">
        <v>13163782</v>
      </c>
      <c r="P471" s="76">
        <v>100.37</v>
      </c>
      <c r="Q471" s="76">
        <v>0</v>
      </c>
      <c r="R471" s="76">
        <v>13212.4879934</v>
      </c>
      <c r="S471" s="76">
        <v>0</v>
      </c>
      <c r="T471" s="76">
        <v>0.71</v>
      </c>
      <c r="U471" s="76">
        <v>0.14000000000000001</v>
      </c>
    </row>
    <row r="472" spans="2:21">
      <c r="B472" t="s">
        <v>1346</v>
      </c>
      <c r="C472" t="s">
        <v>1347</v>
      </c>
      <c r="D472" t="s">
        <v>103</v>
      </c>
      <c r="E472" t="s">
        <v>126</v>
      </c>
      <c r="F472" t="str">
        <f>VLOOKUP(C472,'[6]אג"ח קונצרני'!$C$14:$F$579,4,0)</f>
        <v>1390</v>
      </c>
      <c r="G472" t="s">
        <v>1348</v>
      </c>
      <c r="H472" t="s">
        <v>209</v>
      </c>
      <c r="I472" t="s">
        <v>210</v>
      </c>
      <c r="J472" t="s">
        <v>980</v>
      </c>
      <c r="K472" s="76">
        <v>5.38</v>
      </c>
      <c r="L472" t="s">
        <v>126</v>
      </c>
      <c r="M472" s="76">
        <v>3.9</v>
      </c>
      <c r="N472" s="76">
        <v>3.78</v>
      </c>
      <c r="O472" s="76">
        <v>303376</v>
      </c>
      <c r="P472" s="76">
        <v>95.6</v>
      </c>
      <c r="Q472" s="76">
        <v>0</v>
      </c>
      <c r="R472" s="76">
        <v>290.02745599999997</v>
      </c>
      <c r="S472" s="76">
        <v>0.15</v>
      </c>
      <c r="T472" s="76">
        <v>0.02</v>
      </c>
      <c r="U472" s="76">
        <v>0</v>
      </c>
    </row>
    <row r="473" spans="2:21">
      <c r="B473" t="s">
        <v>1349</v>
      </c>
      <c r="C473" t="s">
        <v>1350</v>
      </c>
      <c r="D473" t="s">
        <v>103</v>
      </c>
      <c r="E473" t="s">
        <v>126</v>
      </c>
      <c r="F473" t="str">
        <f>VLOOKUP(C473,'[6]אג"ח קונצרני'!$C$14:$F$579,4,0)</f>
        <v>576</v>
      </c>
      <c r="G473" t="s">
        <v>615</v>
      </c>
      <c r="H473" t="s">
        <v>209</v>
      </c>
      <c r="I473" t="s">
        <v>210</v>
      </c>
      <c r="J473" t="s">
        <v>266</v>
      </c>
      <c r="K473" s="76">
        <v>4</v>
      </c>
      <c r="L473" t="s">
        <v>105</v>
      </c>
      <c r="M473" s="76">
        <v>5.25</v>
      </c>
      <c r="N473" s="76">
        <v>4.21</v>
      </c>
      <c r="O473" s="76">
        <v>624305</v>
      </c>
      <c r="P473" s="76">
        <v>94.21</v>
      </c>
      <c r="Q473" s="76">
        <v>0</v>
      </c>
      <c r="R473" s="76">
        <v>588.15774050000005</v>
      </c>
      <c r="S473" s="76">
        <v>0.05</v>
      </c>
      <c r="T473" s="76">
        <v>0.03</v>
      </c>
      <c r="U473" s="76">
        <v>0.01</v>
      </c>
    </row>
    <row r="474" spans="2:21">
      <c r="B474" t="s">
        <v>1351</v>
      </c>
      <c r="C474" t="s">
        <v>1352</v>
      </c>
      <c r="D474" t="s">
        <v>103</v>
      </c>
      <c r="E474" t="s">
        <v>126</v>
      </c>
      <c r="F474" t="str">
        <f>VLOOKUP(C474,'[6]אג"ח קונצרני'!$C$14:$F$579,4,0)</f>
        <v>259</v>
      </c>
      <c r="G474" t="s">
        <v>528</v>
      </c>
      <c r="H474" t="s">
        <v>807</v>
      </c>
      <c r="I474" t="s">
        <v>210</v>
      </c>
      <c r="J474" t="s">
        <v>266</v>
      </c>
      <c r="K474" s="76">
        <v>4.75</v>
      </c>
      <c r="L474" t="s">
        <v>105</v>
      </c>
      <c r="M474" s="76">
        <v>4.7</v>
      </c>
      <c r="N474" s="76">
        <v>4.4400000000000004</v>
      </c>
      <c r="O474" s="76">
        <v>3165000</v>
      </c>
      <c r="P474" s="76">
        <v>97.49</v>
      </c>
      <c r="Q474" s="76">
        <v>0</v>
      </c>
      <c r="R474" s="76">
        <v>3085.5585000000001</v>
      </c>
      <c r="S474" s="76">
        <v>0</v>
      </c>
      <c r="T474" s="76">
        <v>0.17</v>
      </c>
      <c r="U474" s="76">
        <v>0.03</v>
      </c>
    </row>
    <row r="475" spans="2:21">
      <c r="B475" t="s">
        <v>1351</v>
      </c>
      <c r="C475" t="s">
        <v>1352</v>
      </c>
      <c r="D475" t="s">
        <v>103</v>
      </c>
      <c r="E475" t="s">
        <v>126</v>
      </c>
      <c r="F475" t="str">
        <f>VLOOKUP(C475,'[6]אג"ח קונצרני'!$C$14:$F$579,4,0)</f>
        <v>259</v>
      </c>
      <c r="G475" t="s">
        <v>528</v>
      </c>
      <c r="H475" t="s">
        <v>807</v>
      </c>
      <c r="I475" t="s">
        <v>210</v>
      </c>
      <c r="J475" t="s">
        <v>266</v>
      </c>
      <c r="K475" s="76">
        <v>4.75</v>
      </c>
      <c r="L475" t="s">
        <v>105</v>
      </c>
      <c r="M475" s="76">
        <v>4.7</v>
      </c>
      <c r="N475" s="76">
        <v>4.4400000000000004</v>
      </c>
      <c r="O475" s="76">
        <v>7689495</v>
      </c>
      <c r="P475" s="76">
        <v>97.49</v>
      </c>
      <c r="Q475" s="76">
        <v>0</v>
      </c>
      <c r="R475" s="76">
        <v>7496.4886754999998</v>
      </c>
      <c r="S475" s="76">
        <v>0</v>
      </c>
      <c r="T475" s="76">
        <v>0.41</v>
      </c>
      <c r="U475" s="76">
        <v>0.08</v>
      </c>
    </row>
    <row r="476" spans="2:21">
      <c r="B476" t="s">
        <v>1353</v>
      </c>
      <c r="C476" t="s">
        <v>1354</v>
      </c>
      <c r="D476" t="s">
        <v>103</v>
      </c>
      <c r="E476" t="s">
        <v>126</v>
      </c>
      <c r="F476" t="str">
        <f>VLOOKUP(C476,'[6]אג"ח קונצרני'!$C$14:$F$579,4,0)</f>
        <v>259</v>
      </c>
      <c r="G476" t="s">
        <v>528</v>
      </c>
      <c r="H476" t="s">
        <v>807</v>
      </c>
      <c r="I476" t="s">
        <v>210</v>
      </c>
      <c r="J476" t="s">
        <v>266</v>
      </c>
      <c r="K476" s="76">
        <v>3.86</v>
      </c>
      <c r="L476" t="s">
        <v>105</v>
      </c>
      <c r="M476" s="76">
        <v>6.7</v>
      </c>
      <c r="N476" s="76">
        <v>4.18</v>
      </c>
      <c r="O476" s="76">
        <v>528782</v>
      </c>
      <c r="P476" s="76">
        <v>98.45</v>
      </c>
      <c r="Q476" s="76">
        <v>0</v>
      </c>
      <c r="R476" s="76">
        <v>520.58587899999998</v>
      </c>
      <c r="S476" s="76">
        <v>0.04</v>
      </c>
      <c r="T476" s="76">
        <v>0.03</v>
      </c>
      <c r="U476" s="76">
        <v>0.01</v>
      </c>
    </row>
    <row r="477" spans="2:21">
      <c r="B477" t="s">
        <v>1355</v>
      </c>
      <c r="C477" t="s">
        <v>1356</v>
      </c>
      <c r="D477" t="s">
        <v>103</v>
      </c>
      <c r="E477" t="s">
        <v>126</v>
      </c>
      <c r="F477" t="str">
        <f>VLOOKUP(C477,'[8]אג"ח קונצרני'!$C$14:$F$232,4,0)</f>
        <v>4858</v>
      </c>
      <c r="G477" t="s">
        <v>495</v>
      </c>
      <c r="H477" t="s">
        <v>807</v>
      </c>
      <c r="I477" t="s">
        <v>210</v>
      </c>
      <c r="J477" t="s">
        <v>411</v>
      </c>
      <c r="K477" s="76">
        <v>3.09</v>
      </c>
      <c r="L477" t="s">
        <v>105</v>
      </c>
      <c r="M477" s="76">
        <v>7.75</v>
      </c>
      <c r="N477" s="76">
        <v>7.7</v>
      </c>
      <c r="O477" s="76">
        <v>2315</v>
      </c>
      <c r="P477" s="76">
        <v>101.57</v>
      </c>
      <c r="Q477" s="76">
        <v>0</v>
      </c>
      <c r="R477" s="76">
        <v>2.3513454999999999</v>
      </c>
      <c r="S477" s="76">
        <v>0</v>
      </c>
      <c r="T477" s="76">
        <v>0</v>
      </c>
      <c r="U477" s="76">
        <v>0</v>
      </c>
    </row>
    <row r="478" spans="2:21">
      <c r="B478" t="s">
        <v>1357</v>
      </c>
      <c r="C478" t="s">
        <v>1358</v>
      </c>
      <c r="D478" t="s">
        <v>103</v>
      </c>
      <c r="E478" t="s">
        <v>126</v>
      </c>
      <c r="F478" t="str">
        <f>VLOOKUP(C478,'[6]אג"ח קונצרני'!$C$14:$F$579,4,0)</f>
        <v>4872</v>
      </c>
      <c r="G478" t="s">
        <v>135</v>
      </c>
      <c r="H478" t="s">
        <v>226</v>
      </c>
      <c r="I478" t="s">
        <v>227</v>
      </c>
      <c r="J478" t="s">
        <v>1359</v>
      </c>
      <c r="K478" s="76">
        <v>4.9000000000000004</v>
      </c>
      <c r="L478" t="s">
        <v>105</v>
      </c>
      <c r="M478" s="76">
        <v>5.5</v>
      </c>
      <c r="N478" s="76">
        <v>9.17</v>
      </c>
      <c r="O478" s="76">
        <v>290892</v>
      </c>
      <c r="P478" s="76">
        <v>87.6</v>
      </c>
      <c r="Q478" s="76">
        <v>0</v>
      </c>
      <c r="R478" s="76">
        <v>254.821392</v>
      </c>
      <c r="S478" s="76">
        <v>0</v>
      </c>
      <c r="T478" s="76">
        <v>0.01</v>
      </c>
      <c r="U478" s="76">
        <v>0</v>
      </c>
    </row>
    <row r="479" spans="2:21">
      <c r="B479" t="s">
        <v>1360</v>
      </c>
      <c r="C479" t="s">
        <v>1361</v>
      </c>
      <c r="D479" t="s">
        <v>103</v>
      </c>
      <c r="E479" t="s">
        <v>126</v>
      </c>
      <c r="F479" t="str">
        <f>VLOOKUP(C479,'[6]אג"ח קונצרני'!$C$14:$F$579,4,0)</f>
        <v>1132</v>
      </c>
      <c r="G479" t="s">
        <v>135</v>
      </c>
      <c r="H479" t="s">
        <v>226</v>
      </c>
      <c r="I479" t="s">
        <v>227</v>
      </c>
      <c r="J479" t="s">
        <v>314</v>
      </c>
      <c r="K479" s="76">
        <v>5.2</v>
      </c>
      <c r="L479" t="s">
        <v>105</v>
      </c>
      <c r="M479" s="76">
        <v>5.95</v>
      </c>
      <c r="N479" s="76">
        <v>5.84</v>
      </c>
      <c r="O479" s="76">
        <v>2071622</v>
      </c>
      <c r="P479" s="76">
        <v>91.72</v>
      </c>
      <c r="Q479" s="76">
        <v>0</v>
      </c>
      <c r="R479" s="76">
        <v>1900.0916984</v>
      </c>
      <c r="S479" s="76">
        <v>0.21</v>
      </c>
      <c r="T479" s="76">
        <v>0.1</v>
      </c>
      <c r="U479" s="76">
        <v>0.02</v>
      </c>
    </row>
    <row r="480" spans="2:21">
      <c r="B480" s="77" t="s">
        <v>1362</v>
      </c>
      <c r="C480" s="16"/>
      <c r="D480" s="16"/>
      <c r="E480" s="16"/>
      <c r="F480" s="16"/>
      <c r="K480" s="78">
        <v>0</v>
      </c>
      <c r="N480" s="78">
        <v>0</v>
      </c>
      <c r="O480" s="78">
        <v>0</v>
      </c>
      <c r="Q480" s="78">
        <v>0</v>
      </c>
      <c r="R480" s="78">
        <v>0</v>
      </c>
      <c r="T480" s="78">
        <v>0</v>
      </c>
      <c r="U480" s="78">
        <v>0</v>
      </c>
    </row>
    <row r="481" spans="2:21">
      <c r="B481" t="s">
        <v>226</v>
      </c>
      <c r="C481" t="s">
        <v>226</v>
      </c>
      <c r="D481" s="16"/>
      <c r="E481" s="16"/>
      <c r="F481" s="16"/>
      <c r="G481" t="s">
        <v>226</v>
      </c>
      <c r="H481" t="s">
        <v>226</v>
      </c>
      <c r="K481" s="76">
        <v>0</v>
      </c>
      <c r="L481" t="s">
        <v>226</v>
      </c>
      <c r="M481" s="76">
        <v>0</v>
      </c>
      <c r="N481" s="76">
        <v>0</v>
      </c>
      <c r="O481" s="76">
        <v>0</v>
      </c>
      <c r="P481" s="76">
        <v>0</v>
      </c>
      <c r="R481" s="76">
        <v>0</v>
      </c>
      <c r="S481" s="76">
        <v>0</v>
      </c>
      <c r="T481" s="76">
        <v>0</v>
      </c>
      <c r="U481" s="76">
        <v>0</v>
      </c>
    </row>
    <row r="482" spans="2:21">
      <c r="B482" s="77" t="s">
        <v>258</v>
      </c>
      <c r="C482" s="16"/>
      <c r="D482" s="16"/>
      <c r="E482" s="16"/>
      <c r="F482" s="16"/>
      <c r="K482" s="78">
        <v>6</v>
      </c>
      <c r="N482" s="78">
        <v>3.88</v>
      </c>
      <c r="O482" s="78">
        <v>72109000</v>
      </c>
      <c r="Q482" s="78">
        <v>0</v>
      </c>
      <c r="R482" s="78">
        <v>254852.33937924341</v>
      </c>
      <c r="T482" s="78">
        <v>13.77</v>
      </c>
      <c r="U482" s="78">
        <v>2.64</v>
      </c>
    </row>
    <row r="483" spans="2:21">
      <c r="B483" s="77" t="s">
        <v>374</v>
      </c>
      <c r="C483" s="16"/>
      <c r="D483" s="16"/>
      <c r="E483" s="16"/>
      <c r="F483" s="16"/>
      <c r="K483" s="78">
        <v>0</v>
      </c>
      <c r="N483" s="78">
        <v>0</v>
      </c>
      <c r="O483" s="78">
        <v>0</v>
      </c>
      <c r="Q483" s="78">
        <v>0</v>
      </c>
      <c r="R483" s="78">
        <v>0</v>
      </c>
      <c r="T483" s="78">
        <v>0</v>
      </c>
      <c r="U483" s="78">
        <v>0</v>
      </c>
    </row>
    <row r="484" spans="2:21">
      <c r="B484" t="s">
        <v>226</v>
      </c>
      <c r="C484" t="s">
        <v>226</v>
      </c>
      <c r="D484" s="16"/>
      <c r="E484" s="16"/>
      <c r="F484" s="16"/>
      <c r="G484" t="s">
        <v>226</v>
      </c>
      <c r="H484" t="s">
        <v>226</v>
      </c>
      <c r="K484" s="76">
        <v>0</v>
      </c>
      <c r="L484" t="s">
        <v>226</v>
      </c>
      <c r="M484" s="76">
        <v>0</v>
      </c>
      <c r="N484" s="76">
        <v>0</v>
      </c>
      <c r="O484" s="76">
        <v>0</v>
      </c>
      <c r="P484" s="76">
        <v>0</v>
      </c>
      <c r="R484" s="76">
        <v>0</v>
      </c>
      <c r="S484" s="76">
        <v>0</v>
      </c>
      <c r="T484" s="76">
        <v>0</v>
      </c>
      <c r="U484" s="76">
        <v>0</v>
      </c>
    </row>
    <row r="485" spans="2:21">
      <c r="B485" s="77" t="s">
        <v>375</v>
      </c>
      <c r="C485" s="16"/>
      <c r="D485" s="16"/>
      <c r="E485" s="16"/>
      <c r="F485" s="16"/>
      <c r="K485" s="78">
        <v>6</v>
      </c>
      <c r="N485" s="78">
        <v>3.88</v>
      </c>
      <c r="O485" s="78">
        <v>72109000</v>
      </c>
      <c r="Q485" s="78">
        <v>0</v>
      </c>
      <c r="R485" s="78">
        <v>254852.33937924341</v>
      </c>
      <c r="T485" s="78">
        <v>13.77</v>
      </c>
      <c r="U485" s="78">
        <v>2.64</v>
      </c>
    </row>
    <row r="486" spans="2:21">
      <c r="B486" t="s">
        <v>1363</v>
      </c>
      <c r="C486" t="s">
        <v>1363</v>
      </c>
      <c r="D486" t="s">
        <v>1364</v>
      </c>
      <c r="E486" t="s">
        <v>1365</v>
      </c>
      <c r="F486" t="str">
        <f>VLOOKUP(C486,'[6]אג"ח קונצרני'!$C$14:$F$579,4,0)</f>
        <v>2465</v>
      </c>
      <c r="G486" t="s">
        <v>1366</v>
      </c>
      <c r="H486" t="s">
        <v>747</v>
      </c>
      <c r="I486" t="s">
        <v>379</v>
      </c>
      <c r="J486" t="s">
        <v>1367</v>
      </c>
      <c r="K486" s="76">
        <v>6.8</v>
      </c>
      <c r="L486" t="s">
        <v>109</v>
      </c>
      <c r="M486" s="76">
        <v>3.55</v>
      </c>
      <c r="N486" s="76">
        <v>3.21</v>
      </c>
      <c r="O486" s="76">
        <v>2700000</v>
      </c>
      <c r="P486" s="76">
        <v>103.40736111111111</v>
      </c>
      <c r="Q486" s="76">
        <v>0</v>
      </c>
      <c r="R486" s="76">
        <v>9679.8596662500004</v>
      </c>
      <c r="S486" s="76">
        <v>0</v>
      </c>
      <c r="T486" s="76">
        <v>0.52</v>
      </c>
      <c r="U486" s="76">
        <v>0.1</v>
      </c>
    </row>
    <row r="487" spans="2:21">
      <c r="B487" t="s">
        <v>1368</v>
      </c>
      <c r="C487" t="s">
        <v>1369</v>
      </c>
      <c r="D487" t="s">
        <v>1364</v>
      </c>
      <c r="E487" t="s">
        <v>1365</v>
      </c>
      <c r="F487" t="str">
        <f>VLOOKUP(C487,'[6]אג"ח קונצרני'!$C$14:$F$579,4,0)</f>
        <v>2465</v>
      </c>
      <c r="G487" t="s">
        <v>1366</v>
      </c>
      <c r="H487" t="s">
        <v>747</v>
      </c>
      <c r="I487" t="s">
        <v>379</v>
      </c>
      <c r="J487" t="s">
        <v>1370</v>
      </c>
      <c r="K487" s="76">
        <v>6.01</v>
      </c>
      <c r="L487" t="s">
        <v>109</v>
      </c>
      <c r="M487" s="76">
        <v>3.3</v>
      </c>
      <c r="N487" s="76">
        <v>3.09</v>
      </c>
      <c r="O487" s="76">
        <v>650000</v>
      </c>
      <c r="P487" s="76">
        <v>102.3785</v>
      </c>
      <c r="Q487" s="76">
        <v>0</v>
      </c>
      <c r="R487" s="76">
        <v>2307.1506867500002</v>
      </c>
      <c r="S487" s="76">
        <v>0</v>
      </c>
      <c r="T487" s="76">
        <v>0.12</v>
      </c>
      <c r="U487" s="76">
        <v>0.02</v>
      </c>
    </row>
    <row r="488" spans="2:21">
      <c r="B488" t="s">
        <v>1371</v>
      </c>
      <c r="C488" t="s">
        <v>1372</v>
      </c>
      <c r="D488" t="s">
        <v>1364</v>
      </c>
      <c r="E488" t="s">
        <v>1365</v>
      </c>
      <c r="F488" t="str">
        <f>VLOOKUP(C488,'[6]אג"ח קונצרני'!$C$14:$F$579,4,0)</f>
        <v>2260</v>
      </c>
      <c r="G488" t="s">
        <v>1366</v>
      </c>
      <c r="H488" t="s">
        <v>1373</v>
      </c>
      <c r="I488" t="s">
        <v>379</v>
      </c>
      <c r="J488" t="s">
        <v>1374</v>
      </c>
      <c r="K488" s="76">
        <v>3.71</v>
      </c>
      <c r="L488" t="s">
        <v>109</v>
      </c>
      <c r="M488" s="76">
        <v>4.5</v>
      </c>
      <c r="N488" s="76">
        <v>2.74</v>
      </c>
      <c r="O488" s="76">
        <v>1025000</v>
      </c>
      <c r="P488" s="76">
        <v>108.746</v>
      </c>
      <c r="Q488" s="76">
        <v>0</v>
      </c>
      <c r="R488" s="76">
        <v>3864.4794155</v>
      </c>
      <c r="S488" s="76">
        <v>0</v>
      </c>
      <c r="T488" s="76">
        <v>0.21</v>
      </c>
      <c r="U488" s="76">
        <v>0.04</v>
      </c>
    </row>
    <row r="489" spans="2:21">
      <c r="B489" t="s">
        <v>1375</v>
      </c>
      <c r="C489" t="s">
        <v>1376</v>
      </c>
      <c r="D489" t="s">
        <v>1364</v>
      </c>
      <c r="E489" t="s">
        <v>1365</v>
      </c>
      <c r="F489" t="str">
        <f>VLOOKUP(C489,'[11]אג"ח קונצרני'!$C$14:$F$70,4,0)</f>
        <v>2180</v>
      </c>
      <c r="G489" t="s">
        <v>1366</v>
      </c>
      <c r="H489" t="s">
        <v>1373</v>
      </c>
      <c r="I489" t="s">
        <v>379</v>
      </c>
      <c r="J489" t="s">
        <v>1377</v>
      </c>
      <c r="K489" s="76">
        <v>8.5299999999999994</v>
      </c>
      <c r="L489" t="s">
        <v>109</v>
      </c>
      <c r="M489" s="76">
        <v>3.42</v>
      </c>
      <c r="N489" s="76">
        <v>3.44</v>
      </c>
      <c r="O489" s="76">
        <v>3134000</v>
      </c>
      <c r="P489" s="76">
        <v>100.15003835574116</v>
      </c>
      <c r="Q489" s="76">
        <v>0</v>
      </c>
      <c r="R489" s="76">
        <v>10881.8805346807</v>
      </c>
      <c r="S489" s="76">
        <v>0</v>
      </c>
      <c r="T489" s="76">
        <v>0.59</v>
      </c>
      <c r="U489" s="76">
        <v>0.11</v>
      </c>
    </row>
    <row r="490" spans="2:21">
      <c r="B490" t="s">
        <v>1378</v>
      </c>
      <c r="C490" t="s">
        <v>1379</v>
      </c>
      <c r="D490" t="s">
        <v>1364</v>
      </c>
      <c r="E490" t="s">
        <v>1365</v>
      </c>
      <c r="F490" t="str">
        <f>VLOOKUP(C490,'[6]אג"ח קונצרני'!$C$14:$F$579,4,0)</f>
        <v>2260</v>
      </c>
      <c r="G490" t="s">
        <v>1366</v>
      </c>
      <c r="H490" t="s">
        <v>1373</v>
      </c>
      <c r="I490" t="s">
        <v>379</v>
      </c>
      <c r="J490" t="s">
        <v>1367</v>
      </c>
      <c r="K490" s="76">
        <v>6.33</v>
      </c>
      <c r="L490" t="s">
        <v>109</v>
      </c>
      <c r="M490" s="76">
        <v>3.9</v>
      </c>
      <c r="N490" s="76">
        <v>3.2</v>
      </c>
      <c r="O490" s="76">
        <v>2625000</v>
      </c>
      <c r="P490" s="76">
        <v>106.45350000000001</v>
      </c>
      <c r="Q490" s="76">
        <v>0</v>
      </c>
      <c r="R490" s="76">
        <v>9688.1999681249999</v>
      </c>
      <c r="S490" s="76">
        <v>0</v>
      </c>
      <c r="T490" s="76">
        <v>0.52</v>
      </c>
      <c r="U490" s="76">
        <v>0.1</v>
      </c>
    </row>
    <row r="491" spans="2:21">
      <c r="B491" t="s">
        <v>1380</v>
      </c>
      <c r="C491" t="s">
        <v>1381</v>
      </c>
      <c r="D491" t="s">
        <v>1364</v>
      </c>
      <c r="E491" t="s">
        <v>1365</v>
      </c>
      <c r="F491" t="str">
        <f>VLOOKUP(C491,'[6]אג"ח קונצרני'!$C$14:$F$579,4,0)</f>
        <v>4767</v>
      </c>
      <c r="G491" t="s">
        <v>1366</v>
      </c>
      <c r="H491" t="s">
        <v>1382</v>
      </c>
      <c r="I491" t="s">
        <v>379</v>
      </c>
      <c r="J491" t="s">
        <v>1383</v>
      </c>
      <c r="K491" s="76">
        <v>5.57</v>
      </c>
      <c r="L491" t="s">
        <v>109</v>
      </c>
      <c r="M491" s="76">
        <v>4</v>
      </c>
      <c r="N491" s="76">
        <v>3.05</v>
      </c>
      <c r="O491" s="76">
        <v>595000</v>
      </c>
      <c r="P491" s="76">
        <v>106.48488889075631</v>
      </c>
      <c r="Q491" s="76">
        <v>0</v>
      </c>
      <c r="R491" s="76">
        <v>2196.6395032163</v>
      </c>
      <c r="S491" s="76">
        <v>0</v>
      </c>
      <c r="T491" s="76">
        <v>0.12</v>
      </c>
      <c r="U491" s="76">
        <v>0.02</v>
      </c>
    </row>
    <row r="492" spans="2:21">
      <c r="B492" t="s">
        <v>1384</v>
      </c>
      <c r="C492" t="s">
        <v>1385</v>
      </c>
      <c r="D492" t="s">
        <v>1364</v>
      </c>
      <c r="E492" t="s">
        <v>1365</v>
      </c>
      <c r="F492" t="str">
        <f>VLOOKUP(C492,'[6]אג"ח קונצרני'!$C$14:$F$579,4,0)</f>
        <v>2600</v>
      </c>
      <c r="G492" t="s">
        <v>1366</v>
      </c>
      <c r="H492" t="s">
        <v>1382</v>
      </c>
      <c r="I492" t="s">
        <v>379</v>
      </c>
      <c r="J492" t="s">
        <v>1374</v>
      </c>
      <c r="K492" s="76">
        <v>3.68</v>
      </c>
      <c r="L492" t="s">
        <v>109</v>
      </c>
      <c r="M492" s="76">
        <v>4.5</v>
      </c>
      <c r="N492" s="76">
        <v>2.84</v>
      </c>
      <c r="O492" s="76">
        <v>925000</v>
      </c>
      <c r="P492" s="76">
        <v>108.456</v>
      </c>
      <c r="Q492" s="76">
        <v>0</v>
      </c>
      <c r="R492" s="76">
        <v>3478.156806</v>
      </c>
      <c r="S492" s="76">
        <v>0</v>
      </c>
      <c r="T492" s="76">
        <v>0.19</v>
      </c>
      <c r="U492" s="76">
        <v>0.04</v>
      </c>
    </row>
    <row r="493" spans="2:21">
      <c r="B493" t="s">
        <v>1386</v>
      </c>
      <c r="C493" t="s">
        <v>1387</v>
      </c>
      <c r="D493" t="s">
        <v>1364</v>
      </c>
      <c r="E493" t="s">
        <v>1365</v>
      </c>
      <c r="F493" t="str">
        <f>VLOOKUP(C493,'[6]אג"ח קונצרני'!$C$14:$F$579,4,0)</f>
        <v>2600</v>
      </c>
      <c r="G493" t="s">
        <v>1366</v>
      </c>
      <c r="H493" t="s">
        <v>1382</v>
      </c>
      <c r="I493" t="s">
        <v>379</v>
      </c>
      <c r="J493" t="s">
        <v>1388</v>
      </c>
      <c r="K493" s="76">
        <v>6.93</v>
      </c>
      <c r="L493" t="s">
        <v>109</v>
      </c>
      <c r="M493" s="76">
        <v>3.7</v>
      </c>
      <c r="N493" s="76">
        <v>3.35</v>
      </c>
      <c r="O493" s="76">
        <v>1800000</v>
      </c>
      <c r="P493" s="76">
        <v>104.39166666666667</v>
      </c>
      <c r="Q493" s="76">
        <v>0</v>
      </c>
      <c r="R493" s="76">
        <v>6514.6663500000004</v>
      </c>
      <c r="S493" s="76">
        <v>0</v>
      </c>
      <c r="T493" s="76">
        <v>0.35</v>
      </c>
      <c r="U493" s="76">
        <v>7.0000000000000007E-2</v>
      </c>
    </row>
    <row r="494" spans="2:21">
      <c r="B494" t="s">
        <v>1389</v>
      </c>
      <c r="C494" t="s">
        <v>1390</v>
      </c>
      <c r="D494" t="s">
        <v>126</v>
      </c>
      <c r="E494" t="s">
        <v>1365</v>
      </c>
      <c r="F494" t="str">
        <f>VLOOKUP(C494,'[6]אג"ח קונצרני'!$C$14:$F$579,4,0)</f>
        <v>4768</v>
      </c>
      <c r="G494" t="s">
        <v>1391</v>
      </c>
      <c r="H494" t="s">
        <v>1382</v>
      </c>
      <c r="I494" t="s">
        <v>379</v>
      </c>
      <c r="J494" t="s">
        <v>1392</v>
      </c>
      <c r="K494" s="76">
        <v>6.72</v>
      </c>
      <c r="L494" t="s">
        <v>109</v>
      </c>
      <c r="M494" s="76">
        <v>4.5</v>
      </c>
      <c r="N494" s="76">
        <v>4.59</v>
      </c>
      <c r="O494" s="76">
        <v>2325000</v>
      </c>
      <c r="P494" s="76">
        <v>101.6785</v>
      </c>
      <c r="Q494" s="76">
        <v>0</v>
      </c>
      <c r="R494" s="76">
        <v>8196.0751083750001</v>
      </c>
      <c r="S494" s="76">
        <v>0</v>
      </c>
      <c r="T494" s="76">
        <v>0.44</v>
      </c>
      <c r="U494" s="76">
        <v>0.08</v>
      </c>
    </row>
    <row r="495" spans="2:21">
      <c r="B495" t="s">
        <v>1393</v>
      </c>
      <c r="C495" t="s">
        <v>1394</v>
      </c>
      <c r="D495" t="s">
        <v>1364</v>
      </c>
      <c r="E495" t="s">
        <v>1365</v>
      </c>
      <c r="F495" t="str">
        <f>VLOOKUP(C495,'[6]אג"ח קונצרני'!$C$14:$F$579,4,0)</f>
        <v>4808</v>
      </c>
      <c r="G495" t="s">
        <v>1395</v>
      </c>
      <c r="H495" t="s">
        <v>1382</v>
      </c>
      <c r="I495" t="s">
        <v>379</v>
      </c>
      <c r="J495" t="s">
        <v>1392</v>
      </c>
      <c r="K495" s="76">
        <v>7.71</v>
      </c>
      <c r="L495" t="s">
        <v>109</v>
      </c>
      <c r="M495" s="76">
        <v>4.13</v>
      </c>
      <c r="N495" s="76">
        <v>3.59</v>
      </c>
      <c r="O495" s="76">
        <v>1910000</v>
      </c>
      <c r="P495" s="76">
        <v>105.58766665853659</v>
      </c>
      <c r="Q495" s="76">
        <v>0</v>
      </c>
      <c r="R495" s="76">
        <v>6991.9836102510999</v>
      </c>
      <c r="S495" s="76">
        <v>0</v>
      </c>
      <c r="T495" s="76">
        <v>0.38</v>
      </c>
      <c r="U495" s="76">
        <v>7.0000000000000007E-2</v>
      </c>
    </row>
    <row r="496" spans="2:21">
      <c r="B496" t="s">
        <v>1396</v>
      </c>
      <c r="C496" t="s">
        <v>1397</v>
      </c>
      <c r="D496" t="s">
        <v>1364</v>
      </c>
      <c r="E496" t="s">
        <v>1365</v>
      </c>
      <c r="F496" t="str">
        <f>VLOOKUP(C496,'[6]אג"ח קונצרני'!$C$14:$F$579,4,0)</f>
        <v>4825</v>
      </c>
      <c r="G496" t="s">
        <v>1366</v>
      </c>
      <c r="H496" t="s">
        <v>1398</v>
      </c>
      <c r="I496" t="s">
        <v>1399</v>
      </c>
      <c r="J496" t="s">
        <v>1400</v>
      </c>
      <c r="K496" s="76">
        <v>4.6900000000000004</v>
      </c>
      <c r="L496" t="s">
        <v>109</v>
      </c>
      <c r="M496" s="76">
        <v>4.4000000000000004</v>
      </c>
      <c r="N496" s="76">
        <v>3.84</v>
      </c>
      <c r="O496" s="76">
        <v>834000</v>
      </c>
      <c r="P496" s="76">
        <v>103.96966666666667</v>
      </c>
      <c r="Q496" s="76">
        <v>0</v>
      </c>
      <c r="R496" s="76">
        <v>3006.2600383399999</v>
      </c>
      <c r="S496" s="76">
        <v>0</v>
      </c>
      <c r="T496" s="76">
        <v>0.16</v>
      </c>
      <c r="U496" s="76">
        <v>0.03</v>
      </c>
    </row>
    <row r="497" spans="2:21">
      <c r="B497" t="s">
        <v>1396</v>
      </c>
      <c r="C497" t="s">
        <v>1397</v>
      </c>
      <c r="D497" t="s">
        <v>1364</v>
      </c>
      <c r="E497" t="s">
        <v>1365</v>
      </c>
      <c r="F497" t="str">
        <f>VLOOKUP(C497,'[6]אג"ח קונצרני'!$C$14:$F$579,4,0)</f>
        <v>4825</v>
      </c>
      <c r="G497" t="s">
        <v>1366</v>
      </c>
      <c r="H497" t="s">
        <v>1398</v>
      </c>
      <c r="I497" t="s">
        <v>1399</v>
      </c>
      <c r="J497" t="s">
        <v>1400</v>
      </c>
      <c r="K497" s="76">
        <v>4.6900000000000004</v>
      </c>
      <c r="L497" t="s">
        <v>109</v>
      </c>
      <c r="M497" s="76">
        <v>4.4000000000000004</v>
      </c>
      <c r="N497" s="76">
        <v>3.84</v>
      </c>
      <c r="O497" s="76">
        <v>1166000</v>
      </c>
      <c r="P497" s="76">
        <v>103.96966673469387</v>
      </c>
      <c r="Q497" s="76">
        <v>0</v>
      </c>
      <c r="R497" s="76">
        <v>4202.9966485577997</v>
      </c>
      <c r="S497" s="76">
        <v>0</v>
      </c>
      <c r="T497" s="76">
        <v>0.23</v>
      </c>
      <c r="U497" s="76">
        <v>0.04</v>
      </c>
    </row>
    <row r="498" spans="2:21">
      <c r="B498" t="s">
        <v>1401</v>
      </c>
      <c r="C498" t="s">
        <v>1402</v>
      </c>
      <c r="D498" t="s">
        <v>1403</v>
      </c>
      <c r="E498" t="s">
        <v>1365</v>
      </c>
      <c r="F498" t="str">
        <f>VLOOKUP(C498,'[6]אג"ח קונצרני'!$C$14:$F$579,4,0)</f>
        <v>4759</v>
      </c>
      <c r="G498" t="s">
        <v>1404</v>
      </c>
      <c r="H498" t="s">
        <v>1405</v>
      </c>
      <c r="I498" t="s">
        <v>379</v>
      </c>
      <c r="J498" t="s">
        <v>1406</v>
      </c>
      <c r="K498" s="76">
        <v>4.91</v>
      </c>
      <c r="L498" t="s">
        <v>113</v>
      </c>
      <c r="M498" s="76">
        <v>2.13</v>
      </c>
      <c r="N498" s="76">
        <v>1.03</v>
      </c>
      <c r="O498" s="76">
        <v>400000</v>
      </c>
      <c r="P498" s="76">
        <v>107.2110972</v>
      </c>
      <c r="Q498" s="76">
        <v>0</v>
      </c>
      <c r="R498" s="76">
        <v>1780.81920934614</v>
      </c>
      <c r="S498" s="76">
        <v>0</v>
      </c>
      <c r="T498" s="76">
        <v>0.1</v>
      </c>
      <c r="U498" s="76">
        <v>0.02</v>
      </c>
    </row>
    <row r="499" spans="2:21">
      <c r="B499" t="s">
        <v>1407</v>
      </c>
      <c r="C499" t="s">
        <v>1408</v>
      </c>
      <c r="D499" t="s">
        <v>1364</v>
      </c>
      <c r="E499" t="s">
        <v>1365</v>
      </c>
      <c r="F499" t="str">
        <f>VLOOKUP(C499,'[6]אג"ח קונצרני'!$C$14:$F$579,4,0)</f>
        <v>4767</v>
      </c>
      <c r="G499" t="s">
        <v>1366</v>
      </c>
      <c r="H499" t="s">
        <v>1405</v>
      </c>
      <c r="I499" t="s">
        <v>379</v>
      </c>
      <c r="J499" t="s">
        <v>1409</v>
      </c>
      <c r="K499" s="76">
        <v>5.82</v>
      </c>
      <c r="L499" t="s">
        <v>109</v>
      </c>
      <c r="M499" s="76">
        <v>4.2</v>
      </c>
      <c r="N499" s="76">
        <v>3.35</v>
      </c>
      <c r="O499" s="76">
        <v>625000</v>
      </c>
      <c r="P499" s="76">
        <v>106.664666672</v>
      </c>
      <c r="Q499" s="76">
        <v>0</v>
      </c>
      <c r="R499" s="76">
        <v>2311.2899959489</v>
      </c>
      <c r="S499" s="76">
        <v>0</v>
      </c>
      <c r="T499" s="76">
        <v>0.12</v>
      </c>
      <c r="U499" s="76">
        <v>0.02</v>
      </c>
    </row>
    <row r="500" spans="2:21">
      <c r="B500" t="s">
        <v>1407</v>
      </c>
      <c r="C500" t="s">
        <v>1408</v>
      </c>
      <c r="D500" t="s">
        <v>1364</v>
      </c>
      <c r="E500" t="s">
        <v>1365</v>
      </c>
      <c r="F500" t="str">
        <f>VLOOKUP(C500,'[6]אג"ח קונצרני'!$C$14:$F$579,4,0)</f>
        <v>4767</v>
      </c>
      <c r="G500" t="s">
        <v>1366</v>
      </c>
      <c r="H500" t="s">
        <v>1405</v>
      </c>
      <c r="I500" t="s">
        <v>379</v>
      </c>
      <c r="J500" t="s">
        <v>1409</v>
      </c>
      <c r="K500" s="76">
        <v>5.82</v>
      </c>
      <c r="L500" t="s">
        <v>109</v>
      </c>
      <c r="M500" s="76">
        <v>4.2</v>
      </c>
      <c r="N500" s="76">
        <v>3.35</v>
      </c>
      <c r="O500" s="76">
        <v>725000</v>
      </c>
      <c r="P500" s="76">
        <v>106.66466666666666</v>
      </c>
      <c r="Q500" s="76">
        <v>0</v>
      </c>
      <c r="R500" s="76">
        <v>2681.0963950511</v>
      </c>
      <c r="S500" s="76">
        <v>0</v>
      </c>
      <c r="T500" s="76">
        <v>0.14000000000000001</v>
      </c>
      <c r="U500" s="76">
        <v>0.03</v>
      </c>
    </row>
    <row r="501" spans="2:21">
      <c r="B501" t="s">
        <v>1410</v>
      </c>
      <c r="C501" t="s">
        <v>1411</v>
      </c>
      <c r="D501" t="s">
        <v>1364</v>
      </c>
      <c r="E501" t="s">
        <v>1365</v>
      </c>
      <c r="F501" t="str">
        <f>VLOOKUP(C501,'[6]אג"ח קונצרני'!$C$14:$F$579,4,0)</f>
        <v>4770</v>
      </c>
      <c r="G501" t="s">
        <v>3116</v>
      </c>
      <c r="H501" t="s">
        <v>1405</v>
      </c>
      <c r="I501" t="s">
        <v>379</v>
      </c>
      <c r="J501" t="s">
        <v>380</v>
      </c>
      <c r="K501" s="76">
        <v>5.83</v>
      </c>
      <c r="L501" t="s">
        <v>113</v>
      </c>
      <c r="M501" s="76">
        <v>3.75</v>
      </c>
      <c r="N501" s="76">
        <v>2.17</v>
      </c>
      <c r="O501" s="76">
        <v>1150000</v>
      </c>
      <c r="P501" s="76">
        <v>111.33058333043478</v>
      </c>
      <c r="Q501" s="76">
        <v>0</v>
      </c>
      <c r="R501" s="76">
        <v>5316.5808738865799</v>
      </c>
      <c r="S501" s="76">
        <v>0</v>
      </c>
      <c r="T501" s="76">
        <v>0.28999999999999998</v>
      </c>
      <c r="U501" s="76">
        <v>0.06</v>
      </c>
    </row>
    <row r="502" spans="2:21">
      <c r="B502" t="s">
        <v>1412</v>
      </c>
      <c r="C502" t="s">
        <v>1413</v>
      </c>
      <c r="D502" t="s">
        <v>1364</v>
      </c>
      <c r="E502" t="s">
        <v>1365</v>
      </c>
      <c r="F502" t="str">
        <f>VLOOKUP(C502,'[6]אג"ח קונצרני'!$C$14:$F$579,4,0)</f>
        <v>4700</v>
      </c>
      <c r="G502" t="s">
        <v>1414</v>
      </c>
      <c r="H502" t="s">
        <v>1405</v>
      </c>
      <c r="I502" t="s">
        <v>379</v>
      </c>
      <c r="J502" t="s">
        <v>1392</v>
      </c>
      <c r="K502" s="76">
        <v>5.57</v>
      </c>
      <c r="L502" t="s">
        <v>109</v>
      </c>
      <c r="M502" s="76">
        <v>4.75</v>
      </c>
      <c r="N502" s="76">
        <v>4.5599999999999996</v>
      </c>
      <c r="O502" s="76">
        <v>1835000</v>
      </c>
      <c r="P502" s="76">
        <v>101.80538888666666</v>
      </c>
      <c r="Q502" s="76">
        <v>0</v>
      </c>
      <c r="R502" s="76">
        <v>6476.8028481087003</v>
      </c>
      <c r="S502" s="76">
        <v>0</v>
      </c>
      <c r="T502" s="76">
        <v>0.35</v>
      </c>
      <c r="U502" s="76">
        <v>7.0000000000000007E-2</v>
      </c>
    </row>
    <row r="503" spans="2:21">
      <c r="B503" t="s">
        <v>1415</v>
      </c>
      <c r="C503" t="s">
        <v>1416</v>
      </c>
      <c r="D503" t="s">
        <v>1364</v>
      </c>
      <c r="E503" t="s">
        <v>1365</v>
      </c>
      <c r="F503" t="str">
        <f>VLOOKUP(C503,'[6]אג"ח קונצרני'!$C$14:$F$579,4,0)</f>
        <v>4718</v>
      </c>
      <c r="G503" t="s">
        <v>1395</v>
      </c>
      <c r="H503" t="s">
        <v>1405</v>
      </c>
      <c r="I503" t="s">
        <v>379</v>
      </c>
      <c r="J503" t="s">
        <v>756</v>
      </c>
      <c r="K503" s="76">
        <v>4.26</v>
      </c>
      <c r="L503" t="s">
        <v>109</v>
      </c>
      <c r="M503" s="76">
        <v>2.6</v>
      </c>
      <c r="N503" s="76">
        <v>2.87</v>
      </c>
      <c r="O503" s="76">
        <v>650000</v>
      </c>
      <c r="P503" s="76">
        <v>100.12466666153846</v>
      </c>
      <c r="Q503" s="76">
        <v>0</v>
      </c>
      <c r="R503" s="76">
        <v>2256.3594255510998</v>
      </c>
      <c r="S503" s="76">
        <v>0</v>
      </c>
      <c r="T503" s="76">
        <v>0.12</v>
      </c>
      <c r="U503" s="76">
        <v>0.02</v>
      </c>
    </row>
    <row r="504" spans="2:21">
      <c r="B504" t="s">
        <v>1415</v>
      </c>
      <c r="C504" t="s">
        <v>1416</v>
      </c>
      <c r="D504" t="s">
        <v>1364</v>
      </c>
      <c r="E504" t="s">
        <v>1365</v>
      </c>
      <c r="F504" t="str">
        <f>VLOOKUP(C504,'[6]אג"ח קונצרני'!$C$14:$F$579,4,0)</f>
        <v>4718</v>
      </c>
      <c r="G504" t="s">
        <v>1395</v>
      </c>
      <c r="H504" t="s">
        <v>1405</v>
      </c>
      <c r="I504" t="s">
        <v>379</v>
      </c>
      <c r="J504" t="s">
        <v>756</v>
      </c>
      <c r="K504" s="76">
        <v>4.26</v>
      </c>
      <c r="L504" t="s">
        <v>109</v>
      </c>
      <c r="M504" s="76">
        <v>2.6</v>
      </c>
      <c r="N504" s="76">
        <v>2.87</v>
      </c>
      <c r="O504" s="76">
        <v>590000</v>
      </c>
      <c r="P504" s="76">
        <v>100.12466666101695</v>
      </c>
      <c r="Q504" s="76">
        <v>0</v>
      </c>
      <c r="R504" s="76">
        <v>2048.0800939511</v>
      </c>
      <c r="S504" s="76">
        <v>0</v>
      </c>
      <c r="T504" s="76">
        <v>0.11</v>
      </c>
      <c r="U504" s="76">
        <v>0.02</v>
      </c>
    </row>
    <row r="505" spans="2:21">
      <c r="B505" t="s">
        <v>1417</v>
      </c>
      <c r="C505" t="s">
        <v>1418</v>
      </c>
      <c r="D505" t="s">
        <v>1364</v>
      </c>
      <c r="E505" t="s">
        <v>1365</v>
      </c>
      <c r="F505" t="str">
        <f>VLOOKUP(C505,'[6]אג"ח קונצרני'!$C$14:$F$579,4,0)</f>
        <v>4613</v>
      </c>
      <c r="G505" t="s">
        <v>1419</v>
      </c>
      <c r="H505" t="s">
        <v>1405</v>
      </c>
      <c r="I505" t="s">
        <v>379</v>
      </c>
      <c r="J505" t="s">
        <v>756</v>
      </c>
      <c r="K505" s="76">
        <v>3.9</v>
      </c>
      <c r="L505" t="s">
        <v>109</v>
      </c>
      <c r="M505" s="76">
        <v>5.5</v>
      </c>
      <c r="N505" s="76">
        <v>3.67</v>
      </c>
      <c r="O505" s="76">
        <v>900000</v>
      </c>
      <c r="P505" s="76">
        <v>108.28910958888889</v>
      </c>
      <c r="Q505" s="76">
        <v>0</v>
      </c>
      <c r="R505" s="76">
        <v>3378.9450865020999</v>
      </c>
      <c r="S505" s="76">
        <v>0</v>
      </c>
      <c r="T505" s="76">
        <v>0.18</v>
      </c>
      <c r="U505" s="76">
        <v>0.04</v>
      </c>
    </row>
    <row r="506" spans="2:21">
      <c r="B506" t="s">
        <v>1417</v>
      </c>
      <c r="C506" t="s">
        <v>1418</v>
      </c>
      <c r="D506" t="s">
        <v>1364</v>
      </c>
      <c r="E506" t="s">
        <v>1365</v>
      </c>
      <c r="F506" t="str">
        <f>VLOOKUP(C506,'[6]אג"ח קונצרני'!$C$14:$F$579,4,0)</f>
        <v>4613</v>
      </c>
      <c r="G506" t="s">
        <v>1419</v>
      </c>
      <c r="H506" t="s">
        <v>1405</v>
      </c>
      <c r="I506" t="s">
        <v>379</v>
      </c>
      <c r="J506" t="s">
        <v>756</v>
      </c>
      <c r="K506" s="76">
        <v>3.9</v>
      </c>
      <c r="L506" t="s">
        <v>109</v>
      </c>
      <c r="M506" s="76">
        <v>5.5</v>
      </c>
      <c r="N506" s="76">
        <v>3.67</v>
      </c>
      <c r="O506" s="76">
        <v>900000</v>
      </c>
      <c r="P506" s="76">
        <v>108.28910958333333</v>
      </c>
      <c r="Q506" s="76">
        <v>0</v>
      </c>
      <c r="R506" s="76">
        <v>3378.9450865020999</v>
      </c>
      <c r="S506" s="76">
        <v>0</v>
      </c>
      <c r="T506" s="76">
        <v>0.18</v>
      </c>
      <c r="U506" s="76">
        <v>0.04</v>
      </c>
    </row>
    <row r="507" spans="2:21">
      <c r="B507" t="s">
        <v>1420</v>
      </c>
      <c r="C507" t="s">
        <v>1421</v>
      </c>
      <c r="D507" t="s">
        <v>1422</v>
      </c>
      <c r="E507" t="s">
        <v>1365</v>
      </c>
      <c r="F507" t="str">
        <f>VLOOKUP(C507,'[6]אג"ח קונצרני'!$C$14:$F$579,4,0)</f>
        <v>4703</v>
      </c>
      <c r="G507" t="s">
        <v>1419</v>
      </c>
      <c r="H507" t="s">
        <v>1405</v>
      </c>
      <c r="I507" t="s">
        <v>379</v>
      </c>
      <c r="J507" t="s">
        <v>1388</v>
      </c>
      <c r="K507" s="76">
        <v>5.49</v>
      </c>
      <c r="L507" t="s">
        <v>109</v>
      </c>
      <c r="M507" s="76">
        <v>4.25</v>
      </c>
      <c r="N507" s="76">
        <v>3.33</v>
      </c>
      <c r="O507" s="76">
        <v>900000</v>
      </c>
      <c r="P507" s="76">
        <v>105.60436111111112</v>
      </c>
      <c r="Q507" s="76">
        <v>0</v>
      </c>
      <c r="R507" s="76">
        <v>3295.17287975</v>
      </c>
      <c r="S507" s="76">
        <v>0</v>
      </c>
      <c r="T507" s="76">
        <v>0.18</v>
      </c>
      <c r="U507" s="76">
        <v>0.03</v>
      </c>
    </row>
    <row r="508" spans="2:21">
      <c r="B508" t="s">
        <v>1423</v>
      </c>
      <c r="C508" t="s">
        <v>1424</v>
      </c>
      <c r="D508" t="s">
        <v>1425</v>
      </c>
      <c r="E508" t="s">
        <v>1365</v>
      </c>
      <c r="F508" t="str">
        <f>VLOOKUP(C508,'[6]אג"ח קונצרני'!$C$14:$F$579,4,0)</f>
        <v>4800</v>
      </c>
      <c r="G508" t="s">
        <v>1426</v>
      </c>
      <c r="H508" t="s">
        <v>1405</v>
      </c>
      <c r="I508" t="s">
        <v>379</v>
      </c>
      <c r="J508" t="s">
        <v>1427</v>
      </c>
      <c r="K508" s="76">
        <v>4.03</v>
      </c>
      <c r="L508" t="s">
        <v>109</v>
      </c>
      <c r="M508" s="76">
        <v>4.75</v>
      </c>
      <c r="N508" s="76">
        <v>3.88</v>
      </c>
      <c r="O508" s="76">
        <v>620000</v>
      </c>
      <c r="P508" s="76">
        <v>105.07722222580645</v>
      </c>
      <c r="Q508" s="76">
        <v>0</v>
      </c>
      <c r="R508" s="76">
        <v>2258.6769226326001</v>
      </c>
      <c r="S508" s="76">
        <v>0</v>
      </c>
      <c r="T508" s="76">
        <v>0.12</v>
      </c>
      <c r="U508" s="76">
        <v>0.02</v>
      </c>
    </row>
    <row r="509" spans="2:21">
      <c r="B509" t="s">
        <v>1423</v>
      </c>
      <c r="C509" t="s">
        <v>1424</v>
      </c>
      <c r="D509" t="s">
        <v>1425</v>
      </c>
      <c r="E509" t="s">
        <v>1365</v>
      </c>
      <c r="F509" t="str">
        <f>VLOOKUP(C509,'[6]אג"ח קונצרני'!$C$14:$F$579,4,0)</f>
        <v>4800</v>
      </c>
      <c r="G509" t="s">
        <v>1426</v>
      </c>
      <c r="H509" t="s">
        <v>1405</v>
      </c>
      <c r="I509" t="s">
        <v>379</v>
      </c>
      <c r="J509" t="s">
        <v>1427</v>
      </c>
      <c r="K509" s="76">
        <v>4.03</v>
      </c>
      <c r="L509" t="s">
        <v>109</v>
      </c>
      <c r="M509" s="76">
        <v>4.75</v>
      </c>
      <c r="N509" s="76">
        <v>3.88</v>
      </c>
      <c r="O509" s="76">
        <v>680000</v>
      </c>
      <c r="P509" s="76">
        <v>105.07722222058824</v>
      </c>
      <c r="Q509" s="76">
        <v>0</v>
      </c>
      <c r="R509" s="76">
        <v>2477.2585601837</v>
      </c>
      <c r="S509" s="76">
        <v>0</v>
      </c>
      <c r="T509" s="76">
        <v>0.13</v>
      </c>
      <c r="U509" s="76">
        <v>0.03</v>
      </c>
    </row>
    <row r="510" spans="2:21">
      <c r="B510" t="s">
        <v>1428</v>
      </c>
      <c r="C510" t="s">
        <v>1429</v>
      </c>
      <c r="D510" t="s">
        <v>1364</v>
      </c>
      <c r="E510" t="s">
        <v>1365</v>
      </c>
      <c r="F510" t="str">
        <f>VLOOKUP(C510,'[6]אג"ח קונצרני'!$C$14:$F$579,4,0)</f>
        <v>4842</v>
      </c>
      <c r="G510" t="s">
        <v>1366</v>
      </c>
      <c r="H510" t="s">
        <v>1405</v>
      </c>
      <c r="I510" t="s">
        <v>379</v>
      </c>
      <c r="J510" t="s">
        <v>1430</v>
      </c>
      <c r="K510" s="76">
        <v>2.08</v>
      </c>
      <c r="L510" t="s">
        <v>109</v>
      </c>
      <c r="M510" s="76">
        <v>5.5</v>
      </c>
      <c r="N510" s="76">
        <v>3.97</v>
      </c>
      <c r="O510" s="76">
        <v>1059000</v>
      </c>
      <c r="P510" s="76">
        <v>104.87661111425874</v>
      </c>
      <c r="Q510" s="76">
        <v>0</v>
      </c>
      <c r="R510" s="76">
        <v>3850.6003616639</v>
      </c>
      <c r="S510" s="76">
        <v>0</v>
      </c>
      <c r="T510" s="76">
        <v>0.21</v>
      </c>
      <c r="U510" s="76">
        <v>0.04</v>
      </c>
    </row>
    <row r="511" spans="2:21">
      <c r="B511" t="s">
        <v>1428</v>
      </c>
      <c r="C511" t="s">
        <v>1429</v>
      </c>
      <c r="D511" t="s">
        <v>1364</v>
      </c>
      <c r="E511" t="s">
        <v>1365</v>
      </c>
      <c r="F511" t="str">
        <f>VLOOKUP(C511,'[6]אג"ח קונצרני'!$C$14:$F$579,4,0)</f>
        <v>4842</v>
      </c>
      <c r="G511" t="s">
        <v>1366</v>
      </c>
      <c r="H511" t="s">
        <v>1405</v>
      </c>
      <c r="I511" t="s">
        <v>379</v>
      </c>
      <c r="J511" t="s">
        <v>1430</v>
      </c>
      <c r="K511" s="76">
        <v>2.08</v>
      </c>
      <c r="L511" t="s">
        <v>109</v>
      </c>
      <c r="M511" s="76">
        <v>5.5</v>
      </c>
      <c r="N511" s="76">
        <v>3.97</v>
      </c>
      <c r="O511" s="76">
        <v>1341000</v>
      </c>
      <c r="P511" s="76">
        <v>104.87661113636364</v>
      </c>
      <c r="Q511" s="76">
        <v>0</v>
      </c>
      <c r="R511" s="76">
        <v>4875.9726954383004</v>
      </c>
      <c r="S511" s="76">
        <v>0</v>
      </c>
      <c r="T511" s="76">
        <v>0.26</v>
      </c>
      <c r="U511" s="76">
        <v>0.05</v>
      </c>
    </row>
    <row r="512" spans="2:21">
      <c r="B512" t="s">
        <v>1431</v>
      </c>
      <c r="C512" t="s">
        <v>1432</v>
      </c>
      <c r="D512" t="s">
        <v>1364</v>
      </c>
      <c r="E512" t="s">
        <v>1365</v>
      </c>
      <c r="F512" t="str">
        <f>VLOOKUP(C512,'[6]אג"ח קונצרני'!$C$14:$F$579,4,0)</f>
        <v>629</v>
      </c>
      <c r="G512" t="s">
        <v>1433</v>
      </c>
      <c r="H512" t="s">
        <v>1398</v>
      </c>
      <c r="I512" t="s">
        <v>1399</v>
      </c>
      <c r="J512" t="s">
        <v>1434</v>
      </c>
      <c r="K512" s="76">
        <v>9.85</v>
      </c>
      <c r="L512" t="s">
        <v>113</v>
      </c>
      <c r="M512" s="76">
        <v>1.63</v>
      </c>
      <c r="N512" s="76">
        <v>3.59</v>
      </c>
      <c r="O512" s="76">
        <v>300000</v>
      </c>
      <c r="P512" s="76">
        <v>82.973541699999998</v>
      </c>
      <c r="Q512" s="76">
        <v>0</v>
      </c>
      <c r="R512" s="76">
        <v>1033.667787375</v>
      </c>
      <c r="S512" s="76">
        <v>0</v>
      </c>
      <c r="T512" s="76">
        <v>0.06</v>
      </c>
      <c r="U512" s="76">
        <v>0.01</v>
      </c>
    </row>
    <row r="513" spans="2:21">
      <c r="B513" t="s">
        <v>1435</v>
      </c>
      <c r="C513" t="s">
        <v>1436</v>
      </c>
      <c r="D513" t="s">
        <v>1364</v>
      </c>
      <c r="E513" t="s">
        <v>1365</v>
      </c>
      <c r="F513" t="str">
        <f>VLOOKUP(C513,'[10]אג"ח קונצרני'!$C$14:$F$97,4,0)</f>
        <v>629</v>
      </c>
      <c r="G513" t="s">
        <v>1433</v>
      </c>
      <c r="H513" t="s">
        <v>1398</v>
      </c>
      <c r="I513" t="s">
        <v>1399</v>
      </c>
      <c r="J513" t="s">
        <v>1269</v>
      </c>
      <c r="K513" s="76">
        <v>7.52</v>
      </c>
      <c r="L513" t="s">
        <v>109</v>
      </c>
      <c r="M513" s="76">
        <v>3.15</v>
      </c>
      <c r="N513" s="76">
        <v>5.82</v>
      </c>
      <c r="O513" s="76">
        <v>838000</v>
      </c>
      <c r="P513" s="76">
        <v>83.173749999999998</v>
      </c>
      <c r="Q513" s="76">
        <v>0</v>
      </c>
      <c r="R513" s="76">
        <v>2416.4852186749999</v>
      </c>
      <c r="S513" s="76">
        <v>0</v>
      </c>
      <c r="T513" s="76">
        <v>0.13</v>
      </c>
      <c r="U513" s="76">
        <v>0.03</v>
      </c>
    </row>
    <row r="514" spans="2:21">
      <c r="B514" t="s">
        <v>1435</v>
      </c>
      <c r="C514" t="s">
        <v>1436</v>
      </c>
      <c r="D514" t="s">
        <v>1364</v>
      </c>
      <c r="E514" t="s">
        <v>1365</v>
      </c>
      <c r="F514" t="str">
        <f>VLOOKUP(C514,'[10]אג"ח קונצרני'!$C$14:$F$97,4,0)</f>
        <v>629</v>
      </c>
      <c r="G514" t="s">
        <v>1433</v>
      </c>
      <c r="H514" t="s">
        <v>1398</v>
      </c>
      <c r="I514" t="s">
        <v>1399</v>
      </c>
      <c r="J514" t="s">
        <v>1269</v>
      </c>
      <c r="K514" s="76">
        <v>7.52</v>
      </c>
      <c r="L514" t="s">
        <v>109</v>
      </c>
      <c r="M514" s="76">
        <v>3.15</v>
      </c>
      <c r="N514" s="76">
        <v>5.82</v>
      </c>
      <c r="O514" s="76">
        <v>1400000</v>
      </c>
      <c r="P514" s="76">
        <v>83.173749999999998</v>
      </c>
      <c r="Q514" s="76">
        <v>0</v>
      </c>
      <c r="R514" s="76">
        <v>4037.0874775000002</v>
      </c>
      <c r="S514" s="76">
        <v>0</v>
      </c>
      <c r="T514" s="76">
        <v>0.22</v>
      </c>
      <c r="U514" s="76">
        <v>0.04</v>
      </c>
    </row>
    <row r="515" spans="2:21">
      <c r="B515" t="s">
        <v>1437</v>
      </c>
      <c r="C515" t="s">
        <v>1438</v>
      </c>
      <c r="D515" t="s">
        <v>1364</v>
      </c>
      <c r="E515" t="s">
        <v>1365</v>
      </c>
      <c r="F515" t="str">
        <f>VLOOKUP(C515,'[6]אג"ח קונצרני'!$C$14:$F$579,4,0)</f>
        <v>4818</v>
      </c>
      <c r="G515" t="s">
        <v>1366</v>
      </c>
      <c r="H515" t="s">
        <v>1405</v>
      </c>
      <c r="I515" t="s">
        <v>379</v>
      </c>
      <c r="J515" t="s">
        <v>1439</v>
      </c>
      <c r="K515" s="76">
        <v>14.96</v>
      </c>
      <c r="L515" t="s">
        <v>109</v>
      </c>
      <c r="M515" s="76">
        <v>5.57</v>
      </c>
      <c r="N515" s="76">
        <v>5.67</v>
      </c>
      <c r="O515" s="76">
        <v>880000</v>
      </c>
      <c r="P515" s="76">
        <v>100.44607499999999</v>
      </c>
      <c r="Q515" s="76">
        <v>0</v>
      </c>
      <c r="R515" s="76">
        <v>3064.5695698200002</v>
      </c>
      <c r="S515" s="76">
        <v>0</v>
      </c>
      <c r="T515" s="76">
        <v>0.17</v>
      </c>
      <c r="U515" s="76">
        <v>0.03</v>
      </c>
    </row>
    <row r="516" spans="2:21">
      <c r="B516" t="s">
        <v>1437</v>
      </c>
      <c r="C516" t="s">
        <v>1438</v>
      </c>
      <c r="D516" t="s">
        <v>1364</v>
      </c>
      <c r="E516" t="s">
        <v>1365</v>
      </c>
      <c r="F516" t="str">
        <f>VLOOKUP(C516,'[6]אג"ח קונצרני'!$C$14:$F$579,4,0)</f>
        <v>4818</v>
      </c>
      <c r="G516" t="s">
        <v>1366</v>
      </c>
      <c r="H516" t="s">
        <v>1405</v>
      </c>
      <c r="I516" t="s">
        <v>379</v>
      </c>
      <c r="J516" t="s">
        <v>1439</v>
      </c>
      <c r="K516" s="76">
        <v>14.96</v>
      </c>
      <c r="L516" t="s">
        <v>109</v>
      </c>
      <c r="M516" s="76">
        <v>5.57</v>
      </c>
      <c r="N516" s="76">
        <v>5.67</v>
      </c>
      <c r="O516" s="76">
        <v>1210000</v>
      </c>
      <c r="P516" s="76">
        <v>100.44607509803922</v>
      </c>
      <c r="Q516" s="76">
        <v>0</v>
      </c>
      <c r="R516" s="76">
        <v>4213.7831591959002</v>
      </c>
      <c r="S516" s="76">
        <v>0</v>
      </c>
      <c r="T516" s="76">
        <v>0.23</v>
      </c>
      <c r="U516" s="76">
        <v>0.04</v>
      </c>
    </row>
    <row r="517" spans="2:21">
      <c r="B517" t="s">
        <v>1440</v>
      </c>
      <c r="C517" t="s">
        <v>1441</v>
      </c>
      <c r="D517" t="s">
        <v>1425</v>
      </c>
      <c r="E517" t="s">
        <v>1365</v>
      </c>
      <c r="F517" t="str">
        <f>VLOOKUP(C517,'[6]אג"ח קונצרני'!$C$14:$F$579,4,0)</f>
        <v>4769</v>
      </c>
      <c r="G517" t="s">
        <v>1404</v>
      </c>
      <c r="H517" t="s">
        <v>1405</v>
      </c>
      <c r="I517" t="s">
        <v>379</v>
      </c>
      <c r="J517" t="s">
        <v>578</v>
      </c>
      <c r="K517" s="76">
        <v>5.95</v>
      </c>
      <c r="L517" t="s">
        <v>109</v>
      </c>
      <c r="M517" s="76">
        <v>3.75</v>
      </c>
      <c r="N517" s="76">
        <v>3.43</v>
      </c>
      <c r="O517" s="76">
        <v>70000</v>
      </c>
      <c r="P517" s="76">
        <v>103.14908328571428</v>
      </c>
      <c r="Q517" s="76">
        <v>0</v>
      </c>
      <c r="R517" s="76">
        <v>250.3325102261</v>
      </c>
      <c r="S517" s="76">
        <v>0</v>
      </c>
      <c r="T517" s="76">
        <v>0.01</v>
      </c>
      <c r="U517" s="76">
        <v>0</v>
      </c>
    </row>
    <row r="518" spans="2:21">
      <c r="B518" t="s">
        <v>1442</v>
      </c>
      <c r="C518" t="s">
        <v>1443</v>
      </c>
      <c r="D518" t="s">
        <v>1364</v>
      </c>
      <c r="E518" t="s">
        <v>1365</v>
      </c>
      <c r="F518" t="str">
        <f>VLOOKUP(C518,'[6]אג"ח קונצרני'!$C$14:$F$579,4,0)</f>
        <v>4830</v>
      </c>
      <c r="G518" t="s">
        <v>1366</v>
      </c>
      <c r="H518" t="s">
        <v>1444</v>
      </c>
      <c r="I518" t="s">
        <v>379</v>
      </c>
      <c r="J518" t="s">
        <v>1445</v>
      </c>
      <c r="K518" s="76">
        <v>6.7</v>
      </c>
      <c r="L518" t="s">
        <v>109</v>
      </c>
      <c r="M518" s="76">
        <v>6.75</v>
      </c>
      <c r="N518" s="76">
        <v>4.82</v>
      </c>
      <c r="O518" s="76">
        <v>797000</v>
      </c>
      <c r="P518" s="76">
        <v>113.97624999999999</v>
      </c>
      <c r="Q518" s="76">
        <v>0</v>
      </c>
      <c r="R518" s="76">
        <v>3149.3906002375002</v>
      </c>
      <c r="S518" s="76">
        <v>0</v>
      </c>
      <c r="T518" s="76">
        <v>0.17</v>
      </c>
      <c r="U518" s="76">
        <v>0.03</v>
      </c>
    </row>
    <row r="519" spans="2:21">
      <c r="B519" t="s">
        <v>1442</v>
      </c>
      <c r="C519" t="s">
        <v>1443</v>
      </c>
      <c r="D519" t="s">
        <v>1364</v>
      </c>
      <c r="E519" t="s">
        <v>1365</v>
      </c>
      <c r="F519" t="str">
        <f>VLOOKUP(C519,'[6]אג"ח קונצרני'!$C$14:$F$579,4,0)</f>
        <v>4830</v>
      </c>
      <c r="G519" t="s">
        <v>1366</v>
      </c>
      <c r="H519" t="s">
        <v>1444</v>
      </c>
      <c r="I519" t="s">
        <v>379</v>
      </c>
      <c r="J519" t="s">
        <v>1445</v>
      </c>
      <c r="K519" s="76">
        <v>6.7</v>
      </c>
      <c r="L519" t="s">
        <v>109</v>
      </c>
      <c r="M519" s="76">
        <v>6.75</v>
      </c>
      <c r="N519" s="76">
        <v>4.82</v>
      </c>
      <c r="O519" s="76">
        <v>1003000</v>
      </c>
      <c r="P519" s="76">
        <v>113.97624999999999</v>
      </c>
      <c r="Q519" s="76">
        <v>0</v>
      </c>
      <c r="R519" s="76">
        <v>3963.4112572624999</v>
      </c>
      <c r="S519" s="76">
        <v>0</v>
      </c>
      <c r="T519" s="76">
        <v>0.21</v>
      </c>
      <c r="U519" s="76">
        <v>0.04</v>
      </c>
    </row>
    <row r="520" spans="2:21">
      <c r="B520" t="s">
        <v>1446</v>
      </c>
      <c r="C520" t="s">
        <v>1447</v>
      </c>
      <c r="D520" t="s">
        <v>1364</v>
      </c>
      <c r="E520" t="s">
        <v>1365</v>
      </c>
      <c r="F520" t="str">
        <f>VLOOKUP(C520,'[6]אג"ח קונצרני'!$C$14:$F$579,4,0)</f>
        <v>4577</v>
      </c>
      <c r="G520" t="s">
        <v>1448</v>
      </c>
      <c r="H520" t="s">
        <v>1444</v>
      </c>
      <c r="I520" t="s">
        <v>379</v>
      </c>
      <c r="J520" t="s">
        <v>756</v>
      </c>
      <c r="K520" s="76">
        <v>3.1</v>
      </c>
      <c r="L520" t="s">
        <v>109</v>
      </c>
      <c r="M520" s="76">
        <v>5.8</v>
      </c>
      <c r="N520" s="76">
        <v>3.72</v>
      </c>
      <c r="O520" s="76">
        <v>700000</v>
      </c>
      <c r="P520" s="76">
        <v>107.389</v>
      </c>
      <c r="Q520" s="76">
        <v>0</v>
      </c>
      <c r="R520" s="76">
        <v>2606.223641</v>
      </c>
      <c r="S520" s="76">
        <v>0</v>
      </c>
      <c r="T520" s="76">
        <v>0.14000000000000001</v>
      </c>
      <c r="U520" s="76">
        <v>0.03</v>
      </c>
    </row>
    <row r="521" spans="2:21">
      <c r="B521" t="s">
        <v>1446</v>
      </c>
      <c r="C521" t="s">
        <v>1447</v>
      </c>
      <c r="D521" t="s">
        <v>1364</v>
      </c>
      <c r="E521" t="s">
        <v>1365</v>
      </c>
      <c r="F521" t="str">
        <f>VLOOKUP(C521,'[6]אג"ח קונצרני'!$C$14:$F$579,4,0)</f>
        <v>4577</v>
      </c>
      <c r="G521" t="s">
        <v>1448</v>
      </c>
      <c r="H521" t="s">
        <v>1444</v>
      </c>
      <c r="I521" t="s">
        <v>379</v>
      </c>
      <c r="J521" t="s">
        <v>756</v>
      </c>
      <c r="K521" s="76">
        <v>3.1</v>
      </c>
      <c r="L521" t="s">
        <v>109</v>
      </c>
      <c r="M521" s="76">
        <v>5.8</v>
      </c>
      <c r="N521" s="76">
        <v>3.72</v>
      </c>
      <c r="O521" s="76">
        <v>570000</v>
      </c>
      <c r="P521" s="76">
        <v>107.389</v>
      </c>
      <c r="Q521" s="76">
        <v>0</v>
      </c>
      <c r="R521" s="76">
        <v>2122.2106791000001</v>
      </c>
      <c r="S521" s="76">
        <v>0</v>
      </c>
      <c r="T521" s="76">
        <v>0.11</v>
      </c>
      <c r="U521" s="76">
        <v>0.02</v>
      </c>
    </row>
    <row r="522" spans="2:21">
      <c r="B522" t="s">
        <v>1449</v>
      </c>
      <c r="C522" t="s">
        <v>1450</v>
      </c>
      <c r="D522" t="s">
        <v>1364</v>
      </c>
      <c r="E522" t="s">
        <v>1365</v>
      </c>
      <c r="F522" t="str">
        <f>VLOOKUP(C522,'[6]אג"ח קונצרני'!$C$14:$F$579,4,0)</f>
        <v>4577</v>
      </c>
      <c r="G522" t="s">
        <v>1448</v>
      </c>
      <c r="H522" t="s">
        <v>1444</v>
      </c>
      <c r="I522" t="s">
        <v>379</v>
      </c>
      <c r="J522" t="s">
        <v>756</v>
      </c>
      <c r="K522" s="76">
        <v>3.1</v>
      </c>
      <c r="L522" t="s">
        <v>109</v>
      </c>
      <c r="M522" s="76">
        <v>5.8</v>
      </c>
      <c r="N522" s="76">
        <v>3.27</v>
      </c>
      <c r="O522" s="76">
        <v>720000</v>
      </c>
      <c r="P522" s="76">
        <v>108.85</v>
      </c>
      <c r="Q522" s="76">
        <v>0</v>
      </c>
      <c r="R522" s="76">
        <v>2717.15724</v>
      </c>
      <c r="S522" s="76">
        <v>0</v>
      </c>
      <c r="T522" s="76">
        <v>0.15</v>
      </c>
      <c r="U522" s="76">
        <v>0.03</v>
      </c>
    </row>
    <row r="523" spans="2:21">
      <c r="B523" t="s">
        <v>1449</v>
      </c>
      <c r="C523" t="s">
        <v>1450</v>
      </c>
      <c r="D523" t="s">
        <v>1364</v>
      </c>
      <c r="E523" t="s">
        <v>1365</v>
      </c>
      <c r="F523" t="str">
        <f>VLOOKUP(C523,'[6]אג"ח קונצרני'!$C$14:$F$579,4,0)</f>
        <v>4577</v>
      </c>
      <c r="G523" t="s">
        <v>1448</v>
      </c>
      <c r="H523" t="s">
        <v>1444</v>
      </c>
      <c r="I523" t="s">
        <v>379</v>
      </c>
      <c r="J523" t="s">
        <v>756</v>
      </c>
      <c r="K523" s="76">
        <v>3.1</v>
      </c>
      <c r="L523" t="s">
        <v>109</v>
      </c>
      <c r="M523" s="76">
        <v>5.8</v>
      </c>
      <c r="N523" s="76">
        <v>3.27</v>
      </c>
      <c r="O523" s="76">
        <v>794000</v>
      </c>
      <c r="P523" s="76">
        <v>108.85</v>
      </c>
      <c r="Q523" s="76">
        <v>0</v>
      </c>
      <c r="R523" s="76">
        <v>2996.420623</v>
      </c>
      <c r="S523" s="76">
        <v>0</v>
      </c>
      <c r="T523" s="76">
        <v>0.16</v>
      </c>
      <c r="U523" s="76">
        <v>0.03</v>
      </c>
    </row>
    <row r="524" spans="2:21">
      <c r="B524" t="s">
        <v>1451</v>
      </c>
      <c r="C524" t="s">
        <v>1452</v>
      </c>
      <c r="D524" t="s">
        <v>1364</v>
      </c>
      <c r="E524" t="s">
        <v>1365</v>
      </c>
      <c r="F524" t="str">
        <f>VLOOKUP(C524,'[6]אג"ח קונצרני'!$C$14:$F$579,4,0)</f>
        <v>4752</v>
      </c>
      <c r="G524" t="s">
        <v>1426</v>
      </c>
      <c r="H524" t="s">
        <v>1444</v>
      </c>
      <c r="I524" t="s">
        <v>379</v>
      </c>
      <c r="J524" t="s">
        <v>1453</v>
      </c>
      <c r="K524" s="76">
        <v>0.05</v>
      </c>
      <c r="L524" t="s">
        <v>109</v>
      </c>
      <c r="M524" s="76">
        <v>5.4</v>
      </c>
      <c r="N524" s="76">
        <v>7.79</v>
      </c>
      <c r="O524" s="76">
        <v>350000</v>
      </c>
      <c r="P524" s="76">
        <v>102.342</v>
      </c>
      <c r="Q524" s="76">
        <v>0</v>
      </c>
      <c r="R524" s="76">
        <v>1241.868999</v>
      </c>
      <c r="S524" s="76">
        <v>0</v>
      </c>
      <c r="T524" s="76">
        <v>7.0000000000000007E-2</v>
      </c>
      <c r="U524" s="76">
        <v>0.01</v>
      </c>
    </row>
    <row r="525" spans="2:21">
      <c r="B525" t="s">
        <v>1454</v>
      </c>
      <c r="C525" t="s">
        <v>1455</v>
      </c>
      <c r="D525" t="s">
        <v>110</v>
      </c>
      <c r="E525" t="s">
        <v>1365</v>
      </c>
      <c r="F525" t="str">
        <f>VLOOKUP(C525,'[6]אג"ח קונצרני'!$C$14:$F$579,4,0)</f>
        <v>4802</v>
      </c>
      <c r="G525" t="s">
        <v>1448</v>
      </c>
      <c r="H525" t="s">
        <v>1444</v>
      </c>
      <c r="I525" t="s">
        <v>379</v>
      </c>
      <c r="J525" t="s">
        <v>1456</v>
      </c>
      <c r="K525" s="76">
        <v>5.71</v>
      </c>
      <c r="L525" t="s">
        <v>109</v>
      </c>
      <c r="M525" s="76">
        <v>6.75</v>
      </c>
      <c r="N525" s="76">
        <v>4.53</v>
      </c>
      <c r="O525" s="76">
        <v>395000</v>
      </c>
      <c r="P525" s="76">
        <v>113.87</v>
      </c>
      <c r="Q525" s="76">
        <v>0</v>
      </c>
      <c r="R525" s="76">
        <v>1559.4097955</v>
      </c>
      <c r="S525" s="76">
        <v>0</v>
      </c>
      <c r="T525" s="76">
        <v>0.08</v>
      </c>
      <c r="U525" s="76">
        <v>0.02</v>
      </c>
    </row>
    <row r="526" spans="2:21">
      <c r="B526" t="s">
        <v>1454</v>
      </c>
      <c r="C526" t="s">
        <v>1455</v>
      </c>
      <c r="D526" t="s">
        <v>110</v>
      </c>
      <c r="E526" t="s">
        <v>1365</v>
      </c>
      <c r="F526" t="str">
        <f>VLOOKUP(C526,'[6]אג"ח קונצרני'!$C$14:$F$579,4,0)</f>
        <v>4802</v>
      </c>
      <c r="G526" t="s">
        <v>1448</v>
      </c>
      <c r="H526" t="s">
        <v>1444</v>
      </c>
      <c r="I526" t="s">
        <v>379</v>
      </c>
      <c r="J526" t="s">
        <v>1456</v>
      </c>
      <c r="K526" s="76">
        <v>5.71</v>
      </c>
      <c r="L526" t="s">
        <v>109</v>
      </c>
      <c r="M526" s="76">
        <v>6.75</v>
      </c>
      <c r="N526" s="76">
        <v>4.53</v>
      </c>
      <c r="O526" s="76">
        <v>435000</v>
      </c>
      <c r="P526" s="76">
        <v>113.87</v>
      </c>
      <c r="Q526" s="76">
        <v>0</v>
      </c>
      <c r="R526" s="76">
        <v>1717.3247114999999</v>
      </c>
      <c r="S526" s="76">
        <v>0</v>
      </c>
      <c r="T526" s="76">
        <v>0.09</v>
      </c>
      <c r="U526" s="76">
        <v>0.02</v>
      </c>
    </row>
    <row r="527" spans="2:21">
      <c r="B527" t="s">
        <v>1457</v>
      </c>
      <c r="C527" t="s">
        <v>1458</v>
      </c>
      <c r="D527" t="s">
        <v>1364</v>
      </c>
      <c r="E527" t="s">
        <v>1365</v>
      </c>
      <c r="F527" t="str">
        <f>VLOOKUP(C527,'[6]אג"ח קונצרני'!$C$14:$F$579,4,0)</f>
        <v>4819</v>
      </c>
      <c r="G527" t="s">
        <v>1459</v>
      </c>
      <c r="H527" t="s">
        <v>1444</v>
      </c>
      <c r="I527" t="s">
        <v>379</v>
      </c>
      <c r="J527" t="s">
        <v>1460</v>
      </c>
      <c r="K527" s="76">
        <v>3.81</v>
      </c>
      <c r="L527" t="s">
        <v>109</v>
      </c>
      <c r="M527" s="76">
        <v>4.25</v>
      </c>
      <c r="N527" s="76">
        <v>4.17</v>
      </c>
      <c r="O527" s="76">
        <v>860000</v>
      </c>
      <c r="P527" s="76">
        <v>101.87186111627906</v>
      </c>
      <c r="Q527" s="76">
        <v>0</v>
      </c>
      <c r="R527" s="76">
        <v>3037.4317854152</v>
      </c>
      <c r="S527" s="76">
        <v>0</v>
      </c>
      <c r="T527" s="76">
        <v>0.16</v>
      </c>
      <c r="U527" s="76">
        <v>0.03</v>
      </c>
    </row>
    <row r="528" spans="2:21">
      <c r="B528" t="s">
        <v>1457</v>
      </c>
      <c r="C528" t="s">
        <v>1458</v>
      </c>
      <c r="D528" t="s">
        <v>1364</v>
      </c>
      <c r="E528" t="s">
        <v>1365</v>
      </c>
      <c r="F528" t="str">
        <f>VLOOKUP(C528,'[6]אג"ח קונצרני'!$C$14:$F$579,4,0)</f>
        <v>4819</v>
      </c>
      <c r="G528" t="s">
        <v>1459</v>
      </c>
      <c r="H528" t="s">
        <v>1444</v>
      </c>
      <c r="I528" t="s">
        <v>379</v>
      </c>
      <c r="J528" t="s">
        <v>1460</v>
      </c>
      <c r="K528" s="76">
        <v>3.81</v>
      </c>
      <c r="L528" t="s">
        <v>109</v>
      </c>
      <c r="M528" s="76">
        <v>4.25</v>
      </c>
      <c r="N528" s="76">
        <v>4.17</v>
      </c>
      <c r="O528" s="76">
        <v>1040000</v>
      </c>
      <c r="P528" s="76">
        <v>101.87186111111112</v>
      </c>
      <c r="Q528" s="76">
        <v>0</v>
      </c>
      <c r="R528" s="76">
        <v>3673.1733218651998</v>
      </c>
      <c r="S528" s="76">
        <v>0</v>
      </c>
      <c r="T528" s="76">
        <v>0.2</v>
      </c>
      <c r="U528" s="76">
        <v>0.04</v>
      </c>
    </row>
    <row r="529" spans="2:21">
      <c r="B529" t="s">
        <v>1461</v>
      </c>
      <c r="C529" t="s">
        <v>1462</v>
      </c>
      <c r="D529" t="s">
        <v>1364</v>
      </c>
      <c r="E529" t="s">
        <v>1365</v>
      </c>
      <c r="F529" t="str">
        <f>VLOOKUP(C529,'[10]אג"ח קונצרני'!$C$14:$F$97,4,0)</f>
        <v>4890</v>
      </c>
      <c r="G529" t="s">
        <v>1433</v>
      </c>
      <c r="H529" t="s">
        <v>1444</v>
      </c>
      <c r="I529" t="s">
        <v>379</v>
      </c>
      <c r="J529" t="s">
        <v>551</v>
      </c>
      <c r="K529" s="76">
        <v>15.2</v>
      </c>
      <c r="L529" t="s">
        <v>109</v>
      </c>
      <c r="M529" s="76">
        <v>4.0999999999999996</v>
      </c>
      <c r="N529" s="76">
        <v>5.88</v>
      </c>
      <c r="O529" s="76">
        <v>1463000</v>
      </c>
      <c r="P529" s="76">
        <v>77.392611114149005</v>
      </c>
      <c r="Q529" s="76">
        <v>0</v>
      </c>
      <c r="R529" s="76">
        <v>3925.5242733802002</v>
      </c>
      <c r="S529" s="76">
        <v>0</v>
      </c>
      <c r="T529" s="76">
        <v>0.21</v>
      </c>
      <c r="U529" s="76">
        <v>0.04</v>
      </c>
    </row>
    <row r="530" spans="2:21">
      <c r="B530" t="s">
        <v>1461</v>
      </c>
      <c r="C530" t="s">
        <v>1462</v>
      </c>
      <c r="D530" t="s">
        <v>1364</v>
      </c>
      <c r="E530" t="s">
        <v>1365</v>
      </c>
      <c r="F530" t="str">
        <f>VLOOKUP(C530,'[10]אג"ח קונצרני'!$C$14:$F$97,4,0)</f>
        <v>4890</v>
      </c>
      <c r="G530" t="s">
        <v>1433</v>
      </c>
      <c r="H530" t="s">
        <v>1444</v>
      </c>
      <c r="I530" t="s">
        <v>379</v>
      </c>
      <c r="J530" t="s">
        <v>551</v>
      </c>
      <c r="K530" s="76">
        <v>15.2</v>
      </c>
      <c r="L530" t="s">
        <v>109</v>
      </c>
      <c r="M530" s="76">
        <v>4.0999999999999996</v>
      </c>
      <c r="N530" s="76">
        <v>5.88</v>
      </c>
      <c r="O530" s="76">
        <v>6237000</v>
      </c>
      <c r="P530" s="76">
        <v>77.392611106666664</v>
      </c>
      <c r="Q530" s="76">
        <v>0</v>
      </c>
      <c r="R530" s="76">
        <v>16735.129796385001</v>
      </c>
      <c r="S530" s="76">
        <v>0</v>
      </c>
      <c r="T530" s="76">
        <v>0.9</v>
      </c>
      <c r="U530" s="76">
        <v>0.17</v>
      </c>
    </row>
    <row r="531" spans="2:21">
      <c r="B531" t="s">
        <v>1463</v>
      </c>
      <c r="C531" t="s">
        <v>1464</v>
      </c>
      <c r="D531" t="s">
        <v>126</v>
      </c>
      <c r="E531" t="s">
        <v>1365</v>
      </c>
      <c r="F531" t="str">
        <f>VLOOKUP(C531,'[6]אג"ח קונצרני'!$C$14:$F$579,4,0)</f>
        <v>2745</v>
      </c>
      <c r="G531" t="s">
        <v>1465</v>
      </c>
      <c r="H531" t="s">
        <v>1444</v>
      </c>
      <c r="I531" t="s">
        <v>379</v>
      </c>
      <c r="J531" t="s">
        <v>380</v>
      </c>
      <c r="K531" s="76">
        <v>3.03</v>
      </c>
      <c r="L531" t="s">
        <v>113</v>
      </c>
      <c r="M531" s="76">
        <v>3.75</v>
      </c>
      <c r="N531" s="76">
        <v>1.48</v>
      </c>
      <c r="O531" s="76">
        <v>875000</v>
      </c>
      <c r="P531" s="76">
        <v>109.98399999999999</v>
      </c>
      <c r="Q531" s="76">
        <v>0</v>
      </c>
      <c r="R531" s="76">
        <v>3996.2961359999999</v>
      </c>
      <c r="S531" s="76">
        <v>0</v>
      </c>
      <c r="T531" s="76">
        <v>0.22</v>
      </c>
      <c r="U531" s="76">
        <v>0.04</v>
      </c>
    </row>
    <row r="532" spans="2:21">
      <c r="B532" t="s">
        <v>1466</v>
      </c>
      <c r="C532" t="s">
        <v>1467</v>
      </c>
      <c r="D532" t="s">
        <v>1364</v>
      </c>
      <c r="E532" t="s">
        <v>1365</v>
      </c>
      <c r="F532" t="str">
        <f>VLOOKUP(C532,'[6]אג"ח קונצרני'!$C$14:$F$579,4,0)</f>
        <v>4745</v>
      </c>
      <c r="G532" t="s">
        <v>1448</v>
      </c>
      <c r="H532" t="s">
        <v>1468</v>
      </c>
      <c r="I532" t="s">
        <v>1399</v>
      </c>
      <c r="J532" t="s">
        <v>1469</v>
      </c>
      <c r="K532" s="76">
        <v>6.22</v>
      </c>
      <c r="L532" t="s">
        <v>109</v>
      </c>
      <c r="M532" s="76">
        <v>4.45</v>
      </c>
      <c r="N532" s="76">
        <v>4.22</v>
      </c>
      <c r="O532" s="76">
        <v>600000</v>
      </c>
      <c r="P532" s="76">
        <v>102.80326026666667</v>
      </c>
      <c r="Q532" s="76">
        <v>0</v>
      </c>
      <c r="R532" s="76">
        <v>2138.5134200672001</v>
      </c>
      <c r="S532" s="76">
        <v>0</v>
      </c>
      <c r="T532" s="76">
        <v>0.12</v>
      </c>
      <c r="U532" s="76">
        <v>0.02</v>
      </c>
    </row>
    <row r="533" spans="2:21">
      <c r="B533" t="s">
        <v>1466</v>
      </c>
      <c r="C533" t="s">
        <v>1467</v>
      </c>
      <c r="D533" t="s">
        <v>1364</v>
      </c>
      <c r="E533" t="s">
        <v>1365</v>
      </c>
      <c r="F533" t="str">
        <f>VLOOKUP(C533,'[6]אג"ח קונצרני'!$C$14:$F$579,4,0)</f>
        <v>4745</v>
      </c>
      <c r="G533" t="s">
        <v>1448</v>
      </c>
      <c r="H533" t="s">
        <v>1468</v>
      </c>
      <c r="I533" t="s">
        <v>1399</v>
      </c>
      <c r="J533" t="s">
        <v>1469</v>
      </c>
      <c r="K533" s="76">
        <v>6.22</v>
      </c>
      <c r="L533" t="s">
        <v>109</v>
      </c>
      <c r="M533" s="76">
        <v>4.45</v>
      </c>
      <c r="N533" s="76">
        <v>4.22</v>
      </c>
      <c r="O533" s="76">
        <v>750000</v>
      </c>
      <c r="P533" s="76">
        <v>102.80326028125</v>
      </c>
      <c r="Q533" s="76">
        <v>0</v>
      </c>
      <c r="R533" s="76">
        <v>2673.1417754306999</v>
      </c>
      <c r="S533" s="76">
        <v>0</v>
      </c>
      <c r="T533" s="76">
        <v>0.14000000000000001</v>
      </c>
      <c r="U533" s="76">
        <v>0.03</v>
      </c>
    </row>
    <row r="534" spans="2:21">
      <c r="B534" t="s">
        <v>1470</v>
      </c>
      <c r="C534" t="s">
        <v>1471</v>
      </c>
      <c r="D534" t="s">
        <v>1364</v>
      </c>
      <c r="E534" t="s">
        <v>1365</v>
      </c>
      <c r="F534" t="str">
        <f>VLOOKUP(C534,'[6]אג"ח קונצרני'!$C$14:$F$579,4,0)</f>
        <v>3185</v>
      </c>
      <c r="G534" t="s">
        <v>1472</v>
      </c>
      <c r="H534" t="s">
        <v>1473</v>
      </c>
      <c r="I534" t="s">
        <v>1399</v>
      </c>
      <c r="J534" t="s">
        <v>756</v>
      </c>
      <c r="K534" s="76">
        <v>0.42</v>
      </c>
      <c r="L534" t="s">
        <v>109</v>
      </c>
      <c r="M534" s="76">
        <v>7</v>
      </c>
      <c r="N534" s="76">
        <v>3.07</v>
      </c>
      <c r="O534" s="76">
        <v>1771000</v>
      </c>
      <c r="P534" s="76">
        <v>102.18048333145116</v>
      </c>
      <c r="Q534" s="76">
        <v>0</v>
      </c>
      <c r="R534" s="76">
        <v>6273.9399194265998</v>
      </c>
      <c r="S534" s="76">
        <v>0</v>
      </c>
      <c r="T534" s="76">
        <v>0.34</v>
      </c>
      <c r="U534" s="76">
        <v>7.0000000000000007E-2</v>
      </c>
    </row>
    <row r="535" spans="2:21">
      <c r="B535" t="s">
        <v>1470</v>
      </c>
      <c r="C535" t="s">
        <v>1471</v>
      </c>
      <c r="D535" t="s">
        <v>1364</v>
      </c>
      <c r="E535" t="s">
        <v>1365</v>
      </c>
      <c r="F535" t="str">
        <f>VLOOKUP(C535,'[6]אג"ח קונצרני'!$C$14:$F$579,4,0)</f>
        <v>3185</v>
      </c>
      <c r="G535" t="s">
        <v>1472</v>
      </c>
      <c r="H535" t="s">
        <v>1473</v>
      </c>
      <c r="I535" t="s">
        <v>1399</v>
      </c>
      <c r="J535" t="s">
        <v>756</v>
      </c>
      <c r="K535" s="76">
        <v>0.42</v>
      </c>
      <c r="L535" t="s">
        <v>109</v>
      </c>
      <c r="M535" s="76">
        <v>7</v>
      </c>
      <c r="N535" s="76">
        <v>3.07</v>
      </c>
      <c r="O535" s="76">
        <v>1129000</v>
      </c>
      <c r="P535" s="76">
        <v>102.18048333038087</v>
      </c>
      <c r="Q535" s="76">
        <v>0</v>
      </c>
      <c r="R535" s="76">
        <v>3999.5924161255998</v>
      </c>
      <c r="S535" s="76">
        <v>0</v>
      </c>
      <c r="T535" s="76">
        <v>0.22</v>
      </c>
      <c r="U535" s="76">
        <v>0.04</v>
      </c>
    </row>
    <row r="536" spans="2:21">
      <c r="B536" t="s">
        <v>1474</v>
      </c>
      <c r="C536" t="s">
        <v>1475</v>
      </c>
      <c r="D536" t="s">
        <v>1364</v>
      </c>
      <c r="E536" t="s">
        <v>1365</v>
      </c>
      <c r="F536" t="str">
        <f>VLOOKUP(C536,'[6]אג"ח קונצרני'!$C$14:$F$579,4,0)</f>
        <v>1695</v>
      </c>
      <c r="G536" t="s">
        <v>1419</v>
      </c>
      <c r="H536" t="s">
        <v>1476</v>
      </c>
      <c r="I536" t="s">
        <v>379</v>
      </c>
      <c r="J536" t="s">
        <v>1477</v>
      </c>
      <c r="K536" s="76">
        <v>0.39</v>
      </c>
      <c r="L536" t="s">
        <v>109</v>
      </c>
      <c r="M536" s="76">
        <v>6.75</v>
      </c>
      <c r="N536" s="76">
        <v>2.62</v>
      </c>
      <c r="O536" s="76">
        <v>351000</v>
      </c>
      <c r="P536" s="76">
        <v>102.34925</v>
      </c>
      <c r="Q536" s="76">
        <v>0</v>
      </c>
      <c r="R536" s="76">
        <v>1245.5054226225</v>
      </c>
      <c r="S536" s="76">
        <v>0</v>
      </c>
      <c r="T536" s="76">
        <v>7.0000000000000007E-2</v>
      </c>
      <c r="U536" s="76">
        <v>0.01</v>
      </c>
    </row>
    <row r="537" spans="2:21">
      <c r="B537" t="s">
        <v>1474</v>
      </c>
      <c r="C537" t="s">
        <v>1475</v>
      </c>
      <c r="D537" t="s">
        <v>1364</v>
      </c>
      <c r="E537" t="s">
        <v>1365</v>
      </c>
      <c r="F537" t="str">
        <f>VLOOKUP(C537,'[6]אג"ח קונצרני'!$C$14:$F$579,4,0)</f>
        <v>1695</v>
      </c>
      <c r="G537" t="s">
        <v>1419</v>
      </c>
      <c r="H537" t="s">
        <v>1476</v>
      </c>
      <c r="I537" t="s">
        <v>379</v>
      </c>
      <c r="J537" t="s">
        <v>1477</v>
      </c>
      <c r="K537" s="76">
        <v>0.39</v>
      </c>
      <c r="L537" t="s">
        <v>109</v>
      </c>
      <c r="M537" s="76">
        <v>6.75</v>
      </c>
      <c r="N537" s="76">
        <v>2.62</v>
      </c>
      <c r="O537" s="76">
        <v>700000</v>
      </c>
      <c r="P537" s="76">
        <v>102.34925</v>
      </c>
      <c r="Q537" s="76">
        <v>0</v>
      </c>
      <c r="R537" s="76">
        <v>2483.91394825</v>
      </c>
      <c r="S537" s="76">
        <v>0</v>
      </c>
      <c r="T537" s="76">
        <v>0.13</v>
      </c>
      <c r="U537" s="76">
        <v>0.03</v>
      </c>
    </row>
    <row r="538" spans="2:21">
      <c r="B538" t="s">
        <v>1478</v>
      </c>
      <c r="C538" t="s">
        <v>1479</v>
      </c>
      <c r="D538" t="s">
        <v>1364</v>
      </c>
      <c r="E538" t="s">
        <v>1365</v>
      </c>
      <c r="F538" t="str">
        <f>VLOOKUP(C538,'[6]אג"ח קונצרני'!$C$14:$F$579,4,0)</f>
        <v>3200</v>
      </c>
      <c r="G538" t="s">
        <v>1480</v>
      </c>
      <c r="H538" t="s">
        <v>1473</v>
      </c>
      <c r="I538" t="s">
        <v>1399</v>
      </c>
      <c r="J538" t="s">
        <v>756</v>
      </c>
      <c r="K538" s="76">
        <v>3.04</v>
      </c>
      <c r="L538" t="s">
        <v>109</v>
      </c>
      <c r="M538" s="76">
        <v>5.4</v>
      </c>
      <c r="N538" s="76">
        <v>3.56</v>
      </c>
      <c r="O538" s="76">
        <v>1424000</v>
      </c>
      <c r="P538" s="76">
        <v>106.896</v>
      </c>
      <c r="Q538" s="76">
        <v>0</v>
      </c>
      <c r="R538" s="76">
        <v>5277.4640716800004</v>
      </c>
      <c r="S538" s="76">
        <v>0</v>
      </c>
      <c r="T538" s="76">
        <v>0.28999999999999998</v>
      </c>
      <c r="U538" s="76">
        <v>0.05</v>
      </c>
    </row>
    <row r="539" spans="2:21">
      <c r="B539" t="s">
        <v>1478</v>
      </c>
      <c r="C539" t="s">
        <v>1479</v>
      </c>
      <c r="D539" t="s">
        <v>1364</v>
      </c>
      <c r="E539" t="s">
        <v>1365</v>
      </c>
      <c r="F539" t="str">
        <f>VLOOKUP(C539,'[6]אג"ח קונצרני'!$C$14:$F$579,4,0)</f>
        <v>3200</v>
      </c>
      <c r="G539" t="s">
        <v>1480</v>
      </c>
      <c r="H539" t="s">
        <v>1473</v>
      </c>
      <c r="I539" t="s">
        <v>1399</v>
      </c>
      <c r="J539" t="s">
        <v>756</v>
      </c>
      <c r="K539" s="76">
        <v>3.04</v>
      </c>
      <c r="L539" t="s">
        <v>109</v>
      </c>
      <c r="M539" s="76">
        <v>5.4</v>
      </c>
      <c r="N539" s="76">
        <v>3.56</v>
      </c>
      <c r="O539" s="76">
        <v>1616000</v>
      </c>
      <c r="P539" s="76">
        <v>106.896</v>
      </c>
      <c r="Q539" s="76">
        <v>0</v>
      </c>
      <c r="R539" s="76">
        <v>5989.0322611199999</v>
      </c>
      <c r="S539" s="76">
        <v>0</v>
      </c>
      <c r="T539" s="76">
        <v>0.32</v>
      </c>
      <c r="U539" s="76">
        <v>0.06</v>
      </c>
    </row>
    <row r="540" spans="2:21">
      <c r="B540" t="s">
        <v>1481</v>
      </c>
      <c r="C540" t="s">
        <v>1482</v>
      </c>
      <c r="D540" t="s">
        <v>1403</v>
      </c>
      <c r="E540" t="s">
        <v>1365</v>
      </c>
      <c r="F540" t="str">
        <f>VLOOKUP(C540,'[6]אג"ח קונצרני'!$C$14:$F$579,4,0)</f>
        <v>4845</v>
      </c>
      <c r="G540" t="s">
        <v>1483</v>
      </c>
      <c r="H540" t="s">
        <v>1476</v>
      </c>
      <c r="I540" t="s">
        <v>379</v>
      </c>
      <c r="J540" t="s">
        <v>683</v>
      </c>
      <c r="K540" s="76">
        <v>4.84</v>
      </c>
      <c r="L540" t="s">
        <v>109</v>
      </c>
      <c r="M540" s="76">
        <v>5.25</v>
      </c>
      <c r="N540" s="76">
        <v>4.99</v>
      </c>
      <c r="O540" s="76">
        <v>250000</v>
      </c>
      <c r="P540" s="76">
        <v>104.08691668</v>
      </c>
      <c r="Q540" s="76">
        <v>0</v>
      </c>
      <c r="R540" s="76">
        <v>902.17335032389997</v>
      </c>
      <c r="S540" s="76">
        <v>0</v>
      </c>
      <c r="T540" s="76">
        <v>0.05</v>
      </c>
      <c r="U540" s="76">
        <v>0.01</v>
      </c>
    </row>
    <row r="541" spans="2:21">
      <c r="B541" t="s">
        <v>1484</v>
      </c>
      <c r="C541" t="s">
        <v>1485</v>
      </c>
      <c r="D541" t="s">
        <v>1364</v>
      </c>
      <c r="E541" t="s">
        <v>1365</v>
      </c>
      <c r="F541" t="str">
        <f>VLOOKUP(C541,'[6]אג"ח קונצרני'!$C$14:$F$579,4,0)</f>
        <v>4710</v>
      </c>
      <c r="G541" t="s">
        <v>1486</v>
      </c>
      <c r="H541" t="s">
        <v>1473</v>
      </c>
      <c r="I541" t="s">
        <v>1399</v>
      </c>
      <c r="J541" t="s">
        <v>1392</v>
      </c>
      <c r="K541" s="76">
        <v>4.4800000000000004</v>
      </c>
      <c r="L541" t="s">
        <v>109</v>
      </c>
      <c r="M541" s="76">
        <v>3.75</v>
      </c>
      <c r="N541" s="76">
        <v>4.2699999999999996</v>
      </c>
      <c r="O541" s="76">
        <v>1900000</v>
      </c>
      <c r="P541" s="76">
        <v>98.365333323076925</v>
      </c>
      <c r="Q541" s="76">
        <v>0</v>
      </c>
      <c r="R541" s="76">
        <v>6479.6196025510999</v>
      </c>
      <c r="S541" s="76">
        <v>0</v>
      </c>
      <c r="T541" s="76">
        <v>0.35</v>
      </c>
      <c r="U541" s="76">
        <v>7.0000000000000007E-2</v>
      </c>
    </row>
    <row r="542" spans="2:21">
      <c r="B542" t="s">
        <v>1487</v>
      </c>
      <c r="C542" t="s">
        <v>1488</v>
      </c>
      <c r="D542" t="s">
        <v>1364</v>
      </c>
      <c r="E542" t="s">
        <v>1365</v>
      </c>
      <c r="F542" t="str">
        <f>VLOOKUP(C542,'[6]אג"ח קונצרני'!$C$14:$F$579,4,0)</f>
        <v>4670</v>
      </c>
      <c r="G542" t="s">
        <v>1395</v>
      </c>
      <c r="H542" t="s">
        <v>1476</v>
      </c>
      <c r="I542" t="s">
        <v>379</v>
      </c>
      <c r="J542" t="s">
        <v>756</v>
      </c>
      <c r="K542" s="76">
        <v>1.82</v>
      </c>
      <c r="L542" t="s">
        <v>109</v>
      </c>
      <c r="M542" s="76">
        <v>3.88</v>
      </c>
      <c r="N542" s="76">
        <v>2.46</v>
      </c>
      <c r="O542" s="76">
        <v>800000</v>
      </c>
      <c r="P542" s="76">
        <v>103.08473972500001</v>
      </c>
      <c r="Q542" s="76">
        <v>0</v>
      </c>
      <c r="R542" s="76">
        <v>2859.1583410126</v>
      </c>
      <c r="S542" s="76">
        <v>0</v>
      </c>
      <c r="T542" s="76">
        <v>0.15</v>
      </c>
      <c r="U542" s="76">
        <v>0.03</v>
      </c>
    </row>
    <row r="543" spans="2:21">
      <c r="B543" t="s">
        <v>1487</v>
      </c>
      <c r="C543" t="s">
        <v>1488</v>
      </c>
      <c r="D543" t="s">
        <v>1364</v>
      </c>
      <c r="E543" t="s">
        <v>1365</v>
      </c>
      <c r="F543" t="str">
        <f>VLOOKUP(C543,'[6]אג"ח קונצרני'!$C$14:$F$579,4,0)</f>
        <v>4670</v>
      </c>
      <c r="G543" t="s">
        <v>1395</v>
      </c>
      <c r="H543" t="s">
        <v>1476</v>
      </c>
      <c r="I543" t="s">
        <v>379</v>
      </c>
      <c r="J543" t="s">
        <v>756</v>
      </c>
      <c r="K543" s="76">
        <v>1.82</v>
      </c>
      <c r="L543" t="s">
        <v>109</v>
      </c>
      <c r="M543" s="76">
        <v>3.88</v>
      </c>
      <c r="N543" s="76">
        <v>2.46</v>
      </c>
      <c r="O543" s="76">
        <v>830000</v>
      </c>
      <c r="P543" s="76">
        <v>103.08473972602739</v>
      </c>
      <c r="Q543" s="76">
        <v>0</v>
      </c>
      <c r="R543" s="76">
        <v>2966.3767787399001</v>
      </c>
      <c r="S543" s="76">
        <v>0</v>
      </c>
      <c r="T543" s="76">
        <v>0.16</v>
      </c>
      <c r="U543" s="76">
        <v>0.03</v>
      </c>
    </row>
    <row r="544" spans="2:21">
      <c r="B544" t="s">
        <v>1489</v>
      </c>
      <c r="C544" t="s">
        <v>1490</v>
      </c>
      <c r="D544" t="s">
        <v>1364</v>
      </c>
      <c r="E544" t="s">
        <v>1365</v>
      </c>
      <c r="F544" t="str">
        <f>VLOOKUP(C544,'[6]אג"ח קונצרני'!$C$14:$F$579,4,0)</f>
        <v>4859</v>
      </c>
      <c r="G544" t="s">
        <v>1391</v>
      </c>
      <c r="H544" t="s">
        <v>1473</v>
      </c>
      <c r="I544" t="s">
        <v>1399</v>
      </c>
      <c r="J544" t="s">
        <v>1491</v>
      </c>
      <c r="K544" s="76">
        <v>7.35</v>
      </c>
      <c r="L544" t="s">
        <v>109</v>
      </c>
      <c r="M544" s="76">
        <v>5.5</v>
      </c>
      <c r="N544" s="76">
        <v>5.69</v>
      </c>
      <c r="O544" s="76">
        <v>880000</v>
      </c>
      <c r="P544" s="76">
        <v>101.7925</v>
      </c>
      <c r="Q544" s="76">
        <v>0</v>
      </c>
      <c r="R544" s="76">
        <v>3105.6484580000001</v>
      </c>
      <c r="S544" s="76">
        <v>0</v>
      </c>
      <c r="T544" s="76">
        <v>0.17</v>
      </c>
      <c r="U544" s="76">
        <v>0.03</v>
      </c>
    </row>
    <row r="545" spans="2:21">
      <c r="B545" t="s">
        <v>1489</v>
      </c>
      <c r="C545" t="s">
        <v>1490</v>
      </c>
      <c r="D545" t="s">
        <v>1364</v>
      </c>
      <c r="E545" t="s">
        <v>1365</v>
      </c>
      <c r="F545" t="str">
        <f>VLOOKUP(C545,'[6]אג"ח קונצרני'!$C$14:$F$579,4,0)</f>
        <v>4859</v>
      </c>
      <c r="G545" t="s">
        <v>1391</v>
      </c>
      <c r="H545" t="s">
        <v>1473</v>
      </c>
      <c r="I545" t="s">
        <v>1399</v>
      </c>
      <c r="J545" t="s">
        <v>1491</v>
      </c>
      <c r="K545" s="76">
        <v>7.35</v>
      </c>
      <c r="L545" t="s">
        <v>109</v>
      </c>
      <c r="M545" s="76">
        <v>5.5</v>
      </c>
      <c r="N545" s="76">
        <v>5.69</v>
      </c>
      <c r="O545" s="76">
        <v>1220000</v>
      </c>
      <c r="P545" s="76">
        <v>101.7925</v>
      </c>
      <c r="Q545" s="76">
        <v>0</v>
      </c>
      <c r="R545" s="76">
        <v>4305.5580895000003</v>
      </c>
      <c r="S545" s="76">
        <v>0</v>
      </c>
      <c r="T545" s="76">
        <v>0.23</v>
      </c>
      <c r="U545" s="76">
        <v>0.04</v>
      </c>
    </row>
    <row r="546" spans="2:21">
      <c r="B546" t="s">
        <v>1492</v>
      </c>
      <c r="C546" t="s">
        <v>1493</v>
      </c>
      <c r="D546" t="s">
        <v>1364</v>
      </c>
      <c r="E546" t="s">
        <v>1365</v>
      </c>
      <c r="F546" t="str">
        <f>VLOOKUP(C546,'[6]אג"ח קונצרני'!$C$14:$F$579,4,0)</f>
        <v>4864</v>
      </c>
      <c r="G546" t="s">
        <v>1391</v>
      </c>
      <c r="H546" t="s">
        <v>1476</v>
      </c>
      <c r="I546" t="s">
        <v>379</v>
      </c>
      <c r="J546" t="s">
        <v>308</v>
      </c>
      <c r="K546" s="76">
        <v>1.43</v>
      </c>
      <c r="L546" t="s">
        <v>109</v>
      </c>
      <c r="M546" s="76">
        <v>4.88</v>
      </c>
      <c r="N546" s="76">
        <v>4.0599999999999996</v>
      </c>
      <c r="O546" s="76">
        <v>287000</v>
      </c>
      <c r="P546" s="76">
        <v>101.37627396313364</v>
      </c>
      <c r="Q546" s="76">
        <v>0</v>
      </c>
      <c r="R546" s="76">
        <v>1008.7233251421</v>
      </c>
      <c r="S546" s="76">
        <v>0</v>
      </c>
      <c r="T546" s="76">
        <v>0.05</v>
      </c>
      <c r="U546" s="76">
        <v>0.01</v>
      </c>
    </row>
    <row r="547" spans="2:21">
      <c r="B547" t="s">
        <v>1494</v>
      </c>
      <c r="C547" t="s">
        <v>1458</v>
      </c>
      <c r="D547" t="s">
        <v>1364</v>
      </c>
      <c r="E547" t="s">
        <v>126</v>
      </c>
      <c r="F547" t="str">
        <f>VLOOKUP(C547,'[6]אג"ח קונצרני'!$C$14:$F$579,4,0)</f>
        <v>4819</v>
      </c>
      <c r="G547" t="s">
        <v>1459</v>
      </c>
      <c r="H547" t="s">
        <v>1476</v>
      </c>
      <c r="I547" t="s">
        <v>379</v>
      </c>
      <c r="J547" t="s">
        <v>1495</v>
      </c>
      <c r="K547" s="76">
        <v>3.81</v>
      </c>
      <c r="L547" t="s">
        <v>109</v>
      </c>
      <c r="M547" s="76">
        <v>4.25</v>
      </c>
      <c r="N547" s="76">
        <v>4.13</v>
      </c>
      <c r="O547" s="76">
        <v>270000</v>
      </c>
      <c r="P547" s="76">
        <v>102.00986111111111</v>
      </c>
      <c r="Q547" s="76">
        <v>0</v>
      </c>
      <c r="R547" s="76">
        <v>954.90410887500002</v>
      </c>
      <c r="S547" s="76">
        <v>0</v>
      </c>
      <c r="T547" s="76">
        <v>0.05</v>
      </c>
      <c r="U547" s="76">
        <v>0.01</v>
      </c>
    </row>
    <row r="548" spans="2:21">
      <c r="B548" t="s">
        <v>1494</v>
      </c>
      <c r="C548" t="s">
        <v>1458</v>
      </c>
      <c r="D548" t="s">
        <v>1364</v>
      </c>
      <c r="E548" t="s">
        <v>126</v>
      </c>
      <c r="F548" t="str">
        <f>VLOOKUP(C548,'[6]אג"ח קונצרני'!$C$14:$F$579,4,0)</f>
        <v>4819</v>
      </c>
      <c r="G548" t="s">
        <v>1459</v>
      </c>
      <c r="H548" t="s">
        <v>1476</v>
      </c>
      <c r="I548" t="s">
        <v>379</v>
      </c>
      <c r="J548" t="s">
        <v>1495</v>
      </c>
      <c r="K548" s="76">
        <v>3.81</v>
      </c>
      <c r="L548" t="s">
        <v>109</v>
      </c>
      <c r="M548" s="76">
        <v>4.25</v>
      </c>
      <c r="N548" s="76">
        <v>4.13</v>
      </c>
      <c r="O548" s="76">
        <v>580000</v>
      </c>
      <c r="P548" s="76">
        <v>102.009861</v>
      </c>
      <c r="Q548" s="76">
        <v>0</v>
      </c>
      <c r="R548" s="76">
        <v>2051.2754929848002</v>
      </c>
      <c r="S548" s="76">
        <v>0</v>
      </c>
      <c r="T548" s="76">
        <v>0.11</v>
      </c>
      <c r="U548" s="76">
        <v>0.02</v>
      </c>
    </row>
    <row r="549" spans="2:21">
      <c r="B549" t="s">
        <v>1496</v>
      </c>
      <c r="C549" t="s">
        <v>1497</v>
      </c>
      <c r="D549" t="s">
        <v>126</v>
      </c>
      <c r="E549" t="s">
        <v>1365</v>
      </c>
      <c r="F549" t="str">
        <f>VLOOKUP(C549,'[6]אג"ח קונצרני'!$C$14:$F$579,4,0)</f>
        <v>4766</v>
      </c>
      <c r="G549" t="s">
        <v>1459</v>
      </c>
      <c r="H549" t="s">
        <v>1476</v>
      </c>
      <c r="I549" t="s">
        <v>379</v>
      </c>
      <c r="J549" t="s">
        <v>380</v>
      </c>
      <c r="K549" s="76">
        <v>0.72</v>
      </c>
      <c r="L549" t="s">
        <v>113</v>
      </c>
      <c r="M549" s="76">
        <v>6.5</v>
      </c>
      <c r="N549" s="76">
        <v>0.44</v>
      </c>
      <c r="O549" s="76">
        <v>900000</v>
      </c>
      <c r="P549" s="76">
        <v>106.16266666666667</v>
      </c>
      <c r="Q549" s="76">
        <v>0</v>
      </c>
      <c r="R549" s="76">
        <v>3967.6598064</v>
      </c>
      <c r="S549" s="76">
        <v>0</v>
      </c>
      <c r="T549" s="76">
        <v>0.21</v>
      </c>
      <c r="U549" s="76">
        <v>0.04</v>
      </c>
    </row>
    <row r="550" spans="2:21">
      <c r="B550" t="s">
        <v>1498</v>
      </c>
      <c r="C550" t="s">
        <v>1499</v>
      </c>
      <c r="D550" t="s">
        <v>1364</v>
      </c>
      <c r="E550" t="s">
        <v>1365</v>
      </c>
      <c r="F550" t="str">
        <f>VLOOKUP(C550,'[6]אג"ח קונצרני'!$C$14:$F$579,4,0)</f>
        <v>4852</v>
      </c>
      <c r="G550" t="s">
        <v>3115</v>
      </c>
      <c r="H550" t="s">
        <v>1500</v>
      </c>
      <c r="I550" t="s">
        <v>1399</v>
      </c>
      <c r="J550" t="s">
        <v>1501</v>
      </c>
      <c r="K550" s="76">
        <v>5.56</v>
      </c>
      <c r="L550" t="s">
        <v>109</v>
      </c>
      <c r="M550" s="76">
        <v>5</v>
      </c>
      <c r="N550" s="76">
        <v>4.53</v>
      </c>
      <c r="O550" s="76">
        <v>660000</v>
      </c>
      <c r="P550" s="76">
        <v>103.28766666666667</v>
      </c>
      <c r="Q550" s="76">
        <v>0</v>
      </c>
      <c r="R550" s="76">
        <v>2363.4490461999999</v>
      </c>
      <c r="S550" s="76">
        <v>0</v>
      </c>
      <c r="T550" s="76">
        <v>0.13</v>
      </c>
      <c r="U550" s="76">
        <v>0.02</v>
      </c>
    </row>
    <row r="551" spans="2:21">
      <c r="B551" t="s">
        <v>1498</v>
      </c>
      <c r="C551" t="s">
        <v>1499</v>
      </c>
      <c r="D551" t="s">
        <v>1364</v>
      </c>
      <c r="E551" t="s">
        <v>1365</v>
      </c>
      <c r="F551" t="str">
        <f>VLOOKUP(C551,'[6]אג"ח קונצרני'!$C$14:$F$579,4,0)</f>
        <v>4852</v>
      </c>
      <c r="G551" t="s">
        <v>3115</v>
      </c>
      <c r="H551" t="s">
        <v>1500</v>
      </c>
      <c r="I551" t="s">
        <v>1399</v>
      </c>
      <c r="J551" t="s">
        <v>1501</v>
      </c>
      <c r="K551" s="76">
        <v>5.56</v>
      </c>
      <c r="L551" t="s">
        <v>109</v>
      </c>
      <c r="M551" s="76">
        <v>5</v>
      </c>
      <c r="N551" s="76">
        <v>4.53</v>
      </c>
      <c r="O551" s="76">
        <v>840000</v>
      </c>
      <c r="P551" s="76">
        <v>103.28766647058823</v>
      </c>
      <c r="Q551" s="76">
        <v>0</v>
      </c>
      <c r="R551" s="76">
        <v>3008.0260588000001</v>
      </c>
      <c r="S551" s="76">
        <v>0</v>
      </c>
      <c r="T551" s="76">
        <v>0.16</v>
      </c>
      <c r="U551" s="76">
        <v>0.03</v>
      </c>
    </row>
    <row r="552" spans="2:21">
      <c r="B552" t="s">
        <v>1502</v>
      </c>
      <c r="C552" t="s">
        <v>1503</v>
      </c>
      <c r="D552" t="s">
        <v>1364</v>
      </c>
      <c r="E552" t="s">
        <v>1365</v>
      </c>
      <c r="F552" t="str">
        <f>VLOOKUP(C552,'[6]אג"ח קונצרני'!$C$14:$F$579,4,0)</f>
        <v>2600</v>
      </c>
      <c r="G552" t="s">
        <v>1366</v>
      </c>
      <c r="H552" t="s">
        <v>226</v>
      </c>
      <c r="I552" t="s">
        <v>227</v>
      </c>
      <c r="J552" t="s">
        <v>1409</v>
      </c>
      <c r="K552" s="76">
        <v>5.79</v>
      </c>
      <c r="L552" t="s">
        <v>109</v>
      </c>
      <c r="M552" s="76">
        <v>4</v>
      </c>
      <c r="N552" s="76">
        <v>3.33</v>
      </c>
      <c r="O552" s="76">
        <v>625000</v>
      </c>
      <c r="P552" s="76">
        <v>105.69104108800001</v>
      </c>
      <c r="Q552" s="76">
        <v>0</v>
      </c>
      <c r="R552" s="76">
        <v>2290.1927465755998</v>
      </c>
      <c r="S552" s="76">
        <v>0</v>
      </c>
      <c r="T552" s="76">
        <v>0.12</v>
      </c>
      <c r="U552" s="76">
        <v>0.02</v>
      </c>
    </row>
    <row r="553" spans="2:21">
      <c r="B553" t="s">
        <v>1502</v>
      </c>
      <c r="C553" t="s">
        <v>1503</v>
      </c>
      <c r="D553" t="s">
        <v>1364</v>
      </c>
      <c r="E553" t="s">
        <v>1365</v>
      </c>
      <c r="F553" t="str">
        <f>VLOOKUP(C553,'[6]אג"ח קונצרני'!$C$14:$F$579,4,0)</f>
        <v>2600</v>
      </c>
      <c r="G553" t="s">
        <v>1366</v>
      </c>
      <c r="H553" t="s">
        <v>226</v>
      </c>
      <c r="I553" t="s">
        <v>227</v>
      </c>
      <c r="J553" t="s">
        <v>1409</v>
      </c>
      <c r="K553" s="76">
        <v>5.79</v>
      </c>
      <c r="L553" t="s">
        <v>109</v>
      </c>
      <c r="M553" s="76">
        <v>4</v>
      </c>
      <c r="N553" s="76">
        <v>3.33</v>
      </c>
      <c r="O553" s="76">
        <v>725000</v>
      </c>
      <c r="P553" s="76">
        <v>105.69104110144927</v>
      </c>
      <c r="Q553" s="76">
        <v>0</v>
      </c>
      <c r="R553" s="76">
        <v>2656.6235864159999</v>
      </c>
      <c r="S553" s="76">
        <v>0</v>
      </c>
      <c r="T553" s="76">
        <v>0.14000000000000001</v>
      </c>
      <c r="U553" s="76">
        <v>0.03</v>
      </c>
    </row>
    <row r="554" spans="2:21">
      <c r="B554" t="s">
        <v>260</v>
      </c>
      <c r="C554" s="16"/>
      <c r="D554" s="16"/>
      <c r="E554" s="16"/>
      <c r="F554" s="16"/>
    </row>
    <row r="555" spans="2:21">
      <c r="B555" t="s">
        <v>369</v>
      </c>
      <c r="C555" s="16"/>
      <c r="D555" s="16"/>
      <c r="E555" s="16"/>
      <c r="F555" s="16"/>
    </row>
    <row r="556" spans="2:21">
      <c r="B556" t="s">
        <v>370</v>
      </c>
      <c r="C556" s="16"/>
      <c r="D556" s="16"/>
      <c r="E556" s="16"/>
      <c r="F556" s="16"/>
    </row>
    <row r="557" spans="2:21">
      <c r="B557" t="s">
        <v>371</v>
      </c>
      <c r="C557" s="16"/>
      <c r="D557" s="16"/>
      <c r="E557" s="16"/>
      <c r="F557" s="16"/>
    </row>
    <row r="558" spans="2:21">
      <c r="B558" t="s">
        <v>1504</v>
      </c>
      <c r="C558" s="16"/>
      <c r="D558" s="16"/>
      <c r="E558" s="16"/>
      <c r="F558" s="16"/>
    </row>
    <row r="559" spans="2:21">
      <c r="C559" s="16"/>
      <c r="D559" s="16"/>
      <c r="E559" s="16"/>
      <c r="F559" s="16"/>
    </row>
    <row r="560" spans="2:21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B772" s="16"/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9"/>
      <c r="C774" s="16"/>
      <c r="D774" s="16"/>
      <c r="E774" s="16"/>
      <c r="F774" s="16"/>
    </row>
    <row r="775" spans="2:6"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</sheetData>
  <mergeCells count="2">
    <mergeCell ref="B6:U6"/>
    <mergeCell ref="B7:U7"/>
  </mergeCells>
  <dataValidations count="5">
    <dataValidation allowBlank="1" showInputMessage="1" showErrorMessage="1" sqref="H2 Q9"/>
    <dataValidation type="list" allowBlank="1" showInputMessage="1" showErrorMessage="1" sqref="L12:L804">
      <formula1>$BN$7:$BN$11</formula1>
    </dataValidation>
    <dataValidation type="list" allowBlank="1" showInputMessage="1" showErrorMessage="1" sqref="E12:E798">
      <formula1>$BI$7:$BI$11</formula1>
    </dataValidation>
    <dataValidation type="list" allowBlank="1" showInputMessage="1" showErrorMessage="1" sqref="I12:I804">
      <formula1>$BM$7:$BM$10</formula1>
    </dataValidation>
    <dataValidation type="list" allowBlank="1" showInputMessage="1" showErrorMessage="1" sqref="G12:G804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297" workbookViewId="0">
      <selection activeCell="G316" sqref="G3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  <c r="BJ6" s="19"/>
    </row>
    <row r="7" spans="2:62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135616555.71000001</v>
      </c>
      <c r="J11" s="7"/>
      <c r="K11" s="75">
        <v>1695.08673664</v>
      </c>
      <c r="L11" s="75">
        <v>1781663.1622138761</v>
      </c>
      <c r="M11" s="7"/>
      <c r="N11" s="75">
        <v>100</v>
      </c>
      <c r="O11" s="75">
        <v>18.46</v>
      </c>
      <c r="BF11" s="16"/>
      <c r="BG11" s="19"/>
      <c r="BH11" s="16"/>
      <c r="BJ11" s="16"/>
    </row>
    <row r="12" spans="2:62">
      <c r="B12" s="77" t="s">
        <v>204</v>
      </c>
      <c r="E12" s="16"/>
      <c r="F12" s="16"/>
      <c r="G12" s="16"/>
      <c r="I12" s="78">
        <v>133122045.98999999</v>
      </c>
      <c r="K12" s="78">
        <v>1655.48694</v>
      </c>
      <c r="L12" s="78">
        <v>1487543.0537797799</v>
      </c>
      <c r="N12" s="78">
        <v>83.49</v>
      </c>
      <c r="O12" s="78">
        <v>15.42</v>
      </c>
    </row>
    <row r="13" spans="2:62">
      <c r="B13" s="77" t="s">
        <v>1505</v>
      </c>
      <c r="E13" s="16"/>
      <c r="F13" s="16"/>
      <c r="G13" s="16"/>
      <c r="I13" s="78">
        <v>81165803.519999996</v>
      </c>
      <c r="K13" s="78">
        <v>1506.5690099999999</v>
      </c>
      <c r="L13" s="78">
        <v>941564.22124771995</v>
      </c>
      <c r="N13" s="78">
        <v>52.85</v>
      </c>
      <c r="O13" s="78">
        <v>9.76</v>
      </c>
    </row>
    <row r="14" spans="2:62">
      <c r="B14" t="s">
        <v>1506</v>
      </c>
      <c r="C14" t="s">
        <v>1507</v>
      </c>
      <c r="D14" t="s">
        <v>103</v>
      </c>
      <c r="E14" t="s">
        <v>126</v>
      </c>
      <c r="F14" t="s">
        <v>2894</v>
      </c>
      <c r="G14" t="s">
        <v>486</v>
      </c>
      <c r="H14" t="s">
        <v>105</v>
      </c>
      <c r="I14" s="76">
        <v>423229</v>
      </c>
      <c r="J14" s="76">
        <v>2569</v>
      </c>
      <c r="K14" s="76">
        <v>0</v>
      </c>
      <c r="L14" s="76">
        <v>10872.75301</v>
      </c>
      <c r="M14" s="76">
        <v>0.19</v>
      </c>
      <c r="N14" s="76">
        <v>0.61</v>
      </c>
      <c r="O14" s="76">
        <v>0.11</v>
      </c>
    </row>
    <row r="15" spans="2:62">
      <c r="B15" t="s">
        <v>1508</v>
      </c>
      <c r="C15" t="s">
        <v>1509</v>
      </c>
      <c r="D15" t="s">
        <v>103</v>
      </c>
      <c r="E15" t="s">
        <v>126</v>
      </c>
      <c r="F15" t="s">
        <v>2895</v>
      </c>
      <c r="G15" t="s">
        <v>889</v>
      </c>
      <c r="H15" t="s">
        <v>105</v>
      </c>
      <c r="I15" s="76">
        <v>3334</v>
      </c>
      <c r="J15" s="76">
        <v>46320</v>
      </c>
      <c r="K15" s="76">
        <v>0</v>
      </c>
      <c r="L15" s="76">
        <v>1544.3088</v>
      </c>
      <c r="M15" s="76">
        <v>0.01</v>
      </c>
      <c r="N15" s="76">
        <v>0.09</v>
      </c>
      <c r="O15" s="76">
        <v>0.02</v>
      </c>
    </row>
    <row r="16" spans="2:62">
      <c r="B16" t="s">
        <v>1510</v>
      </c>
      <c r="C16" t="s">
        <v>1511</v>
      </c>
      <c r="D16" t="s">
        <v>103</v>
      </c>
      <c r="E16" t="s">
        <v>126</v>
      </c>
      <c r="F16" t="s">
        <v>2896</v>
      </c>
      <c r="G16" t="s">
        <v>383</v>
      </c>
      <c r="H16" t="s">
        <v>105</v>
      </c>
      <c r="I16" s="76">
        <v>2240323</v>
      </c>
      <c r="J16" s="76">
        <v>1010</v>
      </c>
      <c r="K16" s="76">
        <v>0</v>
      </c>
      <c r="L16" s="76">
        <v>22627.262299999999</v>
      </c>
      <c r="M16" s="76">
        <v>0.19</v>
      </c>
      <c r="N16" s="76">
        <v>1.27</v>
      </c>
      <c r="O16" s="76">
        <v>0.23</v>
      </c>
    </row>
    <row r="17" spans="2:15">
      <c r="B17" t="s">
        <v>1510</v>
      </c>
      <c r="C17" t="s">
        <v>1511</v>
      </c>
      <c r="D17" t="s">
        <v>103</v>
      </c>
      <c r="E17" t="s">
        <v>126</v>
      </c>
      <c r="F17" t="s">
        <v>2896</v>
      </c>
      <c r="G17" t="s">
        <v>383</v>
      </c>
      <c r="H17" t="s">
        <v>105</v>
      </c>
      <c r="I17" s="76">
        <v>7774114</v>
      </c>
      <c r="J17" s="76">
        <v>1010</v>
      </c>
      <c r="K17" s="76">
        <v>0</v>
      </c>
      <c r="L17" s="76">
        <v>78518.551399999997</v>
      </c>
      <c r="M17" s="76">
        <v>0.67</v>
      </c>
      <c r="N17" s="76">
        <v>4.41</v>
      </c>
      <c r="O17" s="76">
        <v>0.81</v>
      </c>
    </row>
    <row r="18" spans="2:15">
      <c r="B18" t="s">
        <v>1512</v>
      </c>
      <c r="C18" t="s">
        <v>1513</v>
      </c>
      <c r="D18" t="s">
        <v>103</v>
      </c>
      <c r="E18" t="s">
        <v>126</v>
      </c>
      <c r="F18" t="s">
        <v>2897</v>
      </c>
      <c r="G18" t="s">
        <v>383</v>
      </c>
      <c r="H18" t="s">
        <v>105</v>
      </c>
      <c r="I18" s="76">
        <v>69253</v>
      </c>
      <c r="J18" s="76">
        <v>7202</v>
      </c>
      <c r="K18" s="76">
        <v>0</v>
      </c>
      <c r="L18" s="76">
        <v>4987.60106</v>
      </c>
      <c r="M18" s="76">
        <v>7.0000000000000007E-2</v>
      </c>
      <c r="N18" s="76">
        <v>0.28000000000000003</v>
      </c>
      <c r="O18" s="76">
        <v>0.05</v>
      </c>
    </row>
    <row r="19" spans="2:15">
      <c r="B19" t="s">
        <v>1512</v>
      </c>
      <c r="C19" t="s">
        <v>1513</v>
      </c>
      <c r="D19" t="s">
        <v>103</v>
      </c>
      <c r="E19" t="s">
        <v>126</v>
      </c>
      <c r="F19" t="s">
        <v>2897</v>
      </c>
      <c r="G19" t="s">
        <v>383</v>
      </c>
      <c r="H19" t="s">
        <v>105</v>
      </c>
      <c r="I19" s="76">
        <v>333006</v>
      </c>
      <c r="J19" s="76">
        <v>7202</v>
      </c>
      <c r="K19" s="76">
        <v>0</v>
      </c>
      <c r="L19" s="76">
        <v>23983.092120000001</v>
      </c>
      <c r="M19" s="76">
        <v>0.33</v>
      </c>
      <c r="N19" s="76">
        <v>1.35</v>
      </c>
      <c r="O19" s="76">
        <v>0.25</v>
      </c>
    </row>
    <row r="20" spans="2:15">
      <c r="B20" t="s">
        <v>1514</v>
      </c>
      <c r="C20" t="s">
        <v>1515</v>
      </c>
      <c r="D20" t="s">
        <v>103</v>
      </c>
      <c r="E20" t="s">
        <v>126</v>
      </c>
      <c r="F20" t="s">
        <v>2898</v>
      </c>
      <c r="G20" t="s">
        <v>383</v>
      </c>
      <c r="H20" t="s">
        <v>105</v>
      </c>
      <c r="I20" s="76">
        <v>1503472</v>
      </c>
      <c r="J20" s="76">
        <v>2100</v>
      </c>
      <c r="K20" s="76">
        <v>0</v>
      </c>
      <c r="L20" s="76">
        <v>31572.912</v>
      </c>
      <c r="M20" s="76">
        <v>0.1</v>
      </c>
      <c r="N20" s="76">
        <v>1.77</v>
      </c>
      <c r="O20" s="76">
        <v>0.33</v>
      </c>
    </row>
    <row r="21" spans="2:15">
      <c r="B21" t="s">
        <v>1514</v>
      </c>
      <c r="C21" t="s">
        <v>1515</v>
      </c>
      <c r="D21" t="s">
        <v>103</v>
      </c>
      <c r="E21" t="s">
        <v>126</v>
      </c>
      <c r="F21" t="s">
        <v>2898</v>
      </c>
      <c r="G21" t="s">
        <v>383</v>
      </c>
      <c r="H21" t="s">
        <v>105</v>
      </c>
      <c r="I21" s="76">
        <v>6208578</v>
      </c>
      <c r="J21" s="76">
        <v>2100</v>
      </c>
      <c r="K21" s="76">
        <v>0</v>
      </c>
      <c r="L21" s="76">
        <v>130380.13800000001</v>
      </c>
      <c r="M21" s="76">
        <v>0.41</v>
      </c>
      <c r="N21" s="76">
        <v>7.32</v>
      </c>
      <c r="O21" s="76">
        <v>1.35</v>
      </c>
    </row>
    <row r="22" spans="2:15">
      <c r="B22" t="s">
        <v>1516</v>
      </c>
      <c r="C22" t="s">
        <v>1517</v>
      </c>
      <c r="D22" t="s">
        <v>103</v>
      </c>
      <c r="E22" t="s">
        <v>126</v>
      </c>
      <c r="F22" t="s">
        <v>2899</v>
      </c>
      <c r="G22" t="s">
        <v>383</v>
      </c>
      <c r="H22" t="s">
        <v>105</v>
      </c>
      <c r="I22" s="76">
        <v>269684</v>
      </c>
      <c r="J22" s="76">
        <v>6419</v>
      </c>
      <c r="K22" s="76">
        <v>0</v>
      </c>
      <c r="L22" s="76">
        <v>17311.015960000001</v>
      </c>
      <c r="M22" s="76">
        <v>0.11</v>
      </c>
      <c r="N22" s="76">
        <v>0.97</v>
      </c>
      <c r="O22" s="76">
        <v>0.18</v>
      </c>
    </row>
    <row r="23" spans="2:15">
      <c r="B23" t="s">
        <v>1516</v>
      </c>
      <c r="C23" t="s">
        <v>1517</v>
      </c>
      <c r="D23" t="s">
        <v>103</v>
      </c>
      <c r="E23" t="s">
        <v>126</v>
      </c>
      <c r="F23" t="s">
        <v>2899</v>
      </c>
      <c r="G23" t="s">
        <v>383</v>
      </c>
      <c r="H23" t="s">
        <v>105</v>
      </c>
      <c r="I23" s="76">
        <v>574670</v>
      </c>
      <c r="J23" s="76">
        <v>6419</v>
      </c>
      <c r="K23" s="76">
        <v>0</v>
      </c>
      <c r="L23" s="76">
        <v>36888.067300000002</v>
      </c>
      <c r="M23" s="76">
        <v>0.24</v>
      </c>
      <c r="N23" s="76">
        <v>2.0699999999999998</v>
      </c>
      <c r="O23" s="76">
        <v>0.38</v>
      </c>
    </row>
    <row r="24" spans="2:15">
      <c r="B24" t="s">
        <v>1518</v>
      </c>
      <c r="C24" t="s">
        <v>1519</v>
      </c>
      <c r="D24" t="s">
        <v>103</v>
      </c>
      <c r="E24" t="s">
        <v>126</v>
      </c>
      <c r="F24" t="s">
        <v>2900</v>
      </c>
      <c r="G24" t="s">
        <v>383</v>
      </c>
      <c r="H24" t="s">
        <v>105</v>
      </c>
      <c r="I24" s="76">
        <v>601816</v>
      </c>
      <c r="J24" s="76">
        <v>2560</v>
      </c>
      <c r="K24" s="76">
        <v>0</v>
      </c>
      <c r="L24" s="76">
        <v>15406.489600000001</v>
      </c>
      <c r="M24" s="76">
        <v>0.04</v>
      </c>
      <c r="N24" s="76">
        <v>0.86</v>
      </c>
      <c r="O24" s="76">
        <v>0.16</v>
      </c>
    </row>
    <row r="25" spans="2:15">
      <c r="B25" t="s">
        <v>1518</v>
      </c>
      <c r="C25" t="s">
        <v>1519</v>
      </c>
      <c r="D25" t="s">
        <v>103</v>
      </c>
      <c r="E25" t="s">
        <v>126</v>
      </c>
      <c r="F25" t="s">
        <v>2900</v>
      </c>
      <c r="G25" t="s">
        <v>383</v>
      </c>
      <c r="H25" t="s">
        <v>105</v>
      </c>
      <c r="I25" s="76">
        <v>3858779</v>
      </c>
      <c r="J25" s="76">
        <v>2560</v>
      </c>
      <c r="K25" s="76">
        <v>0</v>
      </c>
      <c r="L25" s="76">
        <v>98784.742400000003</v>
      </c>
      <c r="M25" s="76">
        <v>0.28999999999999998</v>
      </c>
      <c r="N25" s="76">
        <v>5.54</v>
      </c>
      <c r="O25" s="76">
        <v>1.02</v>
      </c>
    </row>
    <row r="26" spans="2:15">
      <c r="B26" t="s">
        <v>1520</v>
      </c>
      <c r="C26" t="s">
        <v>1521</v>
      </c>
      <c r="D26" t="s">
        <v>103</v>
      </c>
      <c r="E26" t="s">
        <v>126</v>
      </c>
      <c r="F26" t="s">
        <v>2901</v>
      </c>
      <c r="G26" t="s">
        <v>615</v>
      </c>
      <c r="H26" t="s">
        <v>105</v>
      </c>
      <c r="I26" s="76">
        <v>8007</v>
      </c>
      <c r="J26" s="76">
        <v>56100</v>
      </c>
      <c r="K26" s="76">
        <v>0</v>
      </c>
      <c r="L26" s="76">
        <v>4491.9269999999997</v>
      </c>
      <c r="M26" s="76">
        <v>7.0000000000000007E-2</v>
      </c>
      <c r="N26" s="76">
        <v>0.25</v>
      </c>
      <c r="O26" s="76">
        <v>0.05</v>
      </c>
    </row>
    <row r="27" spans="2:15">
      <c r="B27" t="s">
        <v>1522</v>
      </c>
      <c r="C27" t="s">
        <v>1523</v>
      </c>
      <c r="D27" t="s">
        <v>103</v>
      </c>
      <c r="E27" t="s">
        <v>126</v>
      </c>
      <c r="F27" t="s">
        <v>2902</v>
      </c>
      <c r="G27" t="s">
        <v>615</v>
      </c>
      <c r="H27" t="s">
        <v>105</v>
      </c>
      <c r="I27" s="76">
        <v>8635</v>
      </c>
      <c r="J27" s="76">
        <v>58300</v>
      </c>
      <c r="K27" s="76">
        <v>0</v>
      </c>
      <c r="L27" s="76">
        <v>5034.2049999999999</v>
      </c>
      <c r="M27" s="76">
        <v>0.11</v>
      </c>
      <c r="N27" s="76">
        <v>0.28000000000000003</v>
      </c>
      <c r="O27" s="76">
        <v>0.05</v>
      </c>
    </row>
    <row r="28" spans="2:15">
      <c r="B28" t="s">
        <v>1524</v>
      </c>
      <c r="C28" t="s">
        <v>1525</v>
      </c>
      <c r="D28" t="s">
        <v>103</v>
      </c>
      <c r="E28" t="s">
        <v>126</v>
      </c>
      <c r="F28" t="s">
        <v>2903</v>
      </c>
      <c r="G28" t="s">
        <v>1526</v>
      </c>
      <c r="H28" t="s">
        <v>105</v>
      </c>
      <c r="I28" s="76">
        <v>591</v>
      </c>
      <c r="J28" s="76">
        <v>1697</v>
      </c>
      <c r="K28" s="76">
        <v>0</v>
      </c>
      <c r="L28" s="76">
        <v>10.02927</v>
      </c>
      <c r="M28" s="76">
        <v>0</v>
      </c>
      <c r="N28" s="76">
        <v>0</v>
      </c>
      <c r="O28" s="76">
        <v>0</v>
      </c>
    </row>
    <row r="29" spans="2:15">
      <c r="B29" t="s">
        <v>1527</v>
      </c>
      <c r="C29" t="s">
        <v>1528</v>
      </c>
      <c r="D29" t="s">
        <v>103</v>
      </c>
      <c r="E29" t="s">
        <v>126</v>
      </c>
      <c r="F29" t="s">
        <v>2904</v>
      </c>
      <c r="G29" t="s">
        <v>495</v>
      </c>
      <c r="H29" t="s">
        <v>105</v>
      </c>
      <c r="I29" s="76">
        <v>5159775</v>
      </c>
      <c r="J29" s="76">
        <v>165.5</v>
      </c>
      <c r="K29" s="76">
        <v>0</v>
      </c>
      <c r="L29" s="76">
        <v>8539.4276250000003</v>
      </c>
      <c r="M29" s="76">
        <v>0.16</v>
      </c>
      <c r="N29" s="76">
        <v>0.48</v>
      </c>
      <c r="O29" s="76">
        <v>0.09</v>
      </c>
    </row>
    <row r="30" spans="2:15">
      <c r="B30" t="s">
        <v>1527</v>
      </c>
      <c r="C30" t="s">
        <v>1528</v>
      </c>
      <c r="D30" t="s">
        <v>103</v>
      </c>
      <c r="E30" t="s">
        <v>126</v>
      </c>
      <c r="F30" t="s">
        <v>2904</v>
      </c>
      <c r="G30" t="s">
        <v>495</v>
      </c>
      <c r="H30" t="s">
        <v>105</v>
      </c>
      <c r="I30" s="76">
        <v>11236543</v>
      </c>
      <c r="J30" s="76">
        <v>165.5</v>
      </c>
      <c r="K30" s="76">
        <v>0</v>
      </c>
      <c r="L30" s="76">
        <v>18596.478664999999</v>
      </c>
      <c r="M30" s="76">
        <v>0.35</v>
      </c>
      <c r="N30" s="76">
        <v>1.04</v>
      </c>
      <c r="O30" s="76">
        <v>0.19</v>
      </c>
    </row>
    <row r="31" spans="2:15">
      <c r="B31" t="s">
        <v>1529</v>
      </c>
      <c r="C31" t="s">
        <v>1530</v>
      </c>
      <c r="D31" t="s">
        <v>103</v>
      </c>
      <c r="E31" t="s">
        <v>126</v>
      </c>
      <c r="F31" t="s">
        <v>2905</v>
      </c>
      <c r="G31" t="s">
        <v>495</v>
      </c>
      <c r="H31" t="s">
        <v>105</v>
      </c>
      <c r="I31" s="76">
        <v>589786.63</v>
      </c>
      <c r="J31" s="76">
        <v>954</v>
      </c>
      <c r="K31" s="76">
        <v>105.1876</v>
      </c>
      <c r="L31" s="76">
        <v>5731.7520501999998</v>
      </c>
      <c r="M31" s="76">
        <v>0.11</v>
      </c>
      <c r="N31" s="76">
        <v>0.32</v>
      </c>
      <c r="O31" s="76">
        <v>0.06</v>
      </c>
    </row>
    <row r="32" spans="2:15">
      <c r="B32" t="s">
        <v>1531</v>
      </c>
      <c r="C32" t="s">
        <v>1532</v>
      </c>
      <c r="D32" t="s">
        <v>103</v>
      </c>
      <c r="E32" t="s">
        <v>126</v>
      </c>
      <c r="F32" t="s">
        <v>2906</v>
      </c>
      <c r="G32" t="s">
        <v>495</v>
      </c>
      <c r="H32" t="s">
        <v>105</v>
      </c>
      <c r="I32" s="76">
        <v>3529025</v>
      </c>
      <c r="J32" s="76">
        <v>42.6</v>
      </c>
      <c r="K32" s="76">
        <v>133.44055</v>
      </c>
      <c r="L32" s="76">
        <v>1636.8052</v>
      </c>
      <c r="M32" s="76">
        <v>0.03</v>
      </c>
      <c r="N32" s="76">
        <v>0.09</v>
      </c>
      <c r="O32" s="76">
        <v>0.02</v>
      </c>
    </row>
    <row r="33" spans="2:15">
      <c r="B33" t="s">
        <v>1531</v>
      </c>
      <c r="C33" t="s">
        <v>1532</v>
      </c>
      <c r="D33" t="s">
        <v>103</v>
      </c>
      <c r="E33" t="s">
        <v>126</v>
      </c>
      <c r="F33" t="s">
        <v>2906</v>
      </c>
      <c r="G33" t="s">
        <v>495</v>
      </c>
      <c r="H33" t="s">
        <v>105</v>
      </c>
      <c r="I33" s="76">
        <v>27399745.620000001</v>
      </c>
      <c r="J33" s="76">
        <v>42.6</v>
      </c>
      <c r="K33" s="76">
        <v>1036.0648100000001</v>
      </c>
      <c r="L33" s="76">
        <v>12708.35644412</v>
      </c>
      <c r="M33" s="76">
        <v>0.21</v>
      </c>
      <c r="N33" s="76">
        <v>0.71</v>
      </c>
      <c r="O33" s="76">
        <v>0.13</v>
      </c>
    </row>
    <row r="34" spans="2:15">
      <c r="B34" t="s">
        <v>1533</v>
      </c>
      <c r="C34" t="s">
        <v>1534</v>
      </c>
      <c r="D34" t="s">
        <v>103</v>
      </c>
      <c r="E34" t="s">
        <v>126</v>
      </c>
      <c r="F34" t="s">
        <v>2907</v>
      </c>
      <c r="G34" t="s">
        <v>495</v>
      </c>
      <c r="H34" t="s">
        <v>105</v>
      </c>
      <c r="I34" s="76">
        <v>21771</v>
      </c>
      <c r="J34" s="76">
        <v>60150</v>
      </c>
      <c r="K34" s="76">
        <v>0</v>
      </c>
      <c r="L34" s="76">
        <v>13095.2565</v>
      </c>
      <c r="M34" s="76">
        <v>0.17</v>
      </c>
      <c r="N34" s="76">
        <v>0.74</v>
      </c>
      <c r="O34" s="76">
        <v>0.14000000000000001</v>
      </c>
    </row>
    <row r="35" spans="2:15">
      <c r="B35" t="s">
        <v>1535</v>
      </c>
      <c r="C35" t="s">
        <v>1536</v>
      </c>
      <c r="D35" t="s">
        <v>103</v>
      </c>
      <c r="E35" t="s">
        <v>126</v>
      </c>
      <c r="F35" t="s">
        <v>2908</v>
      </c>
      <c r="G35" t="s">
        <v>528</v>
      </c>
      <c r="H35" t="s">
        <v>105</v>
      </c>
      <c r="I35" s="76">
        <v>30791</v>
      </c>
      <c r="J35" s="76">
        <v>6507</v>
      </c>
      <c r="K35" s="76">
        <v>0</v>
      </c>
      <c r="L35" s="76">
        <v>2003.5703699999999</v>
      </c>
      <c r="M35" s="76">
        <v>0</v>
      </c>
      <c r="N35" s="76">
        <v>0.11</v>
      </c>
      <c r="O35" s="76">
        <v>0.02</v>
      </c>
    </row>
    <row r="36" spans="2:15">
      <c r="B36" t="s">
        <v>1535</v>
      </c>
      <c r="C36" t="s">
        <v>1536</v>
      </c>
      <c r="D36" t="s">
        <v>103</v>
      </c>
      <c r="E36" t="s">
        <v>126</v>
      </c>
      <c r="F36" t="s">
        <v>2908</v>
      </c>
      <c r="G36" t="s">
        <v>528</v>
      </c>
      <c r="H36" t="s">
        <v>105</v>
      </c>
      <c r="I36" s="76">
        <v>116291</v>
      </c>
      <c r="J36" s="76">
        <v>6507</v>
      </c>
      <c r="K36" s="76">
        <v>0</v>
      </c>
      <c r="L36" s="76">
        <v>7567.05537</v>
      </c>
      <c r="M36" s="76">
        <v>0.01</v>
      </c>
      <c r="N36" s="76">
        <v>0.42</v>
      </c>
      <c r="O36" s="76">
        <v>0.08</v>
      </c>
    </row>
    <row r="37" spans="2:15">
      <c r="B37" t="s">
        <v>1537</v>
      </c>
      <c r="C37" t="s">
        <v>1538</v>
      </c>
      <c r="D37" t="s">
        <v>103</v>
      </c>
      <c r="E37" t="s">
        <v>126</v>
      </c>
      <c r="F37" t="s">
        <v>2909</v>
      </c>
      <c r="G37" t="s">
        <v>1021</v>
      </c>
      <c r="H37" t="s">
        <v>105</v>
      </c>
      <c r="I37" s="76">
        <v>45882</v>
      </c>
      <c r="J37" s="76">
        <v>11830</v>
      </c>
      <c r="K37" s="76">
        <v>0</v>
      </c>
      <c r="L37" s="76">
        <v>5427.8406000000004</v>
      </c>
      <c r="M37" s="76">
        <v>0.05</v>
      </c>
      <c r="N37" s="76">
        <v>0.3</v>
      </c>
      <c r="O37" s="76">
        <v>0.06</v>
      </c>
    </row>
    <row r="38" spans="2:15">
      <c r="B38" t="s">
        <v>1537</v>
      </c>
      <c r="C38" t="s">
        <v>1538</v>
      </c>
      <c r="D38" t="s">
        <v>103</v>
      </c>
      <c r="E38" t="s">
        <v>126</v>
      </c>
      <c r="F38" t="s">
        <v>2909</v>
      </c>
      <c r="G38" t="s">
        <v>1021</v>
      </c>
      <c r="H38" t="s">
        <v>105</v>
      </c>
      <c r="I38" s="76">
        <v>90399.69</v>
      </c>
      <c r="J38" s="76">
        <v>11830</v>
      </c>
      <c r="K38" s="76">
        <v>0</v>
      </c>
      <c r="L38" s="76">
        <v>10694.283326999999</v>
      </c>
      <c r="M38" s="76">
        <v>0.1</v>
      </c>
      <c r="N38" s="76">
        <v>0.6</v>
      </c>
      <c r="O38" s="76">
        <v>0.11</v>
      </c>
    </row>
    <row r="39" spans="2:15">
      <c r="B39" t="s">
        <v>1539</v>
      </c>
      <c r="C39" t="s">
        <v>1540</v>
      </c>
      <c r="D39" t="s">
        <v>103</v>
      </c>
      <c r="E39" t="s">
        <v>126</v>
      </c>
      <c r="F39" t="s">
        <v>2910</v>
      </c>
      <c r="G39" t="s">
        <v>520</v>
      </c>
      <c r="H39" t="s">
        <v>105</v>
      </c>
      <c r="I39" s="76">
        <v>6777</v>
      </c>
      <c r="J39" s="76">
        <v>24640</v>
      </c>
      <c r="K39" s="76">
        <v>0</v>
      </c>
      <c r="L39" s="76">
        <v>1669.8527999999999</v>
      </c>
      <c r="M39" s="76">
        <v>0.03</v>
      </c>
      <c r="N39" s="76">
        <v>0.09</v>
      </c>
      <c r="O39" s="76">
        <v>0.02</v>
      </c>
    </row>
    <row r="40" spans="2:15">
      <c r="B40" t="s">
        <v>1541</v>
      </c>
      <c r="C40" t="s">
        <v>1542</v>
      </c>
      <c r="D40" t="s">
        <v>103</v>
      </c>
      <c r="E40" t="s">
        <v>126</v>
      </c>
      <c r="F40" t="s">
        <v>2911</v>
      </c>
      <c r="G40" t="s">
        <v>520</v>
      </c>
      <c r="H40" t="s">
        <v>105</v>
      </c>
      <c r="I40" s="76">
        <v>8265</v>
      </c>
      <c r="J40" s="76">
        <v>32490</v>
      </c>
      <c r="K40" s="76">
        <v>0</v>
      </c>
      <c r="L40" s="76">
        <v>2685.2984999999999</v>
      </c>
      <c r="M40" s="76">
        <v>0.01</v>
      </c>
      <c r="N40" s="76">
        <v>0.15</v>
      </c>
      <c r="O40" s="76">
        <v>0.03</v>
      </c>
    </row>
    <row r="41" spans="2:15">
      <c r="B41" t="s">
        <v>1541</v>
      </c>
      <c r="C41" t="s">
        <v>1542</v>
      </c>
      <c r="D41" t="s">
        <v>103</v>
      </c>
      <c r="E41" t="s">
        <v>126</v>
      </c>
      <c r="F41" t="s">
        <v>2911</v>
      </c>
      <c r="G41" t="s">
        <v>520</v>
      </c>
      <c r="H41" t="s">
        <v>105</v>
      </c>
      <c r="I41" s="76">
        <v>59891</v>
      </c>
      <c r="J41" s="76">
        <v>32490</v>
      </c>
      <c r="K41" s="76">
        <v>0</v>
      </c>
      <c r="L41" s="76">
        <v>19458.585899999998</v>
      </c>
      <c r="M41" s="76">
        <v>0.1</v>
      </c>
      <c r="N41" s="76">
        <v>1.0900000000000001</v>
      </c>
      <c r="O41" s="76">
        <v>0.2</v>
      </c>
    </row>
    <row r="42" spans="2:15">
      <c r="B42" t="s">
        <v>1543</v>
      </c>
      <c r="C42" t="s">
        <v>1544</v>
      </c>
      <c r="D42" t="s">
        <v>103</v>
      </c>
      <c r="E42" t="s">
        <v>126</v>
      </c>
      <c r="F42" t="s">
        <v>2912</v>
      </c>
      <c r="G42" t="s">
        <v>520</v>
      </c>
      <c r="H42" t="s">
        <v>105</v>
      </c>
      <c r="I42" s="76">
        <v>75417</v>
      </c>
      <c r="J42" s="76">
        <v>7539</v>
      </c>
      <c r="K42" s="76">
        <v>0</v>
      </c>
      <c r="L42" s="76">
        <v>5685.6876300000004</v>
      </c>
      <c r="M42" s="76">
        <v>7.0000000000000007E-2</v>
      </c>
      <c r="N42" s="76">
        <v>0.32</v>
      </c>
      <c r="O42" s="76">
        <v>0.06</v>
      </c>
    </row>
    <row r="43" spans="2:15">
      <c r="B43" t="s">
        <v>1543</v>
      </c>
      <c r="C43" t="s">
        <v>1544</v>
      </c>
      <c r="D43" t="s">
        <v>103</v>
      </c>
      <c r="E43" t="s">
        <v>126</v>
      </c>
      <c r="F43" t="s">
        <v>2912</v>
      </c>
      <c r="G43" t="s">
        <v>520</v>
      </c>
      <c r="H43" t="s">
        <v>105</v>
      </c>
      <c r="I43" s="76">
        <v>207884</v>
      </c>
      <c r="J43" s="76">
        <v>7539</v>
      </c>
      <c r="K43" s="76">
        <v>0</v>
      </c>
      <c r="L43" s="76">
        <v>15672.374760000001</v>
      </c>
      <c r="M43" s="76">
        <v>0.19</v>
      </c>
      <c r="N43" s="76">
        <v>0.88</v>
      </c>
      <c r="O43" s="76">
        <v>0.16</v>
      </c>
    </row>
    <row r="44" spans="2:15">
      <c r="B44" t="s">
        <v>1545</v>
      </c>
      <c r="C44" t="s">
        <v>1546</v>
      </c>
      <c r="D44" t="s">
        <v>103</v>
      </c>
      <c r="E44" t="s">
        <v>126</v>
      </c>
      <c r="F44" t="s">
        <v>2913</v>
      </c>
      <c r="G44" t="s">
        <v>689</v>
      </c>
      <c r="H44" t="s">
        <v>105</v>
      </c>
      <c r="I44" s="76">
        <v>95668</v>
      </c>
      <c r="J44" s="76">
        <v>1395</v>
      </c>
      <c r="K44" s="76">
        <v>0</v>
      </c>
      <c r="L44" s="76">
        <v>1334.5686000000001</v>
      </c>
      <c r="M44" s="76">
        <v>0.01</v>
      </c>
      <c r="N44" s="76">
        <v>7.0000000000000007E-2</v>
      </c>
      <c r="O44" s="76">
        <v>0.01</v>
      </c>
    </row>
    <row r="45" spans="2:15">
      <c r="B45" t="s">
        <v>1547</v>
      </c>
      <c r="C45" t="s">
        <v>1548</v>
      </c>
      <c r="D45" t="s">
        <v>103</v>
      </c>
      <c r="E45" t="s">
        <v>126</v>
      </c>
      <c r="F45" t="s">
        <v>2914</v>
      </c>
      <c r="G45" t="s">
        <v>689</v>
      </c>
      <c r="H45" t="s">
        <v>105</v>
      </c>
      <c r="I45" s="76">
        <v>9276</v>
      </c>
      <c r="J45" s="76">
        <v>14630</v>
      </c>
      <c r="K45" s="76">
        <v>0</v>
      </c>
      <c r="L45" s="76">
        <v>1357.0788</v>
      </c>
      <c r="M45" s="76">
        <v>0</v>
      </c>
      <c r="N45" s="76">
        <v>0.08</v>
      </c>
      <c r="O45" s="76">
        <v>0.01</v>
      </c>
    </row>
    <row r="46" spans="2:15">
      <c r="B46" t="s">
        <v>1547</v>
      </c>
      <c r="C46" t="s">
        <v>1548</v>
      </c>
      <c r="D46" t="s">
        <v>103</v>
      </c>
      <c r="E46" t="s">
        <v>126</v>
      </c>
      <c r="F46" t="s">
        <v>2914</v>
      </c>
      <c r="G46" t="s">
        <v>689</v>
      </c>
      <c r="H46" t="s">
        <v>105</v>
      </c>
      <c r="I46" s="76">
        <v>63771</v>
      </c>
      <c r="J46" s="76">
        <v>14630</v>
      </c>
      <c r="K46" s="76">
        <v>0</v>
      </c>
      <c r="L46" s="76">
        <v>9329.6972999999998</v>
      </c>
      <c r="M46" s="76">
        <v>0.01</v>
      </c>
      <c r="N46" s="76">
        <v>0.52</v>
      </c>
      <c r="O46" s="76">
        <v>0.1</v>
      </c>
    </row>
    <row r="47" spans="2:15">
      <c r="B47" t="s">
        <v>1549</v>
      </c>
      <c r="C47" t="s">
        <v>1550</v>
      </c>
      <c r="D47" t="s">
        <v>103</v>
      </c>
      <c r="E47" t="s">
        <v>126</v>
      </c>
      <c r="F47" t="s">
        <v>2915</v>
      </c>
      <c r="G47" t="s">
        <v>689</v>
      </c>
      <c r="H47" t="s">
        <v>105</v>
      </c>
      <c r="I47" s="76">
        <v>19011</v>
      </c>
      <c r="J47" s="76">
        <v>30200</v>
      </c>
      <c r="K47" s="76">
        <v>0</v>
      </c>
      <c r="L47" s="76">
        <v>5741.3220000000001</v>
      </c>
      <c r="M47" s="76">
        <v>0.01</v>
      </c>
      <c r="N47" s="76">
        <v>0.32</v>
      </c>
      <c r="O47" s="76">
        <v>0.06</v>
      </c>
    </row>
    <row r="48" spans="2:15">
      <c r="B48" t="s">
        <v>1551</v>
      </c>
      <c r="C48" t="s">
        <v>1552</v>
      </c>
      <c r="D48" t="s">
        <v>103</v>
      </c>
      <c r="E48" t="s">
        <v>126</v>
      </c>
      <c r="F48" t="s">
        <v>2916</v>
      </c>
      <c r="G48" t="s">
        <v>689</v>
      </c>
      <c r="H48" t="s">
        <v>105</v>
      </c>
      <c r="I48" s="76">
        <v>223402</v>
      </c>
      <c r="J48" s="76">
        <v>2301</v>
      </c>
      <c r="K48" s="76">
        <v>0</v>
      </c>
      <c r="L48" s="76">
        <v>5140.48002</v>
      </c>
      <c r="M48" s="76">
        <v>0.1</v>
      </c>
      <c r="N48" s="76">
        <v>0.28999999999999998</v>
      </c>
      <c r="O48" s="76">
        <v>0.05</v>
      </c>
    </row>
    <row r="49" spans="2:15">
      <c r="B49" t="s">
        <v>1551</v>
      </c>
      <c r="C49" t="s">
        <v>1552</v>
      </c>
      <c r="D49" t="s">
        <v>103</v>
      </c>
      <c r="E49" t="s">
        <v>126</v>
      </c>
      <c r="F49" t="s">
        <v>2916</v>
      </c>
      <c r="G49" t="s">
        <v>689</v>
      </c>
      <c r="H49" t="s">
        <v>105</v>
      </c>
      <c r="I49" s="76">
        <v>1084930</v>
      </c>
      <c r="J49" s="76">
        <v>2301</v>
      </c>
      <c r="K49" s="76">
        <v>0</v>
      </c>
      <c r="L49" s="76">
        <v>24964.239300000001</v>
      </c>
      <c r="M49" s="76">
        <v>0.49</v>
      </c>
      <c r="N49" s="76">
        <v>1.4</v>
      </c>
      <c r="O49" s="76">
        <v>0.26</v>
      </c>
    </row>
    <row r="50" spans="2:15">
      <c r="B50" t="s">
        <v>1553</v>
      </c>
      <c r="C50" t="s">
        <v>1554</v>
      </c>
      <c r="D50" t="s">
        <v>103</v>
      </c>
      <c r="E50" t="s">
        <v>126</v>
      </c>
      <c r="F50" t="s">
        <v>2917</v>
      </c>
      <c r="G50" t="s">
        <v>418</v>
      </c>
      <c r="H50" t="s">
        <v>105</v>
      </c>
      <c r="I50" s="76">
        <v>141730</v>
      </c>
      <c r="J50" s="76">
        <v>4328</v>
      </c>
      <c r="K50" s="76">
        <v>0</v>
      </c>
      <c r="L50" s="76">
        <v>6134.0744000000004</v>
      </c>
      <c r="M50" s="76">
        <v>0.13</v>
      </c>
      <c r="N50" s="76">
        <v>0.34</v>
      </c>
      <c r="O50" s="76">
        <v>0.06</v>
      </c>
    </row>
    <row r="51" spans="2:15">
      <c r="B51" t="s">
        <v>1553</v>
      </c>
      <c r="C51" t="s">
        <v>1554</v>
      </c>
      <c r="D51" t="s">
        <v>103</v>
      </c>
      <c r="E51" t="s">
        <v>126</v>
      </c>
      <c r="F51" t="s">
        <v>2917</v>
      </c>
      <c r="G51" t="s">
        <v>418</v>
      </c>
      <c r="H51" t="s">
        <v>105</v>
      </c>
      <c r="I51" s="76">
        <v>303611.38</v>
      </c>
      <c r="J51" s="76">
        <v>4328</v>
      </c>
      <c r="K51" s="76">
        <v>0</v>
      </c>
      <c r="L51" s="76">
        <v>13140.3005264</v>
      </c>
      <c r="M51" s="76">
        <v>0.28000000000000003</v>
      </c>
      <c r="N51" s="76">
        <v>0.74</v>
      </c>
      <c r="O51" s="76">
        <v>0.14000000000000001</v>
      </c>
    </row>
    <row r="52" spans="2:15">
      <c r="B52" t="s">
        <v>1555</v>
      </c>
      <c r="C52" t="s">
        <v>1556</v>
      </c>
      <c r="D52" t="s">
        <v>103</v>
      </c>
      <c r="E52" t="s">
        <v>126</v>
      </c>
      <c r="F52" t="s">
        <v>2918</v>
      </c>
      <c r="G52" t="s">
        <v>418</v>
      </c>
      <c r="H52" t="s">
        <v>105</v>
      </c>
      <c r="I52" s="76">
        <v>70649</v>
      </c>
      <c r="J52" s="76">
        <v>3755</v>
      </c>
      <c r="K52" s="76">
        <v>0</v>
      </c>
      <c r="L52" s="76">
        <v>2652.8699499999998</v>
      </c>
      <c r="M52" s="76">
        <v>0.05</v>
      </c>
      <c r="N52" s="76">
        <v>0.15</v>
      </c>
      <c r="O52" s="76">
        <v>0.03</v>
      </c>
    </row>
    <row r="53" spans="2:15">
      <c r="B53" t="s">
        <v>1555</v>
      </c>
      <c r="C53" t="s">
        <v>1556</v>
      </c>
      <c r="D53" t="s">
        <v>103</v>
      </c>
      <c r="E53" t="s">
        <v>126</v>
      </c>
      <c r="F53" t="s">
        <v>2918</v>
      </c>
      <c r="G53" t="s">
        <v>418</v>
      </c>
      <c r="H53" t="s">
        <v>105</v>
      </c>
      <c r="I53" s="76">
        <v>1107733</v>
      </c>
      <c r="J53" s="76">
        <v>3755</v>
      </c>
      <c r="K53" s="76">
        <v>0</v>
      </c>
      <c r="L53" s="76">
        <v>41595.374150000003</v>
      </c>
      <c r="M53" s="76">
        <v>0.71</v>
      </c>
      <c r="N53" s="76">
        <v>2.33</v>
      </c>
      <c r="O53" s="76">
        <v>0.43</v>
      </c>
    </row>
    <row r="54" spans="2:15">
      <c r="B54" t="s">
        <v>1557</v>
      </c>
      <c r="C54" t="s">
        <v>1558</v>
      </c>
      <c r="D54" t="s">
        <v>103</v>
      </c>
      <c r="E54" t="s">
        <v>126</v>
      </c>
      <c r="F54" t="s">
        <v>2919</v>
      </c>
      <c r="G54" t="s">
        <v>418</v>
      </c>
      <c r="H54" t="s">
        <v>105</v>
      </c>
      <c r="I54" s="76">
        <v>207010</v>
      </c>
      <c r="J54" s="76">
        <v>2089</v>
      </c>
      <c r="K54" s="76">
        <v>0</v>
      </c>
      <c r="L54" s="76">
        <v>4324.4389000000001</v>
      </c>
      <c r="M54" s="76">
        <v>7.0000000000000007E-2</v>
      </c>
      <c r="N54" s="76">
        <v>0.24</v>
      </c>
      <c r="O54" s="76">
        <v>0.04</v>
      </c>
    </row>
    <row r="55" spans="2:15">
      <c r="B55" t="s">
        <v>1557</v>
      </c>
      <c r="C55" t="s">
        <v>1558</v>
      </c>
      <c r="D55" t="s">
        <v>103</v>
      </c>
      <c r="E55" t="s">
        <v>126</v>
      </c>
      <c r="F55" t="s">
        <v>2919</v>
      </c>
      <c r="G55" t="s">
        <v>418</v>
      </c>
      <c r="H55" t="s">
        <v>105</v>
      </c>
      <c r="I55" s="76">
        <v>1604161</v>
      </c>
      <c r="J55" s="76">
        <v>2089</v>
      </c>
      <c r="K55" s="76">
        <v>0</v>
      </c>
      <c r="L55" s="76">
        <v>33510.923289999999</v>
      </c>
      <c r="M55" s="76">
        <v>0.52</v>
      </c>
      <c r="N55" s="76">
        <v>1.88</v>
      </c>
      <c r="O55" s="76">
        <v>0.35</v>
      </c>
    </row>
    <row r="56" spans="2:15">
      <c r="B56" t="s">
        <v>1559</v>
      </c>
      <c r="C56" t="s">
        <v>1560</v>
      </c>
      <c r="D56" t="s">
        <v>103</v>
      </c>
      <c r="E56" t="s">
        <v>126</v>
      </c>
      <c r="F56" t="s">
        <v>2920</v>
      </c>
      <c r="G56" t="s">
        <v>418</v>
      </c>
      <c r="H56" t="s">
        <v>105</v>
      </c>
      <c r="I56" s="76">
        <v>41309</v>
      </c>
      <c r="J56" s="76">
        <v>24300</v>
      </c>
      <c r="K56" s="76">
        <v>0</v>
      </c>
      <c r="L56" s="76">
        <v>10038.087</v>
      </c>
      <c r="M56" s="76">
        <v>0.3</v>
      </c>
      <c r="N56" s="76">
        <v>0.56000000000000005</v>
      </c>
      <c r="O56" s="76">
        <v>0.1</v>
      </c>
    </row>
    <row r="57" spans="2:15">
      <c r="B57" t="s">
        <v>1561</v>
      </c>
      <c r="C57" t="s">
        <v>1562</v>
      </c>
      <c r="D57" t="s">
        <v>103</v>
      </c>
      <c r="E57" t="s">
        <v>126</v>
      </c>
      <c r="F57" t="s">
        <v>2921</v>
      </c>
      <c r="G57" t="s">
        <v>418</v>
      </c>
      <c r="H57" t="s">
        <v>105</v>
      </c>
      <c r="I57" s="76">
        <v>127531</v>
      </c>
      <c r="J57" s="76">
        <v>3705</v>
      </c>
      <c r="K57" s="76">
        <v>44.635849999999998</v>
      </c>
      <c r="L57" s="76">
        <v>4769.6593999999996</v>
      </c>
      <c r="M57" s="76">
        <v>0.06</v>
      </c>
      <c r="N57" s="76">
        <v>0.27</v>
      </c>
      <c r="O57" s="76">
        <v>0.05</v>
      </c>
    </row>
    <row r="58" spans="2:15">
      <c r="B58" t="s">
        <v>1561</v>
      </c>
      <c r="C58" t="s">
        <v>1562</v>
      </c>
      <c r="D58" t="s">
        <v>103</v>
      </c>
      <c r="E58" t="s">
        <v>126</v>
      </c>
      <c r="F58" t="s">
        <v>2921</v>
      </c>
      <c r="G58" t="s">
        <v>418</v>
      </c>
      <c r="H58" t="s">
        <v>105</v>
      </c>
      <c r="I58" s="76">
        <v>540655</v>
      </c>
      <c r="J58" s="76">
        <v>3705</v>
      </c>
      <c r="K58" s="76">
        <v>187.24019999999999</v>
      </c>
      <c r="L58" s="76">
        <v>20218.507949999999</v>
      </c>
      <c r="M58" s="76">
        <v>0.28000000000000003</v>
      </c>
      <c r="N58" s="76">
        <v>1.1299999999999999</v>
      </c>
      <c r="O58" s="76">
        <v>0.21</v>
      </c>
    </row>
    <row r="59" spans="2:15">
      <c r="B59" t="s">
        <v>1563</v>
      </c>
      <c r="C59" t="s">
        <v>1564</v>
      </c>
      <c r="D59" t="s">
        <v>103</v>
      </c>
      <c r="E59" t="s">
        <v>126</v>
      </c>
      <c r="F59" t="s">
        <v>2922</v>
      </c>
      <c r="G59" t="s">
        <v>418</v>
      </c>
      <c r="H59" t="s">
        <v>105</v>
      </c>
      <c r="I59" s="76">
        <v>13401</v>
      </c>
      <c r="J59" s="76">
        <v>16350</v>
      </c>
      <c r="K59" s="76">
        <v>0</v>
      </c>
      <c r="L59" s="76">
        <v>2191.0635000000002</v>
      </c>
      <c r="M59" s="76">
        <v>0.03</v>
      </c>
      <c r="N59" s="76">
        <v>0.12</v>
      </c>
      <c r="O59" s="76">
        <v>0.02</v>
      </c>
    </row>
    <row r="60" spans="2:15">
      <c r="B60" t="s">
        <v>1563</v>
      </c>
      <c r="C60" t="s">
        <v>1564</v>
      </c>
      <c r="D60" t="s">
        <v>103</v>
      </c>
      <c r="E60" t="s">
        <v>126</v>
      </c>
      <c r="F60" t="s">
        <v>2922</v>
      </c>
      <c r="G60" t="s">
        <v>418</v>
      </c>
      <c r="H60" t="s">
        <v>105</v>
      </c>
      <c r="I60" s="76">
        <v>174032</v>
      </c>
      <c r="J60" s="76">
        <v>16350</v>
      </c>
      <c r="K60" s="76">
        <v>0</v>
      </c>
      <c r="L60" s="76">
        <v>28454.232</v>
      </c>
      <c r="M60" s="76">
        <v>0.39</v>
      </c>
      <c r="N60" s="76">
        <v>1.6</v>
      </c>
      <c r="O60" s="76">
        <v>0.28999999999999998</v>
      </c>
    </row>
    <row r="61" spans="2:15">
      <c r="B61" t="s">
        <v>1565</v>
      </c>
      <c r="C61" t="s">
        <v>1566</v>
      </c>
      <c r="D61" t="s">
        <v>103</v>
      </c>
      <c r="E61" t="s">
        <v>126</v>
      </c>
      <c r="F61" t="s">
        <v>2923</v>
      </c>
      <c r="G61" t="s">
        <v>418</v>
      </c>
      <c r="H61" t="s">
        <v>105</v>
      </c>
      <c r="I61" s="76">
        <v>49497</v>
      </c>
      <c r="J61" s="76">
        <v>19440</v>
      </c>
      <c r="K61" s="76">
        <v>0</v>
      </c>
      <c r="L61" s="76">
        <v>9622.2168000000001</v>
      </c>
      <c r="M61" s="76">
        <v>0.04</v>
      </c>
      <c r="N61" s="76">
        <v>0.54</v>
      </c>
      <c r="O61" s="76">
        <v>0.1</v>
      </c>
    </row>
    <row r="62" spans="2:15">
      <c r="B62" t="s">
        <v>1565</v>
      </c>
      <c r="C62" t="s">
        <v>1566</v>
      </c>
      <c r="D62" t="s">
        <v>103</v>
      </c>
      <c r="E62" t="s">
        <v>126</v>
      </c>
      <c r="F62" t="s">
        <v>2923</v>
      </c>
      <c r="G62" t="s">
        <v>418</v>
      </c>
      <c r="H62" t="s">
        <v>105</v>
      </c>
      <c r="I62" s="76">
        <v>283855</v>
      </c>
      <c r="J62" s="76">
        <v>19440</v>
      </c>
      <c r="K62" s="76">
        <v>0</v>
      </c>
      <c r="L62" s="76">
        <v>55181.411999999997</v>
      </c>
      <c r="M62" s="76">
        <v>0.23</v>
      </c>
      <c r="N62" s="76">
        <v>3.1</v>
      </c>
      <c r="O62" s="76">
        <v>0.56999999999999995</v>
      </c>
    </row>
    <row r="63" spans="2:15">
      <c r="B63" t="s">
        <v>1567</v>
      </c>
      <c r="C63" t="s">
        <v>1568</v>
      </c>
      <c r="D63" t="s">
        <v>103</v>
      </c>
      <c r="E63" t="s">
        <v>126</v>
      </c>
      <c r="F63" t="s">
        <v>2924</v>
      </c>
      <c r="G63" t="s">
        <v>128</v>
      </c>
      <c r="H63" t="s">
        <v>105</v>
      </c>
      <c r="I63" s="76">
        <v>3556.2</v>
      </c>
      <c r="J63" s="76">
        <v>22180</v>
      </c>
      <c r="K63" s="76">
        <v>0</v>
      </c>
      <c r="L63" s="76">
        <v>788.76516000000004</v>
      </c>
      <c r="M63" s="76">
        <v>0.01</v>
      </c>
      <c r="N63" s="76">
        <v>0.04</v>
      </c>
      <c r="O63" s="76">
        <v>0.01</v>
      </c>
    </row>
    <row r="64" spans="2:15">
      <c r="B64" t="s">
        <v>1569</v>
      </c>
      <c r="C64" t="s">
        <v>1570</v>
      </c>
      <c r="D64" t="s">
        <v>103</v>
      </c>
      <c r="E64" t="s">
        <v>126</v>
      </c>
      <c r="F64" t="s">
        <v>2925</v>
      </c>
      <c r="G64" t="s">
        <v>132</v>
      </c>
      <c r="H64" t="s">
        <v>105</v>
      </c>
      <c r="I64" s="76">
        <v>17411</v>
      </c>
      <c r="J64" s="76">
        <v>32020</v>
      </c>
      <c r="K64" s="76">
        <v>0</v>
      </c>
      <c r="L64" s="76">
        <v>5575.0021999999999</v>
      </c>
      <c r="M64" s="76">
        <v>0.02</v>
      </c>
      <c r="N64" s="76">
        <v>0.31</v>
      </c>
      <c r="O64" s="76">
        <v>0.06</v>
      </c>
    </row>
    <row r="65" spans="2:15">
      <c r="B65" t="s">
        <v>1569</v>
      </c>
      <c r="C65" t="s">
        <v>1570</v>
      </c>
      <c r="D65" t="s">
        <v>103</v>
      </c>
      <c r="E65" t="s">
        <v>126</v>
      </c>
      <c r="F65" t="s">
        <v>2925</v>
      </c>
      <c r="G65" t="s">
        <v>132</v>
      </c>
      <c r="H65" t="s">
        <v>105</v>
      </c>
      <c r="I65" s="76">
        <v>60398</v>
      </c>
      <c r="J65" s="76">
        <v>32020</v>
      </c>
      <c r="K65" s="76">
        <v>0</v>
      </c>
      <c r="L65" s="76">
        <v>19339.439600000002</v>
      </c>
      <c r="M65" s="76">
        <v>0.08</v>
      </c>
      <c r="N65" s="76">
        <v>1.0900000000000001</v>
      </c>
      <c r="O65" s="76">
        <v>0.2</v>
      </c>
    </row>
    <row r="66" spans="2:15">
      <c r="B66" t="s">
        <v>1571</v>
      </c>
      <c r="C66" t="s">
        <v>1572</v>
      </c>
      <c r="D66" t="s">
        <v>103</v>
      </c>
      <c r="E66" t="s">
        <v>126</v>
      </c>
      <c r="F66" t="s">
        <v>2926</v>
      </c>
      <c r="G66" t="s">
        <v>135</v>
      </c>
      <c r="H66" t="s">
        <v>105</v>
      </c>
      <c r="I66" s="76">
        <v>448682</v>
      </c>
      <c r="J66" s="76">
        <v>523</v>
      </c>
      <c r="K66" s="76">
        <v>0</v>
      </c>
      <c r="L66" s="76">
        <v>2346.6068599999999</v>
      </c>
      <c r="M66" s="76">
        <v>0.02</v>
      </c>
      <c r="N66" s="76">
        <v>0.13</v>
      </c>
      <c r="O66" s="76">
        <v>0.02</v>
      </c>
    </row>
    <row r="67" spans="2:15">
      <c r="B67" t="s">
        <v>1571</v>
      </c>
      <c r="C67" t="s">
        <v>1572</v>
      </c>
      <c r="D67" t="s">
        <v>103</v>
      </c>
      <c r="E67" t="s">
        <v>126</v>
      </c>
      <c r="F67" t="s">
        <v>2926</v>
      </c>
      <c r="G67" t="s">
        <v>135</v>
      </c>
      <c r="H67" t="s">
        <v>105</v>
      </c>
      <c r="I67" s="76">
        <v>1448520</v>
      </c>
      <c r="J67" s="76">
        <v>523</v>
      </c>
      <c r="K67" s="76">
        <v>0</v>
      </c>
      <c r="L67" s="76">
        <v>7575.7596000000003</v>
      </c>
      <c r="M67" s="76">
        <v>0.05</v>
      </c>
      <c r="N67" s="76">
        <v>0.43</v>
      </c>
      <c r="O67" s="76">
        <v>0.08</v>
      </c>
    </row>
    <row r="68" spans="2:15">
      <c r="B68" t="s">
        <v>1573</v>
      </c>
      <c r="C68" t="s">
        <v>1574</v>
      </c>
      <c r="D68" t="s">
        <v>103</v>
      </c>
      <c r="E68" t="s">
        <v>126</v>
      </c>
      <c r="F68" t="s">
        <v>2927</v>
      </c>
      <c r="G68" t="s">
        <v>135</v>
      </c>
      <c r="H68" t="s">
        <v>105</v>
      </c>
      <c r="I68" s="76">
        <v>8935</v>
      </c>
      <c r="J68" s="76">
        <v>3580</v>
      </c>
      <c r="K68" s="76">
        <v>0</v>
      </c>
      <c r="L68" s="76">
        <v>319.87299999999999</v>
      </c>
      <c r="M68" s="76">
        <v>0.01</v>
      </c>
      <c r="N68" s="76">
        <v>0.02</v>
      </c>
      <c r="O68" s="76">
        <v>0</v>
      </c>
    </row>
    <row r="69" spans="2:15">
      <c r="B69" t="s">
        <v>1575</v>
      </c>
      <c r="C69" t="s">
        <v>1576</v>
      </c>
      <c r="D69" t="s">
        <v>103</v>
      </c>
      <c r="E69" t="s">
        <v>126</v>
      </c>
      <c r="F69" t="s">
        <v>2928</v>
      </c>
      <c r="G69" t="s">
        <v>135</v>
      </c>
      <c r="H69" t="s">
        <v>105</v>
      </c>
      <c r="I69" s="76">
        <v>214612</v>
      </c>
      <c r="J69" s="76">
        <v>2197</v>
      </c>
      <c r="K69" s="76">
        <v>0</v>
      </c>
      <c r="L69" s="76">
        <v>4715.0256399999998</v>
      </c>
      <c r="M69" s="76">
        <v>0.13</v>
      </c>
      <c r="N69" s="76">
        <v>0.26</v>
      </c>
      <c r="O69" s="76">
        <v>0.05</v>
      </c>
    </row>
    <row r="70" spans="2:15">
      <c r="B70" t="s">
        <v>1575</v>
      </c>
      <c r="C70" t="s">
        <v>1576</v>
      </c>
      <c r="D70" t="s">
        <v>103</v>
      </c>
      <c r="E70" t="s">
        <v>126</v>
      </c>
      <c r="F70" t="s">
        <v>2928</v>
      </c>
      <c r="G70" t="s">
        <v>135</v>
      </c>
      <c r="H70" t="s">
        <v>105</v>
      </c>
      <c r="I70" s="76">
        <v>346722</v>
      </c>
      <c r="J70" s="76">
        <v>2197</v>
      </c>
      <c r="K70" s="76">
        <v>0</v>
      </c>
      <c r="L70" s="76">
        <v>7617.4823399999996</v>
      </c>
      <c r="M70" s="76">
        <v>0.22</v>
      </c>
      <c r="N70" s="76">
        <v>0.43</v>
      </c>
      <c r="O70" s="76">
        <v>0.08</v>
      </c>
    </row>
    <row r="71" spans="2:15">
      <c r="B71" s="77" t="s">
        <v>1577</v>
      </c>
      <c r="E71" s="16"/>
      <c r="F71"/>
      <c r="G71" s="16"/>
      <c r="I71" s="78">
        <v>22192112.670000002</v>
      </c>
      <c r="K71" s="78">
        <v>136.30289999999999</v>
      </c>
      <c r="L71" s="78">
        <v>423626.30803968001</v>
      </c>
      <c r="N71" s="78">
        <v>23.78</v>
      </c>
      <c r="O71" s="78">
        <v>4.3899999999999997</v>
      </c>
    </row>
    <row r="72" spans="2:15">
      <c r="B72" t="s">
        <v>1578</v>
      </c>
      <c r="C72" t="s">
        <v>1579</v>
      </c>
      <c r="D72" t="s">
        <v>103</v>
      </c>
      <c r="E72" t="s">
        <v>126</v>
      </c>
      <c r="F72" t="s">
        <v>2929</v>
      </c>
      <c r="G72" t="s">
        <v>104</v>
      </c>
      <c r="H72" t="s">
        <v>105</v>
      </c>
      <c r="I72" s="76">
        <v>767</v>
      </c>
      <c r="J72" s="76">
        <v>11930</v>
      </c>
      <c r="K72" s="76">
        <v>0</v>
      </c>
      <c r="L72" s="76">
        <v>91.503100000000003</v>
      </c>
      <c r="M72" s="76">
        <v>0</v>
      </c>
      <c r="N72" s="76">
        <v>0.01</v>
      </c>
      <c r="O72" s="76">
        <v>0</v>
      </c>
    </row>
    <row r="73" spans="2:15">
      <c r="B73" t="s">
        <v>1580</v>
      </c>
      <c r="C73" t="s">
        <v>1581</v>
      </c>
      <c r="D73" t="s">
        <v>103</v>
      </c>
      <c r="E73" t="s">
        <v>126</v>
      </c>
      <c r="F73" t="s">
        <v>2930</v>
      </c>
      <c r="G73" t="s">
        <v>104</v>
      </c>
      <c r="H73" t="s">
        <v>105</v>
      </c>
      <c r="I73" s="76">
        <v>40707</v>
      </c>
      <c r="J73" s="76">
        <v>7304</v>
      </c>
      <c r="K73" s="76">
        <v>0</v>
      </c>
      <c r="L73" s="76">
        <v>2973.2392799999998</v>
      </c>
      <c r="M73" s="76">
        <v>0.3</v>
      </c>
      <c r="N73" s="76">
        <v>0.17</v>
      </c>
      <c r="O73" s="76">
        <v>0.03</v>
      </c>
    </row>
    <row r="74" spans="2:15">
      <c r="B74" t="s">
        <v>1582</v>
      </c>
      <c r="C74" t="s">
        <v>1583</v>
      </c>
      <c r="D74" t="s">
        <v>103</v>
      </c>
      <c r="E74" t="s">
        <v>126</v>
      </c>
      <c r="F74" t="s">
        <v>2931</v>
      </c>
      <c r="G74" t="s">
        <v>1584</v>
      </c>
      <c r="H74" t="s">
        <v>105</v>
      </c>
      <c r="I74" s="76">
        <v>99626</v>
      </c>
      <c r="J74" s="76">
        <v>3641</v>
      </c>
      <c r="K74" s="76">
        <v>0</v>
      </c>
      <c r="L74" s="76">
        <v>3627.3826600000002</v>
      </c>
      <c r="M74" s="76">
        <v>0.4</v>
      </c>
      <c r="N74" s="76">
        <v>0.2</v>
      </c>
      <c r="O74" s="76">
        <v>0.04</v>
      </c>
    </row>
    <row r="75" spans="2:15">
      <c r="B75" t="s">
        <v>1585</v>
      </c>
      <c r="C75" t="s">
        <v>1586</v>
      </c>
      <c r="D75" t="s">
        <v>103</v>
      </c>
      <c r="E75" t="s">
        <v>126</v>
      </c>
      <c r="F75" t="s">
        <v>2932</v>
      </c>
      <c r="G75" t="s">
        <v>1584</v>
      </c>
      <c r="H75" t="s">
        <v>105</v>
      </c>
      <c r="I75" s="76">
        <v>163838.75</v>
      </c>
      <c r="J75" s="76">
        <v>1713</v>
      </c>
      <c r="K75" s="76">
        <v>0</v>
      </c>
      <c r="L75" s="76">
        <v>2806.5577874999999</v>
      </c>
      <c r="M75" s="76">
        <v>0.16</v>
      </c>
      <c r="N75" s="76">
        <v>0.16</v>
      </c>
      <c r="O75" s="76">
        <v>0.03</v>
      </c>
    </row>
    <row r="76" spans="2:15">
      <c r="B76" t="s">
        <v>1585</v>
      </c>
      <c r="C76" t="s">
        <v>1586</v>
      </c>
      <c r="D76" t="s">
        <v>103</v>
      </c>
      <c r="E76" t="s">
        <v>126</v>
      </c>
      <c r="F76" t="s">
        <v>2932</v>
      </c>
      <c r="G76" t="s">
        <v>1584</v>
      </c>
      <c r="H76" t="s">
        <v>105</v>
      </c>
      <c r="I76" s="76">
        <v>380668.1</v>
      </c>
      <c r="J76" s="76">
        <v>1713</v>
      </c>
      <c r="K76" s="76">
        <v>0</v>
      </c>
      <c r="L76" s="76">
        <v>6520.8445529999999</v>
      </c>
      <c r="M76" s="76">
        <v>0.37</v>
      </c>
      <c r="N76" s="76">
        <v>0.37</v>
      </c>
      <c r="O76" s="76">
        <v>7.0000000000000007E-2</v>
      </c>
    </row>
    <row r="77" spans="2:15">
      <c r="B77" t="s">
        <v>1587</v>
      </c>
      <c r="C77" t="s">
        <v>1588</v>
      </c>
      <c r="D77" t="s">
        <v>103</v>
      </c>
      <c r="E77" t="s">
        <v>126</v>
      </c>
      <c r="F77" t="s">
        <v>2933</v>
      </c>
      <c r="G77" t="s">
        <v>1589</v>
      </c>
      <c r="H77" t="s">
        <v>105</v>
      </c>
      <c r="I77" s="76">
        <v>138497</v>
      </c>
      <c r="J77" s="76">
        <v>1653</v>
      </c>
      <c r="K77" s="76">
        <v>0</v>
      </c>
      <c r="L77" s="76">
        <v>2289.3554100000001</v>
      </c>
      <c r="M77" s="76">
        <v>0.38</v>
      </c>
      <c r="N77" s="76">
        <v>0.13</v>
      </c>
      <c r="O77" s="76">
        <v>0.02</v>
      </c>
    </row>
    <row r="78" spans="2:15">
      <c r="B78" t="s">
        <v>1590</v>
      </c>
      <c r="C78" t="s">
        <v>1591</v>
      </c>
      <c r="D78" t="s">
        <v>103</v>
      </c>
      <c r="E78" t="s">
        <v>126</v>
      </c>
      <c r="F78" t="s">
        <v>2934</v>
      </c>
      <c r="G78" t="s">
        <v>486</v>
      </c>
      <c r="H78" t="s">
        <v>105</v>
      </c>
      <c r="I78" s="76">
        <v>28156</v>
      </c>
      <c r="J78" s="76">
        <v>23900</v>
      </c>
      <c r="K78" s="76">
        <v>0</v>
      </c>
      <c r="L78" s="76">
        <v>6729.2839999999997</v>
      </c>
      <c r="M78" s="76">
        <v>0.19</v>
      </c>
      <c r="N78" s="76">
        <v>0.38</v>
      </c>
      <c r="O78" s="76">
        <v>7.0000000000000007E-2</v>
      </c>
    </row>
    <row r="79" spans="2:15">
      <c r="B79" t="s">
        <v>1590</v>
      </c>
      <c r="C79" t="s">
        <v>1591</v>
      </c>
      <c r="D79" t="s">
        <v>103</v>
      </c>
      <c r="E79" t="s">
        <v>126</v>
      </c>
      <c r="F79" t="s">
        <v>2934</v>
      </c>
      <c r="G79" t="s">
        <v>486</v>
      </c>
      <c r="H79" t="s">
        <v>105</v>
      </c>
      <c r="I79" s="76">
        <v>61835</v>
      </c>
      <c r="J79" s="76">
        <v>23900</v>
      </c>
      <c r="K79" s="76">
        <v>0</v>
      </c>
      <c r="L79" s="76">
        <v>14778.565000000001</v>
      </c>
      <c r="M79" s="76">
        <v>0.42</v>
      </c>
      <c r="N79" s="76">
        <v>0.83</v>
      </c>
      <c r="O79" s="76">
        <v>0.15</v>
      </c>
    </row>
    <row r="80" spans="2:15">
      <c r="B80" t="s">
        <v>1592</v>
      </c>
      <c r="C80" t="s">
        <v>1593</v>
      </c>
      <c r="D80" t="s">
        <v>103</v>
      </c>
      <c r="E80" t="s">
        <v>126</v>
      </c>
      <c r="F80" t="s">
        <v>2935</v>
      </c>
      <c r="G80" t="s">
        <v>486</v>
      </c>
      <c r="H80" t="s">
        <v>105</v>
      </c>
      <c r="I80" s="76">
        <v>92942</v>
      </c>
      <c r="J80" s="76">
        <v>1917</v>
      </c>
      <c r="K80" s="76">
        <v>0</v>
      </c>
      <c r="L80" s="76">
        <v>1781.69814</v>
      </c>
      <c r="M80" s="76">
        <v>0.04</v>
      </c>
      <c r="N80" s="76">
        <v>0.1</v>
      </c>
      <c r="O80" s="76">
        <v>0.02</v>
      </c>
    </row>
    <row r="81" spans="2:15">
      <c r="B81" t="s">
        <v>1592</v>
      </c>
      <c r="C81" t="s">
        <v>1593</v>
      </c>
      <c r="D81" t="s">
        <v>103</v>
      </c>
      <c r="E81" t="s">
        <v>126</v>
      </c>
      <c r="F81" t="s">
        <v>2935</v>
      </c>
      <c r="G81" t="s">
        <v>486</v>
      </c>
      <c r="H81" t="s">
        <v>105</v>
      </c>
      <c r="I81" s="76">
        <v>370169</v>
      </c>
      <c r="J81" s="76">
        <v>1917</v>
      </c>
      <c r="K81" s="76">
        <v>0</v>
      </c>
      <c r="L81" s="76">
        <v>7096.1397299999999</v>
      </c>
      <c r="M81" s="76">
        <v>0.15</v>
      </c>
      <c r="N81" s="76">
        <v>0.4</v>
      </c>
      <c r="O81" s="76">
        <v>7.0000000000000007E-2</v>
      </c>
    </row>
    <row r="82" spans="2:15">
      <c r="B82" t="s">
        <v>1594</v>
      </c>
      <c r="C82" t="s">
        <v>1595</v>
      </c>
      <c r="D82" t="s">
        <v>103</v>
      </c>
      <c r="E82" t="s">
        <v>126</v>
      </c>
      <c r="F82" t="s">
        <v>2936</v>
      </c>
      <c r="G82" t="s">
        <v>486</v>
      </c>
      <c r="H82" t="s">
        <v>105</v>
      </c>
      <c r="I82" s="76">
        <v>37055</v>
      </c>
      <c r="J82" s="76">
        <v>6154</v>
      </c>
      <c r="K82" s="76">
        <v>0</v>
      </c>
      <c r="L82" s="76">
        <v>2280.3647000000001</v>
      </c>
      <c r="M82" s="76">
        <v>7.0000000000000007E-2</v>
      </c>
      <c r="N82" s="76">
        <v>0.13</v>
      </c>
      <c r="O82" s="76">
        <v>0.02</v>
      </c>
    </row>
    <row r="83" spans="2:15">
      <c r="B83" t="s">
        <v>1596</v>
      </c>
      <c r="C83" t="s">
        <v>1597</v>
      </c>
      <c r="D83" t="s">
        <v>103</v>
      </c>
      <c r="E83" t="s">
        <v>126</v>
      </c>
      <c r="F83" t="s">
        <v>2937</v>
      </c>
      <c r="G83" t="s">
        <v>486</v>
      </c>
      <c r="H83" t="s">
        <v>105</v>
      </c>
      <c r="I83" s="76">
        <v>2209371</v>
      </c>
      <c r="J83" s="76">
        <v>389.7</v>
      </c>
      <c r="K83" s="76">
        <v>0</v>
      </c>
      <c r="L83" s="76">
        <v>8609.9187870000005</v>
      </c>
      <c r="M83" s="76">
        <v>0.21</v>
      </c>
      <c r="N83" s="76">
        <v>0.48</v>
      </c>
      <c r="O83" s="76">
        <v>0.09</v>
      </c>
    </row>
    <row r="84" spans="2:15">
      <c r="B84" t="s">
        <v>1598</v>
      </c>
      <c r="C84" t="s">
        <v>1599</v>
      </c>
      <c r="D84" t="s">
        <v>103</v>
      </c>
      <c r="E84" t="s">
        <v>126</v>
      </c>
      <c r="F84" t="s">
        <v>2938</v>
      </c>
      <c r="G84" t="s">
        <v>486</v>
      </c>
      <c r="H84" t="s">
        <v>105</v>
      </c>
      <c r="I84" s="76">
        <v>51580</v>
      </c>
      <c r="J84" s="76">
        <v>4388</v>
      </c>
      <c r="K84" s="76">
        <v>0</v>
      </c>
      <c r="L84" s="76">
        <v>2263.3303999999998</v>
      </c>
      <c r="M84" s="76">
        <v>0.08</v>
      </c>
      <c r="N84" s="76">
        <v>0.13</v>
      </c>
      <c r="O84" s="76">
        <v>0.02</v>
      </c>
    </row>
    <row r="85" spans="2:15">
      <c r="B85" t="s">
        <v>1598</v>
      </c>
      <c r="C85" t="s">
        <v>1599</v>
      </c>
      <c r="D85" t="s">
        <v>103</v>
      </c>
      <c r="E85" t="s">
        <v>126</v>
      </c>
      <c r="F85" t="s">
        <v>2938</v>
      </c>
      <c r="G85" t="s">
        <v>486</v>
      </c>
      <c r="H85" t="s">
        <v>105</v>
      </c>
      <c r="I85" s="76">
        <v>142438</v>
      </c>
      <c r="J85" s="76">
        <v>4388</v>
      </c>
      <c r="K85" s="76">
        <v>0</v>
      </c>
      <c r="L85" s="76">
        <v>6250.1794399999999</v>
      </c>
      <c r="M85" s="76">
        <v>0.23</v>
      </c>
      <c r="N85" s="76">
        <v>0.35</v>
      </c>
      <c r="O85" s="76">
        <v>0.06</v>
      </c>
    </row>
    <row r="86" spans="2:15">
      <c r="B86" t="s">
        <v>1600</v>
      </c>
      <c r="C86" t="s">
        <v>1601</v>
      </c>
      <c r="D86" t="s">
        <v>103</v>
      </c>
      <c r="E86" t="s">
        <v>126</v>
      </c>
      <c r="F86" t="s">
        <v>2939</v>
      </c>
      <c r="G86" t="s">
        <v>889</v>
      </c>
      <c r="H86" t="s">
        <v>105</v>
      </c>
      <c r="I86" s="76">
        <v>261813</v>
      </c>
      <c r="J86" s="76">
        <v>1078</v>
      </c>
      <c r="K86" s="76">
        <v>0</v>
      </c>
      <c r="L86" s="76">
        <v>2822.3441400000002</v>
      </c>
      <c r="M86" s="76">
        <v>0</v>
      </c>
      <c r="N86" s="76">
        <v>0.16</v>
      </c>
      <c r="O86" s="76">
        <v>0.03</v>
      </c>
    </row>
    <row r="87" spans="2:15">
      <c r="B87" t="s">
        <v>1600</v>
      </c>
      <c r="C87" t="s">
        <v>1601</v>
      </c>
      <c r="D87" t="s">
        <v>103</v>
      </c>
      <c r="E87" t="s">
        <v>126</v>
      </c>
      <c r="F87" t="s">
        <v>2939</v>
      </c>
      <c r="G87" t="s">
        <v>889</v>
      </c>
      <c r="H87" t="s">
        <v>105</v>
      </c>
      <c r="I87" s="76">
        <v>398064</v>
      </c>
      <c r="J87" s="76">
        <v>1078</v>
      </c>
      <c r="K87" s="76">
        <v>0</v>
      </c>
      <c r="L87" s="76">
        <v>4291.1299200000003</v>
      </c>
      <c r="M87" s="76">
        <v>0</v>
      </c>
      <c r="N87" s="76">
        <v>0.24</v>
      </c>
      <c r="O87" s="76">
        <v>0.04</v>
      </c>
    </row>
    <row r="88" spans="2:15">
      <c r="B88" t="s">
        <v>1602</v>
      </c>
      <c r="C88" t="s">
        <v>1603</v>
      </c>
      <c r="D88" t="s">
        <v>103</v>
      </c>
      <c r="E88" t="s">
        <v>126</v>
      </c>
      <c r="F88" t="s">
        <v>2940</v>
      </c>
      <c r="G88" t="s">
        <v>383</v>
      </c>
      <c r="H88" t="s">
        <v>105</v>
      </c>
      <c r="I88" s="76">
        <v>99351</v>
      </c>
      <c r="J88" s="76">
        <v>1946</v>
      </c>
      <c r="K88" s="76">
        <v>0</v>
      </c>
      <c r="L88" s="76">
        <v>1933.3704600000001</v>
      </c>
      <c r="M88" s="76">
        <v>0.14000000000000001</v>
      </c>
      <c r="N88" s="76">
        <v>0.11</v>
      </c>
      <c r="O88" s="76">
        <v>0.02</v>
      </c>
    </row>
    <row r="89" spans="2:15">
      <c r="B89" t="s">
        <v>1604</v>
      </c>
      <c r="C89" t="s">
        <v>1605</v>
      </c>
      <c r="D89" t="s">
        <v>103</v>
      </c>
      <c r="E89" t="s">
        <v>126</v>
      </c>
      <c r="F89" t="s">
        <v>2941</v>
      </c>
      <c r="G89" t="s">
        <v>383</v>
      </c>
      <c r="H89" t="s">
        <v>105</v>
      </c>
      <c r="I89" s="76">
        <v>33362</v>
      </c>
      <c r="J89" s="76">
        <v>8683</v>
      </c>
      <c r="K89" s="76">
        <v>0</v>
      </c>
      <c r="L89" s="76">
        <v>2896.8224599999999</v>
      </c>
      <c r="M89" s="76">
        <v>0.09</v>
      </c>
      <c r="N89" s="76">
        <v>0.16</v>
      </c>
      <c r="O89" s="76">
        <v>0.03</v>
      </c>
    </row>
    <row r="90" spans="2:15">
      <c r="B90" t="s">
        <v>1606</v>
      </c>
      <c r="C90" t="s">
        <v>1607</v>
      </c>
      <c r="D90" t="s">
        <v>103</v>
      </c>
      <c r="E90" t="s">
        <v>126</v>
      </c>
      <c r="F90" t="s">
        <v>2942</v>
      </c>
      <c r="G90" t="s">
        <v>615</v>
      </c>
      <c r="H90" t="s">
        <v>105</v>
      </c>
      <c r="I90" s="76">
        <v>65513</v>
      </c>
      <c r="J90" s="76">
        <v>7062</v>
      </c>
      <c r="K90" s="76">
        <v>0</v>
      </c>
      <c r="L90" s="76">
        <v>4626.5280599999996</v>
      </c>
      <c r="M90" s="76">
        <v>0.19</v>
      </c>
      <c r="N90" s="76">
        <v>0.26</v>
      </c>
      <c r="O90" s="76">
        <v>0.05</v>
      </c>
    </row>
    <row r="91" spans="2:15">
      <c r="B91" t="s">
        <v>1608</v>
      </c>
      <c r="C91" t="s">
        <v>1609</v>
      </c>
      <c r="D91" t="s">
        <v>103</v>
      </c>
      <c r="E91" t="s">
        <v>126</v>
      </c>
      <c r="F91" t="s">
        <v>2943</v>
      </c>
      <c r="G91" t="s">
        <v>615</v>
      </c>
      <c r="H91" t="s">
        <v>105</v>
      </c>
      <c r="I91" s="76">
        <v>3515</v>
      </c>
      <c r="J91" s="76">
        <v>84600</v>
      </c>
      <c r="K91" s="76">
        <v>0</v>
      </c>
      <c r="L91" s="76">
        <v>2973.69</v>
      </c>
      <c r="M91" s="76">
        <v>0.09</v>
      </c>
      <c r="N91" s="76">
        <v>0.17</v>
      </c>
      <c r="O91" s="76">
        <v>0.03</v>
      </c>
    </row>
    <row r="92" spans="2:15">
      <c r="B92" t="s">
        <v>1608</v>
      </c>
      <c r="C92" t="s">
        <v>1609</v>
      </c>
      <c r="D92" t="s">
        <v>103</v>
      </c>
      <c r="E92" t="s">
        <v>126</v>
      </c>
      <c r="F92" t="s">
        <v>2943</v>
      </c>
      <c r="G92" t="s">
        <v>615</v>
      </c>
      <c r="H92" t="s">
        <v>105</v>
      </c>
      <c r="I92" s="76">
        <v>4490</v>
      </c>
      <c r="J92" s="76">
        <v>84600</v>
      </c>
      <c r="K92" s="76">
        <v>0</v>
      </c>
      <c r="L92" s="76">
        <v>3798.54</v>
      </c>
      <c r="M92" s="76">
        <v>0.12</v>
      </c>
      <c r="N92" s="76">
        <v>0.21</v>
      </c>
      <c r="O92" s="76">
        <v>0.04</v>
      </c>
    </row>
    <row r="93" spans="2:15">
      <c r="B93" t="s">
        <v>1610</v>
      </c>
      <c r="C93" t="s">
        <v>1611</v>
      </c>
      <c r="D93" t="s">
        <v>103</v>
      </c>
      <c r="E93" t="s">
        <v>126</v>
      </c>
      <c r="F93" t="s">
        <v>2944</v>
      </c>
      <c r="G93" t="s">
        <v>615</v>
      </c>
      <c r="H93" t="s">
        <v>105</v>
      </c>
      <c r="I93" s="76">
        <v>16843</v>
      </c>
      <c r="J93" s="76">
        <v>9577</v>
      </c>
      <c r="K93" s="76">
        <v>0</v>
      </c>
      <c r="L93" s="76">
        <v>1613.05411</v>
      </c>
      <c r="M93" s="76">
        <v>0.1</v>
      </c>
      <c r="N93" s="76">
        <v>0.09</v>
      </c>
      <c r="O93" s="76">
        <v>0.02</v>
      </c>
    </row>
    <row r="94" spans="2:15">
      <c r="B94" t="s">
        <v>1612</v>
      </c>
      <c r="C94" t="s">
        <v>1613</v>
      </c>
      <c r="D94" t="s">
        <v>103</v>
      </c>
      <c r="E94" t="s">
        <v>126</v>
      </c>
      <c r="F94" t="s">
        <v>2945</v>
      </c>
      <c r="G94" t="s">
        <v>615</v>
      </c>
      <c r="H94" t="s">
        <v>105</v>
      </c>
      <c r="I94" s="76">
        <v>122736</v>
      </c>
      <c r="J94" s="76">
        <v>4192</v>
      </c>
      <c r="K94" s="76">
        <v>0</v>
      </c>
      <c r="L94" s="76">
        <v>5145.0931200000005</v>
      </c>
      <c r="M94" s="76">
        <v>0.18</v>
      </c>
      <c r="N94" s="76">
        <v>0.28999999999999998</v>
      </c>
      <c r="O94" s="76">
        <v>0.05</v>
      </c>
    </row>
    <row r="95" spans="2:15">
      <c r="B95" t="s">
        <v>1612</v>
      </c>
      <c r="C95" t="s">
        <v>1613</v>
      </c>
      <c r="D95" t="s">
        <v>103</v>
      </c>
      <c r="E95" t="s">
        <v>126</v>
      </c>
      <c r="F95" t="s">
        <v>2945</v>
      </c>
      <c r="G95" t="s">
        <v>615</v>
      </c>
      <c r="H95" t="s">
        <v>105</v>
      </c>
      <c r="I95" s="76">
        <v>177391</v>
      </c>
      <c r="J95" s="76">
        <v>4192</v>
      </c>
      <c r="K95" s="76">
        <v>0</v>
      </c>
      <c r="L95" s="76">
        <v>7436.2307199999996</v>
      </c>
      <c r="M95" s="76">
        <v>0.27</v>
      </c>
      <c r="N95" s="76">
        <v>0.42</v>
      </c>
      <c r="O95" s="76">
        <v>0.08</v>
      </c>
    </row>
    <row r="96" spans="2:15">
      <c r="B96" t="s">
        <v>1614</v>
      </c>
      <c r="C96" t="s">
        <v>1615</v>
      </c>
      <c r="D96" t="s">
        <v>103</v>
      </c>
      <c r="E96" t="s">
        <v>126</v>
      </c>
      <c r="F96" t="s">
        <v>2946</v>
      </c>
      <c r="G96" t="s">
        <v>615</v>
      </c>
      <c r="H96" t="s">
        <v>105</v>
      </c>
      <c r="I96" s="76">
        <v>31961.79</v>
      </c>
      <c r="J96" s="76">
        <v>21070</v>
      </c>
      <c r="K96" s="76">
        <v>0</v>
      </c>
      <c r="L96" s="76">
        <v>6734.3491530000001</v>
      </c>
      <c r="M96" s="76">
        <v>0.18</v>
      </c>
      <c r="N96" s="76">
        <v>0.38</v>
      </c>
      <c r="O96" s="76">
        <v>7.0000000000000007E-2</v>
      </c>
    </row>
    <row r="97" spans="2:15">
      <c r="B97" t="s">
        <v>1616</v>
      </c>
      <c r="C97" t="s">
        <v>1617</v>
      </c>
      <c r="D97" t="s">
        <v>103</v>
      </c>
      <c r="E97" t="s">
        <v>126</v>
      </c>
      <c r="F97" t="s">
        <v>2947</v>
      </c>
      <c r="G97" t="s">
        <v>615</v>
      </c>
      <c r="H97" t="s">
        <v>105</v>
      </c>
      <c r="I97" s="76">
        <v>59321</v>
      </c>
      <c r="J97" s="76">
        <v>7330</v>
      </c>
      <c r="K97" s="76">
        <v>0</v>
      </c>
      <c r="L97" s="76">
        <v>4348.2293</v>
      </c>
      <c r="M97" s="76">
        <v>0.56000000000000005</v>
      </c>
      <c r="N97" s="76">
        <v>0.24</v>
      </c>
      <c r="O97" s="76">
        <v>0.05</v>
      </c>
    </row>
    <row r="98" spans="2:15">
      <c r="B98" t="s">
        <v>1618</v>
      </c>
      <c r="C98" t="s">
        <v>1619</v>
      </c>
      <c r="D98" t="s">
        <v>103</v>
      </c>
      <c r="E98" t="s">
        <v>126</v>
      </c>
      <c r="F98" t="s">
        <v>2948</v>
      </c>
      <c r="G98" t="s">
        <v>615</v>
      </c>
      <c r="H98" t="s">
        <v>105</v>
      </c>
      <c r="I98" s="76">
        <v>387110</v>
      </c>
      <c r="J98" s="76">
        <v>1572</v>
      </c>
      <c r="K98" s="76">
        <v>0</v>
      </c>
      <c r="L98" s="76">
        <v>6085.3692000000001</v>
      </c>
      <c r="M98" s="76">
        <v>0.4</v>
      </c>
      <c r="N98" s="76">
        <v>0.34</v>
      </c>
      <c r="O98" s="76">
        <v>0.06</v>
      </c>
    </row>
    <row r="99" spans="2:15">
      <c r="B99" t="s">
        <v>1620</v>
      </c>
      <c r="C99" t="s">
        <v>1621</v>
      </c>
      <c r="D99" t="s">
        <v>103</v>
      </c>
      <c r="E99" t="s">
        <v>126</v>
      </c>
      <c r="F99" t="s">
        <v>2949</v>
      </c>
      <c r="G99" t="s">
        <v>615</v>
      </c>
      <c r="H99" t="s">
        <v>105</v>
      </c>
      <c r="I99" s="76">
        <v>51053</v>
      </c>
      <c r="J99" s="76">
        <v>7388</v>
      </c>
      <c r="K99" s="76">
        <v>0</v>
      </c>
      <c r="L99" s="76">
        <v>3771.7956399999998</v>
      </c>
      <c r="M99" s="76">
        <v>0.09</v>
      </c>
      <c r="N99" s="76">
        <v>0.21</v>
      </c>
      <c r="O99" s="76">
        <v>0.04</v>
      </c>
    </row>
    <row r="100" spans="2:15">
      <c r="B100" t="s">
        <v>1622</v>
      </c>
      <c r="C100" t="s">
        <v>1623</v>
      </c>
      <c r="D100" t="s">
        <v>103</v>
      </c>
      <c r="E100" t="s">
        <v>126</v>
      </c>
      <c r="F100" t="s">
        <v>2950</v>
      </c>
      <c r="G100" t="s">
        <v>615</v>
      </c>
      <c r="H100" t="s">
        <v>105</v>
      </c>
      <c r="I100" s="76">
        <v>14237.75</v>
      </c>
      <c r="J100" s="76">
        <v>80</v>
      </c>
      <c r="K100" s="76">
        <v>0</v>
      </c>
      <c r="L100" s="76">
        <v>11.3902</v>
      </c>
      <c r="M100" s="76">
        <v>0.06</v>
      </c>
      <c r="N100" s="76">
        <v>0</v>
      </c>
      <c r="O100" s="76">
        <v>0</v>
      </c>
    </row>
    <row r="101" spans="2:15">
      <c r="B101" t="s">
        <v>1624</v>
      </c>
      <c r="C101" t="s">
        <v>1625</v>
      </c>
      <c r="D101" t="s">
        <v>103</v>
      </c>
      <c r="E101" t="s">
        <v>126</v>
      </c>
      <c r="F101" t="s">
        <v>2951</v>
      </c>
      <c r="G101" t="s">
        <v>495</v>
      </c>
      <c r="H101" t="s">
        <v>105</v>
      </c>
      <c r="I101" s="76">
        <v>240000</v>
      </c>
      <c r="J101" s="76">
        <v>1775</v>
      </c>
      <c r="K101" s="76">
        <v>0</v>
      </c>
      <c r="L101" s="76">
        <v>4260</v>
      </c>
      <c r="M101" s="76">
        <v>0</v>
      </c>
      <c r="N101" s="76">
        <v>0.24</v>
      </c>
      <c r="O101" s="76">
        <v>0.04</v>
      </c>
    </row>
    <row r="102" spans="2:15">
      <c r="B102" t="s">
        <v>1626</v>
      </c>
      <c r="C102" t="s">
        <v>1627</v>
      </c>
      <c r="D102" t="s">
        <v>103</v>
      </c>
      <c r="E102" t="s">
        <v>126</v>
      </c>
      <c r="F102" t="s">
        <v>2952</v>
      </c>
      <c r="G102" t="s">
        <v>495</v>
      </c>
      <c r="H102" t="s">
        <v>105</v>
      </c>
      <c r="I102" s="76">
        <v>39024</v>
      </c>
      <c r="J102" s="76">
        <v>2463</v>
      </c>
      <c r="K102" s="76">
        <v>0</v>
      </c>
      <c r="L102" s="76">
        <v>961.16111999999998</v>
      </c>
      <c r="M102" s="76">
        <v>0.04</v>
      </c>
      <c r="N102" s="76">
        <v>0.05</v>
      </c>
      <c r="O102" s="76">
        <v>0.01</v>
      </c>
    </row>
    <row r="103" spans="2:15">
      <c r="B103" t="s">
        <v>1628</v>
      </c>
      <c r="C103" t="s">
        <v>1629</v>
      </c>
      <c r="D103" t="s">
        <v>103</v>
      </c>
      <c r="E103" t="s">
        <v>126</v>
      </c>
      <c r="F103" t="s">
        <v>2953</v>
      </c>
      <c r="G103" t="s">
        <v>495</v>
      </c>
      <c r="H103" t="s">
        <v>105</v>
      </c>
      <c r="I103" s="76">
        <v>553832.5</v>
      </c>
      <c r="J103" s="76">
        <v>224.8</v>
      </c>
      <c r="K103" s="76">
        <v>0</v>
      </c>
      <c r="L103" s="76">
        <v>1245.0154600000001</v>
      </c>
      <c r="M103" s="76">
        <v>0.05</v>
      </c>
      <c r="N103" s="76">
        <v>7.0000000000000007E-2</v>
      </c>
      <c r="O103" s="76">
        <v>0.01</v>
      </c>
    </row>
    <row r="104" spans="2:15">
      <c r="B104" t="s">
        <v>1628</v>
      </c>
      <c r="C104" t="s">
        <v>1629</v>
      </c>
      <c r="D104" t="s">
        <v>103</v>
      </c>
      <c r="E104" t="s">
        <v>126</v>
      </c>
      <c r="F104" t="s">
        <v>2953</v>
      </c>
      <c r="G104" t="s">
        <v>495</v>
      </c>
      <c r="H104" t="s">
        <v>105</v>
      </c>
      <c r="I104" s="76">
        <v>875396.23</v>
      </c>
      <c r="J104" s="76">
        <v>224.8</v>
      </c>
      <c r="K104" s="76">
        <v>0</v>
      </c>
      <c r="L104" s="76">
        <v>1967.89072504</v>
      </c>
      <c r="M104" s="76">
        <v>0.08</v>
      </c>
      <c r="N104" s="76">
        <v>0.11</v>
      </c>
      <c r="O104" s="76">
        <v>0.02</v>
      </c>
    </row>
    <row r="105" spans="2:15">
      <c r="B105" t="s">
        <v>1630</v>
      </c>
      <c r="C105" t="s">
        <v>1631</v>
      </c>
      <c r="D105" t="s">
        <v>103</v>
      </c>
      <c r="E105" t="s">
        <v>126</v>
      </c>
      <c r="F105" t="s">
        <v>2954</v>
      </c>
      <c r="G105" t="s">
        <v>495</v>
      </c>
      <c r="H105" t="s">
        <v>105</v>
      </c>
      <c r="I105" s="76">
        <v>224117</v>
      </c>
      <c r="J105" s="76">
        <v>1991</v>
      </c>
      <c r="K105" s="76">
        <v>0</v>
      </c>
      <c r="L105" s="76">
        <v>4462.1694699999998</v>
      </c>
      <c r="M105" s="76">
        <v>0</v>
      </c>
      <c r="N105" s="76">
        <v>0.25</v>
      </c>
      <c r="O105" s="76">
        <v>0.05</v>
      </c>
    </row>
    <row r="106" spans="2:15">
      <c r="B106" t="s">
        <v>1632</v>
      </c>
      <c r="C106" t="s">
        <v>1633</v>
      </c>
      <c r="D106" t="s">
        <v>103</v>
      </c>
      <c r="E106" t="s">
        <v>126</v>
      </c>
      <c r="F106" t="s">
        <v>2955</v>
      </c>
      <c r="G106" t="s">
        <v>1021</v>
      </c>
      <c r="H106" t="s">
        <v>105</v>
      </c>
      <c r="I106" s="76">
        <v>37342</v>
      </c>
      <c r="J106" s="76">
        <v>9023</v>
      </c>
      <c r="K106" s="76">
        <v>0</v>
      </c>
      <c r="L106" s="76">
        <v>3369.3686600000001</v>
      </c>
      <c r="M106" s="76">
        <v>0.14000000000000001</v>
      </c>
      <c r="N106" s="76">
        <v>0.19</v>
      </c>
      <c r="O106" s="76">
        <v>0.03</v>
      </c>
    </row>
    <row r="107" spans="2:15">
      <c r="B107" t="s">
        <v>1634</v>
      </c>
      <c r="C107" t="s">
        <v>1635</v>
      </c>
      <c r="D107" t="s">
        <v>103</v>
      </c>
      <c r="E107" t="s">
        <v>126</v>
      </c>
      <c r="F107" t="s">
        <v>2956</v>
      </c>
      <c r="G107" t="s">
        <v>520</v>
      </c>
      <c r="H107" t="s">
        <v>105</v>
      </c>
      <c r="I107" s="76">
        <v>14448</v>
      </c>
      <c r="J107" s="76">
        <v>32950</v>
      </c>
      <c r="K107" s="76">
        <v>0</v>
      </c>
      <c r="L107" s="76">
        <v>4760.616</v>
      </c>
      <c r="M107" s="76">
        <v>0.39</v>
      </c>
      <c r="N107" s="76">
        <v>0.27</v>
      </c>
      <c r="O107" s="76">
        <v>0.05</v>
      </c>
    </row>
    <row r="108" spans="2:15">
      <c r="B108" t="s">
        <v>1636</v>
      </c>
      <c r="C108" t="s">
        <v>1637</v>
      </c>
      <c r="D108" t="s">
        <v>103</v>
      </c>
      <c r="E108" t="s">
        <v>126</v>
      </c>
      <c r="F108" t="s">
        <v>2957</v>
      </c>
      <c r="G108" t="s">
        <v>520</v>
      </c>
      <c r="H108" t="s">
        <v>105</v>
      </c>
      <c r="I108" s="76">
        <v>15423</v>
      </c>
      <c r="J108" s="76">
        <v>10690</v>
      </c>
      <c r="K108" s="76">
        <v>0</v>
      </c>
      <c r="L108" s="76">
        <v>1648.7186999999999</v>
      </c>
      <c r="M108" s="76">
        <v>0.12</v>
      </c>
      <c r="N108" s="76">
        <v>0.09</v>
      </c>
      <c r="O108" s="76">
        <v>0.02</v>
      </c>
    </row>
    <row r="109" spans="2:15">
      <c r="B109" t="s">
        <v>1638</v>
      </c>
      <c r="C109" t="s">
        <v>1639</v>
      </c>
      <c r="D109" t="s">
        <v>103</v>
      </c>
      <c r="E109" t="s">
        <v>126</v>
      </c>
      <c r="F109" t="s">
        <v>2958</v>
      </c>
      <c r="G109" t="s">
        <v>1640</v>
      </c>
      <c r="H109" t="s">
        <v>105</v>
      </c>
      <c r="I109" s="76">
        <v>12703</v>
      </c>
      <c r="J109" s="76">
        <v>8945</v>
      </c>
      <c r="K109" s="76">
        <v>0</v>
      </c>
      <c r="L109" s="76">
        <v>1136.2833499999999</v>
      </c>
      <c r="M109" s="76">
        <v>0.03</v>
      </c>
      <c r="N109" s="76">
        <v>0.06</v>
      </c>
      <c r="O109" s="76">
        <v>0.01</v>
      </c>
    </row>
    <row r="110" spans="2:15">
      <c r="B110" t="s">
        <v>1641</v>
      </c>
      <c r="C110" t="s">
        <v>1642</v>
      </c>
      <c r="D110" t="s">
        <v>103</v>
      </c>
      <c r="E110" t="s">
        <v>126</v>
      </c>
      <c r="F110" t="s">
        <v>2959</v>
      </c>
      <c r="G110" t="s">
        <v>1643</v>
      </c>
      <c r="H110" t="s">
        <v>105</v>
      </c>
      <c r="I110" s="76">
        <v>11986</v>
      </c>
      <c r="J110" s="76">
        <v>6676</v>
      </c>
      <c r="K110" s="76">
        <v>0</v>
      </c>
      <c r="L110" s="76">
        <v>800.18535999999995</v>
      </c>
      <c r="M110" s="76">
        <v>0.1</v>
      </c>
      <c r="N110" s="76">
        <v>0.04</v>
      </c>
      <c r="O110" s="76">
        <v>0.01</v>
      </c>
    </row>
    <row r="111" spans="2:15">
      <c r="B111" t="s">
        <v>1644</v>
      </c>
      <c r="C111" t="s">
        <v>1645</v>
      </c>
      <c r="D111" t="s">
        <v>103</v>
      </c>
      <c r="E111" t="s">
        <v>126</v>
      </c>
      <c r="F111" t="s">
        <v>2943</v>
      </c>
      <c r="G111" t="s">
        <v>689</v>
      </c>
      <c r="H111" t="s">
        <v>105</v>
      </c>
      <c r="I111" s="76">
        <v>25797</v>
      </c>
      <c r="J111" s="76">
        <v>6258</v>
      </c>
      <c r="K111" s="76">
        <v>0</v>
      </c>
      <c r="L111" s="76">
        <v>1614.37626</v>
      </c>
      <c r="M111" s="76">
        <v>0.12</v>
      </c>
      <c r="N111" s="76">
        <v>0.09</v>
      </c>
      <c r="O111" s="76">
        <v>0.02</v>
      </c>
    </row>
    <row r="112" spans="2:15">
      <c r="B112" t="s">
        <v>1644</v>
      </c>
      <c r="C112" t="s">
        <v>1645</v>
      </c>
      <c r="D112" t="s">
        <v>103</v>
      </c>
      <c r="E112" t="s">
        <v>126</v>
      </c>
      <c r="F112" t="s">
        <v>2943</v>
      </c>
      <c r="G112" t="s">
        <v>689</v>
      </c>
      <c r="H112" t="s">
        <v>105</v>
      </c>
      <c r="I112" s="76">
        <v>57430</v>
      </c>
      <c r="J112" s="76">
        <v>6258</v>
      </c>
      <c r="K112" s="76">
        <v>0</v>
      </c>
      <c r="L112" s="76">
        <v>3593.9694</v>
      </c>
      <c r="M112" s="76">
        <v>0.26</v>
      </c>
      <c r="N112" s="76">
        <v>0.2</v>
      </c>
      <c r="O112" s="76">
        <v>0.04</v>
      </c>
    </row>
    <row r="113" spans="2:15">
      <c r="B113" t="s">
        <v>1646</v>
      </c>
      <c r="C113" t="s">
        <v>1647</v>
      </c>
      <c r="D113" t="s">
        <v>103</v>
      </c>
      <c r="E113" t="s">
        <v>126</v>
      </c>
      <c r="F113" t="s">
        <v>2960</v>
      </c>
      <c r="G113" t="s">
        <v>689</v>
      </c>
      <c r="H113" t="s">
        <v>105</v>
      </c>
      <c r="I113" s="76">
        <v>110018</v>
      </c>
      <c r="J113" s="76">
        <v>2585</v>
      </c>
      <c r="K113" s="76">
        <v>88.014399999999995</v>
      </c>
      <c r="L113" s="76">
        <v>2931.9796999999999</v>
      </c>
      <c r="M113" s="76">
        <v>0.12</v>
      </c>
      <c r="N113" s="76">
        <v>0.16</v>
      </c>
      <c r="O113" s="76">
        <v>0.03</v>
      </c>
    </row>
    <row r="114" spans="2:15">
      <c r="B114" t="s">
        <v>1648</v>
      </c>
      <c r="C114" t="s">
        <v>1647</v>
      </c>
      <c r="D114" t="s">
        <v>103</v>
      </c>
      <c r="E114" t="s">
        <v>126</v>
      </c>
      <c r="F114" t="s">
        <v>2960</v>
      </c>
      <c r="G114" t="s">
        <v>689</v>
      </c>
      <c r="H114" t="s">
        <v>105</v>
      </c>
      <c r="I114" s="76">
        <v>0</v>
      </c>
      <c r="J114" s="76">
        <v>0</v>
      </c>
      <c r="K114" s="76">
        <v>0</v>
      </c>
      <c r="L114" s="76">
        <v>116.6656</v>
      </c>
      <c r="M114" s="76">
        <v>0</v>
      </c>
      <c r="N114" s="76">
        <v>0.01</v>
      </c>
      <c r="O114" s="76">
        <v>0</v>
      </c>
    </row>
    <row r="115" spans="2:15">
      <c r="B115" t="s">
        <v>1648</v>
      </c>
      <c r="C115" t="s">
        <v>1647</v>
      </c>
      <c r="D115" t="s">
        <v>103</v>
      </c>
      <c r="E115" t="s">
        <v>126</v>
      </c>
      <c r="F115" t="s">
        <v>2960</v>
      </c>
      <c r="G115" t="s">
        <v>689</v>
      </c>
      <c r="H115" t="s">
        <v>105</v>
      </c>
      <c r="I115" s="76">
        <v>0</v>
      </c>
      <c r="J115" s="76">
        <v>0</v>
      </c>
      <c r="K115" s="76">
        <v>0</v>
      </c>
      <c r="L115" s="76">
        <v>155.7784</v>
      </c>
      <c r="M115" s="76">
        <v>0</v>
      </c>
      <c r="N115" s="76">
        <v>0.01</v>
      </c>
      <c r="O115" s="76">
        <v>0</v>
      </c>
    </row>
    <row r="116" spans="2:15">
      <c r="B116" t="s">
        <v>1649</v>
      </c>
      <c r="C116" t="s">
        <v>1650</v>
      </c>
      <c r="D116" t="s">
        <v>103</v>
      </c>
      <c r="E116" t="s">
        <v>126</v>
      </c>
      <c r="F116" t="s">
        <v>2961</v>
      </c>
      <c r="G116" t="s">
        <v>689</v>
      </c>
      <c r="H116" t="s">
        <v>105</v>
      </c>
      <c r="I116" s="76">
        <v>3851</v>
      </c>
      <c r="J116" s="76">
        <v>10160</v>
      </c>
      <c r="K116" s="76">
        <v>0</v>
      </c>
      <c r="L116" s="76">
        <v>391.26159999999999</v>
      </c>
      <c r="M116" s="76">
        <v>0.04</v>
      </c>
      <c r="N116" s="76">
        <v>0.02</v>
      </c>
      <c r="O116" s="76">
        <v>0</v>
      </c>
    </row>
    <row r="117" spans="2:15">
      <c r="B117" t="s">
        <v>1651</v>
      </c>
      <c r="C117" t="s">
        <v>1652</v>
      </c>
      <c r="D117" t="s">
        <v>103</v>
      </c>
      <c r="E117" t="s">
        <v>126</v>
      </c>
      <c r="F117" t="s">
        <v>2962</v>
      </c>
      <c r="G117" t="s">
        <v>689</v>
      </c>
      <c r="H117" t="s">
        <v>105</v>
      </c>
      <c r="I117" s="76">
        <v>9601</v>
      </c>
      <c r="J117" s="76">
        <v>17500</v>
      </c>
      <c r="K117" s="76">
        <v>0</v>
      </c>
      <c r="L117" s="76">
        <v>1680.175</v>
      </c>
      <c r="M117" s="76">
        <v>0.1</v>
      </c>
      <c r="N117" s="76">
        <v>0.09</v>
      </c>
      <c r="O117" s="76">
        <v>0.02</v>
      </c>
    </row>
    <row r="118" spans="2:15">
      <c r="B118" t="s">
        <v>1653</v>
      </c>
      <c r="C118" t="s">
        <v>1654</v>
      </c>
      <c r="D118" t="s">
        <v>103</v>
      </c>
      <c r="E118" t="s">
        <v>126</v>
      </c>
      <c r="F118" t="s">
        <v>2963</v>
      </c>
      <c r="G118" t="s">
        <v>689</v>
      </c>
      <c r="H118" t="s">
        <v>105</v>
      </c>
      <c r="I118" s="76">
        <v>206121</v>
      </c>
      <c r="J118" s="76">
        <v>2614</v>
      </c>
      <c r="K118" s="76">
        <v>0</v>
      </c>
      <c r="L118" s="76">
        <v>5388.0029400000003</v>
      </c>
      <c r="M118" s="76">
        <v>0.3</v>
      </c>
      <c r="N118" s="76">
        <v>0.3</v>
      </c>
      <c r="O118" s="76">
        <v>0.06</v>
      </c>
    </row>
    <row r="119" spans="2:15">
      <c r="B119" t="s">
        <v>1655</v>
      </c>
      <c r="C119" t="s">
        <v>1656</v>
      </c>
      <c r="D119" t="s">
        <v>103</v>
      </c>
      <c r="E119" t="s">
        <v>126</v>
      </c>
      <c r="F119" t="s">
        <v>2964</v>
      </c>
      <c r="G119" t="s">
        <v>689</v>
      </c>
      <c r="H119" t="s">
        <v>105</v>
      </c>
      <c r="I119" s="76">
        <v>838</v>
      </c>
      <c r="J119" s="76">
        <v>18500</v>
      </c>
      <c r="K119" s="76">
        <v>0</v>
      </c>
      <c r="L119" s="76">
        <v>155.03</v>
      </c>
      <c r="M119" s="76">
        <v>0.01</v>
      </c>
      <c r="N119" s="76">
        <v>0.01</v>
      </c>
      <c r="O119" s="76">
        <v>0</v>
      </c>
    </row>
    <row r="120" spans="2:15">
      <c r="B120" t="s">
        <v>1657</v>
      </c>
      <c r="C120" t="s">
        <v>1658</v>
      </c>
      <c r="D120" t="s">
        <v>103</v>
      </c>
      <c r="E120" t="s">
        <v>126</v>
      </c>
      <c r="F120" t="s">
        <v>2965</v>
      </c>
      <c r="G120" t="s">
        <v>689</v>
      </c>
      <c r="H120" t="s">
        <v>105</v>
      </c>
      <c r="I120" s="76">
        <v>2093</v>
      </c>
      <c r="J120" s="76">
        <v>10770</v>
      </c>
      <c r="K120" s="76">
        <v>0</v>
      </c>
      <c r="L120" s="76">
        <v>225.4161</v>
      </c>
      <c r="M120" s="76">
        <v>0.02</v>
      </c>
      <c r="N120" s="76">
        <v>0.01</v>
      </c>
      <c r="O120" s="76">
        <v>0</v>
      </c>
    </row>
    <row r="121" spans="2:15">
      <c r="B121" t="s">
        <v>1659</v>
      </c>
      <c r="C121" t="s">
        <v>1660</v>
      </c>
      <c r="D121" t="s">
        <v>103</v>
      </c>
      <c r="E121" t="s">
        <v>126</v>
      </c>
      <c r="F121" t="s">
        <v>2966</v>
      </c>
      <c r="G121" t="s">
        <v>1086</v>
      </c>
      <c r="H121" t="s">
        <v>105</v>
      </c>
      <c r="I121" s="76">
        <v>418556</v>
      </c>
      <c r="J121" s="76">
        <v>1666</v>
      </c>
      <c r="K121" s="76">
        <v>0</v>
      </c>
      <c r="L121" s="76">
        <v>6973.1429600000001</v>
      </c>
      <c r="M121" s="76">
        <v>0.38</v>
      </c>
      <c r="N121" s="76">
        <v>0.39</v>
      </c>
      <c r="O121" s="76">
        <v>7.0000000000000007E-2</v>
      </c>
    </row>
    <row r="122" spans="2:15">
      <c r="B122" t="s">
        <v>1659</v>
      </c>
      <c r="C122" t="s">
        <v>1660</v>
      </c>
      <c r="D122" t="s">
        <v>103</v>
      </c>
      <c r="E122" t="s">
        <v>126</v>
      </c>
      <c r="F122" t="s">
        <v>2966</v>
      </c>
      <c r="G122" t="s">
        <v>1086</v>
      </c>
      <c r="H122" t="s">
        <v>105</v>
      </c>
      <c r="I122" s="76">
        <v>875750</v>
      </c>
      <c r="J122" s="76">
        <v>1666</v>
      </c>
      <c r="K122" s="76">
        <v>0</v>
      </c>
      <c r="L122" s="76">
        <v>14589.995000000001</v>
      </c>
      <c r="M122" s="76">
        <v>0.8</v>
      </c>
      <c r="N122" s="76">
        <v>0.82</v>
      </c>
      <c r="O122" s="76">
        <v>0.15</v>
      </c>
    </row>
    <row r="123" spans="2:15">
      <c r="B123" t="s">
        <v>1661</v>
      </c>
      <c r="C123" t="s">
        <v>1662</v>
      </c>
      <c r="D123" t="s">
        <v>103</v>
      </c>
      <c r="E123" t="s">
        <v>126</v>
      </c>
      <c r="F123" t="s">
        <v>2967</v>
      </c>
      <c r="G123" t="s">
        <v>1086</v>
      </c>
      <c r="H123" t="s">
        <v>105</v>
      </c>
      <c r="I123" s="76">
        <v>439</v>
      </c>
      <c r="J123" s="76">
        <v>31170</v>
      </c>
      <c r="K123" s="76">
        <v>0</v>
      </c>
      <c r="L123" s="76">
        <v>136.83629999999999</v>
      </c>
      <c r="M123" s="76">
        <v>0.02</v>
      </c>
      <c r="N123" s="76">
        <v>0.01</v>
      </c>
      <c r="O123" s="76">
        <v>0</v>
      </c>
    </row>
    <row r="124" spans="2:15">
      <c r="B124" t="s">
        <v>1663</v>
      </c>
      <c r="C124" t="s">
        <v>1664</v>
      </c>
      <c r="D124" t="s">
        <v>103</v>
      </c>
      <c r="E124" t="s">
        <v>126</v>
      </c>
      <c r="F124" t="s">
        <v>2968</v>
      </c>
      <c r="G124" t="s">
        <v>1086</v>
      </c>
      <c r="H124" t="s">
        <v>105</v>
      </c>
      <c r="I124" s="76">
        <v>334764</v>
      </c>
      <c r="J124" s="76">
        <v>1415</v>
      </c>
      <c r="K124" s="76">
        <v>0</v>
      </c>
      <c r="L124" s="76">
        <v>4736.9106000000002</v>
      </c>
      <c r="M124" s="76">
        <v>0.1</v>
      </c>
      <c r="N124" s="76">
        <v>0.27</v>
      </c>
      <c r="O124" s="76">
        <v>0.05</v>
      </c>
    </row>
    <row r="125" spans="2:15">
      <c r="B125" t="s">
        <v>1663</v>
      </c>
      <c r="C125" t="s">
        <v>1664</v>
      </c>
      <c r="D125" t="s">
        <v>103</v>
      </c>
      <c r="E125" t="s">
        <v>126</v>
      </c>
      <c r="F125" t="s">
        <v>2968</v>
      </c>
      <c r="G125" t="s">
        <v>1086</v>
      </c>
      <c r="H125" t="s">
        <v>105</v>
      </c>
      <c r="I125" s="76">
        <v>1429598</v>
      </c>
      <c r="J125" s="76">
        <v>1415</v>
      </c>
      <c r="K125" s="76">
        <v>0</v>
      </c>
      <c r="L125" s="76">
        <v>20228.811699999998</v>
      </c>
      <c r="M125" s="76">
        <v>0.41</v>
      </c>
      <c r="N125" s="76">
        <v>1.1399999999999999</v>
      </c>
      <c r="O125" s="76">
        <v>0.21</v>
      </c>
    </row>
    <row r="126" spans="2:15">
      <c r="B126" t="s">
        <v>1665</v>
      </c>
      <c r="C126" t="s">
        <v>1666</v>
      </c>
      <c r="D126" t="s">
        <v>103</v>
      </c>
      <c r="E126" t="s">
        <v>126</v>
      </c>
      <c r="F126" t="s">
        <v>2969</v>
      </c>
      <c r="G126" t="s">
        <v>418</v>
      </c>
      <c r="H126" t="s">
        <v>105</v>
      </c>
      <c r="I126" s="76">
        <v>390364</v>
      </c>
      <c r="J126" s="76">
        <v>394.5</v>
      </c>
      <c r="K126" s="76">
        <v>0</v>
      </c>
      <c r="L126" s="76">
        <v>1539.9859799999999</v>
      </c>
      <c r="M126" s="76">
        <v>0.19</v>
      </c>
      <c r="N126" s="76">
        <v>0.09</v>
      </c>
      <c r="O126" s="76">
        <v>0.02</v>
      </c>
    </row>
    <row r="127" spans="2:15">
      <c r="B127" t="s">
        <v>1667</v>
      </c>
      <c r="C127" t="s">
        <v>1668</v>
      </c>
      <c r="D127" t="s">
        <v>103</v>
      </c>
      <c r="E127" t="s">
        <v>126</v>
      </c>
      <c r="F127" t="s">
        <v>2970</v>
      </c>
      <c r="G127" t="s">
        <v>418</v>
      </c>
      <c r="H127" t="s">
        <v>105</v>
      </c>
      <c r="I127" s="76">
        <v>25324</v>
      </c>
      <c r="J127" s="76">
        <v>6708</v>
      </c>
      <c r="K127" s="76">
        <v>0</v>
      </c>
      <c r="L127" s="76">
        <v>1698.7339199999999</v>
      </c>
      <c r="M127" s="76">
        <v>0.06</v>
      </c>
      <c r="N127" s="76">
        <v>0.1</v>
      </c>
      <c r="O127" s="76">
        <v>0.02</v>
      </c>
    </row>
    <row r="128" spans="2:15">
      <c r="B128" t="s">
        <v>1669</v>
      </c>
      <c r="C128" t="s">
        <v>1670</v>
      </c>
      <c r="D128" t="s">
        <v>103</v>
      </c>
      <c r="E128" t="s">
        <v>126</v>
      </c>
      <c r="F128" t="s">
        <v>2971</v>
      </c>
      <c r="G128" t="s">
        <v>418</v>
      </c>
      <c r="H128" t="s">
        <v>105</v>
      </c>
      <c r="I128" s="76">
        <v>90527</v>
      </c>
      <c r="J128" s="76">
        <v>7552</v>
      </c>
      <c r="K128" s="76">
        <v>0</v>
      </c>
      <c r="L128" s="76">
        <v>6836.5990400000001</v>
      </c>
      <c r="M128" s="76">
        <v>0.72</v>
      </c>
      <c r="N128" s="76">
        <v>0.38</v>
      </c>
      <c r="O128" s="76">
        <v>7.0000000000000007E-2</v>
      </c>
    </row>
    <row r="129" spans="2:15">
      <c r="B129" t="s">
        <v>1669</v>
      </c>
      <c r="C129" t="s">
        <v>1670</v>
      </c>
      <c r="D129" t="s">
        <v>103</v>
      </c>
      <c r="E129" t="s">
        <v>126</v>
      </c>
      <c r="F129" t="s">
        <v>2971</v>
      </c>
      <c r="G129" t="s">
        <v>418</v>
      </c>
      <c r="H129" t="s">
        <v>105</v>
      </c>
      <c r="I129" s="76">
        <v>162788</v>
      </c>
      <c r="J129" s="76">
        <v>7552</v>
      </c>
      <c r="K129" s="76">
        <v>0</v>
      </c>
      <c r="L129" s="76">
        <v>12293.749760000001</v>
      </c>
      <c r="M129" s="76">
        <v>1.29</v>
      </c>
      <c r="N129" s="76">
        <v>0.69</v>
      </c>
      <c r="O129" s="76">
        <v>0.13</v>
      </c>
    </row>
    <row r="130" spans="2:15">
      <c r="B130" t="s">
        <v>1671</v>
      </c>
      <c r="C130" t="s">
        <v>1672</v>
      </c>
      <c r="D130" t="s">
        <v>103</v>
      </c>
      <c r="E130" t="s">
        <v>126</v>
      </c>
      <c r="F130" t="s">
        <v>2972</v>
      </c>
      <c r="G130" t="s">
        <v>418</v>
      </c>
      <c r="H130" t="s">
        <v>105</v>
      </c>
      <c r="I130" s="76">
        <v>67788</v>
      </c>
      <c r="J130" s="76">
        <v>8642</v>
      </c>
      <c r="K130" s="76">
        <v>0</v>
      </c>
      <c r="L130" s="76">
        <v>5858.2389599999997</v>
      </c>
      <c r="M130" s="76">
        <v>0.24</v>
      </c>
      <c r="N130" s="76">
        <v>0.33</v>
      </c>
      <c r="O130" s="76">
        <v>0.06</v>
      </c>
    </row>
    <row r="131" spans="2:15">
      <c r="B131" t="s">
        <v>1673</v>
      </c>
      <c r="C131" t="s">
        <v>1674</v>
      </c>
      <c r="D131" t="s">
        <v>103</v>
      </c>
      <c r="E131" t="s">
        <v>126</v>
      </c>
      <c r="F131" t="s">
        <v>2973</v>
      </c>
      <c r="G131" t="s">
        <v>418</v>
      </c>
      <c r="H131" t="s">
        <v>105</v>
      </c>
      <c r="I131" s="76">
        <v>152635</v>
      </c>
      <c r="J131" s="76">
        <v>1796</v>
      </c>
      <c r="K131" s="76">
        <v>0</v>
      </c>
      <c r="L131" s="76">
        <v>2741.3245999999999</v>
      </c>
      <c r="M131" s="76">
        <v>0.19</v>
      </c>
      <c r="N131" s="76">
        <v>0.15</v>
      </c>
      <c r="O131" s="76">
        <v>0.03</v>
      </c>
    </row>
    <row r="132" spans="2:15">
      <c r="B132" t="s">
        <v>1673</v>
      </c>
      <c r="C132" t="s">
        <v>1674</v>
      </c>
      <c r="D132" t="s">
        <v>103</v>
      </c>
      <c r="E132" t="s">
        <v>126</v>
      </c>
      <c r="F132" t="s">
        <v>2973</v>
      </c>
      <c r="G132" t="s">
        <v>418</v>
      </c>
      <c r="H132" t="s">
        <v>105</v>
      </c>
      <c r="I132" s="76">
        <v>515685</v>
      </c>
      <c r="J132" s="76">
        <v>1796</v>
      </c>
      <c r="K132" s="76">
        <v>0</v>
      </c>
      <c r="L132" s="76">
        <v>9261.7026000000005</v>
      </c>
      <c r="M132" s="76">
        <v>0.65</v>
      </c>
      <c r="N132" s="76">
        <v>0.52</v>
      </c>
      <c r="O132" s="76">
        <v>0.1</v>
      </c>
    </row>
    <row r="133" spans="2:15">
      <c r="B133" t="s">
        <v>1675</v>
      </c>
      <c r="C133" t="s">
        <v>1676</v>
      </c>
      <c r="D133" t="s">
        <v>103</v>
      </c>
      <c r="E133" t="s">
        <v>126</v>
      </c>
      <c r="F133" t="s">
        <v>2974</v>
      </c>
      <c r="G133" t="s">
        <v>418</v>
      </c>
      <c r="H133" t="s">
        <v>105</v>
      </c>
      <c r="I133" s="76">
        <v>4380</v>
      </c>
      <c r="J133" s="76">
        <v>40320</v>
      </c>
      <c r="K133" s="76">
        <v>0</v>
      </c>
      <c r="L133" s="76">
        <v>1766.0160000000001</v>
      </c>
      <c r="M133" s="76">
        <v>0.06</v>
      </c>
      <c r="N133" s="76">
        <v>0.1</v>
      </c>
      <c r="O133" s="76">
        <v>0.02</v>
      </c>
    </row>
    <row r="134" spans="2:15">
      <c r="B134" t="s">
        <v>1675</v>
      </c>
      <c r="C134" t="s">
        <v>1676</v>
      </c>
      <c r="D134" t="s">
        <v>103</v>
      </c>
      <c r="E134" t="s">
        <v>126</v>
      </c>
      <c r="F134" t="s">
        <v>2974</v>
      </c>
      <c r="G134" t="s">
        <v>418</v>
      </c>
      <c r="H134" t="s">
        <v>105</v>
      </c>
      <c r="I134" s="76">
        <v>16029</v>
      </c>
      <c r="J134" s="76">
        <v>40320</v>
      </c>
      <c r="K134" s="76">
        <v>0</v>
      </c>
      <c r="L134" s="76">
        <v>6462.8927999999996</v>
      </c>
      <c r="M134" s="76">
        <v>0.22</v>
      </c>
      <c r="N134" s="76">
        <v>0.36</v>
      </c>
      <c r="O134" s="76">
        <v>7.0000000000000007E-2</v>
      </c>
    </row>
    <row r="135" spans="2:15">
      <c r="B135" t="s">
        <v>1677</v>
      </c>
      <c r="C135" t="s">
        <v>1678</v>
      </c>
      <c r="D135" t="s">
        <v>103</v>
      </c>
      <c r="E135" t="s">
        <v>126</v>
      </c>
      <c r="F135" t="s">
        <v>2975</v>
      </c>
      <c r="G135" t="s">
        <v>418</v>
      </c>
      <c r="H135" t="s">
        <v>105</v>
      </c>
      <c r="I135" s="76">
        <v>888</v>
      </c>
      <c r="J135" s="76">
        <v>175800</v>
      </c>
      <c r="K135" s="76">
        <v>0</v>
      </c>
      <c r="L135" s="76">
        <v>1561.104</v>
      </c>
      <c r="M135" s="76">
        <v>0.04</v>
      </c>
      <c r="N135" s="76">
        <v>0.09</v>
      </c>
      <c r="O135" s="76">
        <v>0.02</v>
      </c>
    </row>
    <row r="136" spans="2:15">
      <c r="B136" t="s">
        <v>1677</v>
      </c>
      <c r="C136" t="s">
        <v>1678</v>
      </c>
      <c r="D136" t="s">
        <v>103</v>
      </c>
      <c r="E136" t="s">
        <v>126</v>
      </c>
      <c r="F136" t="s">
        <v>2975</v>
      </c>
      <c r="G136" t="s">
        <v>418</v>
      </c>
      <c r="H136" t="s">
        <v>105</v>
      </c>
      <c r="I136" s="76">
        <v>6730</v>
      </c>
      <c r="J136" s="76">
        <v>175800</v>
      </c>
      <c r="K136" s="76">
        <v>0</v>
      </c>
      <c r="L136" s="76">
        <v>11831.34</v>
      </c>
      <c r="M136" s="76">
        <v>0.34</v>
      </c>
      <c r="N136" s="76">
        <v>0.66</v>
      </c>
      <c r="O136" s="76">
        <v>0.12</v>
      </c>
    </row>
    <row r="137" spans="2:15">
      <c r="B137" t="s">
        <v>1679</v>
      </c>
      <c r="C137" t="s">
        <v>1680</v>
      </c>
      <c r="D137" t="s">
        <v>103</v>
      </c>
      <c r="E137" t="s">
        <v>126</v>
      </c>
      <c r="F137" t="s">
        <v>2976</v>
      </c>
      <c r="G137" t="s">
        <v>418</v>
      </c>
      <c r="H137" t="s">
        <v>105</v>
      </c>
      <c r="I137" s="76">
        <v>39638</v>
      </c>
      <c r="J137" s="76">
        <v>5775</v>
      </c>
      <c r="K137" s="76">
        <v>0</v>
      </c>
      <c r="L137" s="76">
        <v>2289.0945000000002</v>
      </c>
      <c r="M137" s="76">
        <v>0.22</v>
      </c>
      <c r="N137" s="76">
        <v>0.13</v>
      </c>
      <c r="O137" s="76">
        <v>0.02</v>
      </c>
    </row>
    <row r="138" spans="2:15">
      <c r="B138" t="s">
        <v>1679</v>
      </c>
      <c r="C138" t="s">
        <v>1680</v>
      </c>
      <c r="D138" t="s">
        <v>103</v>
      </c>
      <c r="E138" t="s">
        <v>126</v>
      </c>
      <c r="F138" t="s">
        <v>2976</v>
      </c>
      <c r="G138" t="s">
        <v>418</v>
      </c>
      <c r="H138" t="s">
        <v>105</v>
      </c>
      <c r="I138" s="76">
        <v>53362</v>
      </c>
      <c r="J138" s="76">
        <v>5775</v>
      </c>
      <c r="K138" s="76">
        <v>0</v>
      </c>
      <c r="L138" s="76">
        <v>3081.6554999999998</v>
      </c>
      <c r="M138" s="76">
        <v>0.28999999999999998</v>
      </c>
      <c r="N138" s="76">
        <v>0.17</v>
      </c>
      <c r="O138" s="76">
        <v>0.03</v>
      </c>
    </row>
    <row r="139" spans="2:15">
      <c r="B139" t="s">
        <v>1681</v>
      </c>
      <c r="C139" t="s">
        <v>1682</v>
      </c>
      <c r="D139" t="s">
        <v>103</v>
      </c>
      <c r="E139" t="s">
        <v>126</v>
      </c>
      <c r="F139" t="s">
        <v>2977</v>
      </c>
      <c r="G139" t="s">
        <v>418</v>
      </c>
      <c r="H139" t="s">
        <v>105</v>
      </c>
      <c r="I139" s="76">
        <v>92459</v>
      </c>
      <c r="J139" s="76">
        <v>9907</v>
      </c>
      <c r="K139" s="76">
        <v>0</v>
      </c>
      <c r="L139" s="76">
        <v>9159.9131300000008</v>
      </c>
      <c r="M139" s="76">
        <v>0.42</v>
      </c>
      <c r="N139" s="76">
        <v>0.51</v>
      </c>
      <c r="O139" s="76">
        <v>0.09</v>
      </c>
    </row>
    <row r="140" spans="2:15">
      <c r="B140" t="s">
        <v>1683</v>
      </c>
      <c r="C140" t="s">
        <v>1684</v>
      </c>
      <c r="D140" t="s">
        <v>103</v>
      </c>
      <c r="E140" t="s">
        <v>126</v>
      </c>
      <c r="F140" t="s">
        <v>2978</v>
      </c>
      <c r="G140" t="s">
        <v>418</v>
      </c>
      <c r="H140" t="s">
        <v>105</v>
      </c>
      <c r="I140" s="76">
        <v>1364</v>
      </c>
      <c r="J140" s="76">
        <v>42670</v>
      </c>
      <c r="K140" s="76">
        <v>0</v>
      </c>
      <c r="L140" s="76">
        <v>582.01880000000006</v>
      </c>
      <c r="M140" s="76">
        <v>0.03</v>
      </c>
      <c r="N140" s="76">
        <v>0.03</v>
      </c>
      <c r="O140" s="76">
        <v>0.01</v>
      </c>
    </row>
    <row r="141" spans="2:15">
      <c r="B141" t="s">
        <v>1685</v>
      </c>
      <c r="C141" t="s">
        <v>1686</v>
      </c>
      <c r="D141" t="s">
        <v>103</v>
      </c>
      <c r="E141" t="s">
        <v>126</v>
      </c>
      <c r="F141" t="s">
        <v>2979</v>
      </c>
      <c r="G141" t="s">
        <v>418</v>
      </c>
      <c r="H141" t="s">
        <v>105</v>
      </c>
      <c r="I141" s="76">
        <v>418329</v>
      </c>
      <c r="J141" s="76">
        <v>964.9</v>
      </c>
      <c r="K141" s="76">
        <v>0</v>
      </c>
      <c r="L141" s="76">
        <v>4036.4565210000001</v>
      </c>
      <c r="M141" s="76">
        <v>0.16</v>
      </c>
      <c r="N141" s="76">
        <v>0.23</v>
      </c>
      <c r="O141" s="76">
        <v>0.04</v>
      </c>
    </row>
    <row r="142" spans="2:15">
      <c r="B142" t="s">
        <v>1685</v>
      </c>
      <c r="C142" t="s">
        <v>1686</v>
      </c>
      <c r="D142" t="s">
        <v>103</v>
      </c>
      <c r="E142" t="s">
        <v>126</v>
      </c>
      <c r="F142" t="s">
        <v>2979</v>
      </c>
      <c r="G142" t="s">
        <v>418</v>
      </c>
      <c r="H142" t="s">
        <v>105</v>
      </c>
      <c r="I142" s="76">
        <v>887282</v>
      </c>
      <c r="J142" s="76">
        <v>964.9</v>
      </c>
      <c r="K142" s="76">
        <v>0</v>
      </c>
      <c r="L142" s="76">
        <v>8561.3840180000007</v>
      </c>
      <c r="M142" s="76">
        <v>0.34</v>
      </c>
      <c r="N142" s="76">
        <v>0.48</v>
      </c>
      <c r="O142" s="76">
        <v>0.09</v>
      </c>
    </row>
    <row r="143" spans="2:15">
      <c r="B143" t="s">
        <v>1687</v>
      </c>
      <c r="C143" t="s">
        <v>1688</v>
      </c>
      <c r="D143" t="s">
        <v>103</v>
      </c>
      <c r="E143" t="s">
        <v>126</v>
      </c>
      <c r="F143" t="s">
        <v>2980</v>
      </c>
      <c r="G143" t="s">
        <v>418</v>
      </c>
      <c r="H143" t="s">
        <v>105</v>
      </c>
      <c r="I143" s="76">
        <v>45397</v>
      </c>
      <c r="J143" s="76">
        <v>6929</v>
      </c>
      <c r="K143" s="76">
        <v>0</v>
      </c>
      <c r="L143" s="76">
        <v>3145.5581299999999</v>
      </c>
      <c r="M143" s="76">
        <v>0.34</v>
      </c>
      <c r="N143" s="76">
        <v>0.18</v>
      </c>
      <c r="O143" s="76">
        <v>0.03</v>
      </c>
    </row>
    <row r="144" spans="2:15">
      <c r="B144" t="s">
        <v>1689</v>
      </c>
      <c r="C144" t="s">
        <v>1690</v>
      </c>
      <c r="D144" t="s">
        <v>103</v>
      </c>
      <c r="E144" t="s">
        <v>126</v>
      </c>
      <c r="F144" t="s">
        <v>2981</v>
      </c>
      <c r="G144" t="s">
        <v>418</v>
      </c>
      <c r="H144" t="s">
        <v>105</v>
      </c>
      <c r="I144" s="76">
        <v>292966.33</v>
      </c>
      <c r="J144" s="76">
        <v>545.79999999999995</v>
      </c>
      <c r="K144" s="76">
        <v>0</v>
      </c>
      <c r="L144" s="76">
        <v>1599.0102291400001</v>
      </c>
      <c r="M144" s="76">
        <v>7.0000000000000007E-2</v>
      </c>
      <c r="N144" s="76">
        <v>0.09</v>
      </c>
      <c r="O144" s="76">
        <v>0.02</v>
      </c>
    </row>
    <row r="145" spans="2:15">
      <c r="B145" t="s">
        <v>1691</v>
      </c>
      <c r="C145" t="s">
        <v>1692</v>
      </c>
      <c r="D145" t="s">
        <v>103</v>
      </c>
      <c r="E145" t="s">
        <v>126</v>
      </c>
      <c r="F145" t="s">
        <v>2982</v>
      </c>
      <c r="G145" t="s">
        <v>418</v>
      </c>
      <c r="H145" t="s">
        <v>105</v>
      </c>
      <c r="I145" s="76">
        <v>486880</v>
      </c>
      <c r="J145" s="76">
        <v>723.5</v>
      </c>
      <c r="K145" s="76">
        <v>0</v>
      </c>
      <c r="L145" s="76">
        <v>3522.5767999999998</v>
      </c>
      <c r="M145" s="76">
        <v>0.34</v>
      </c>
      <c r="N145" s="76">
        <v>0.2</v>
      </c>
      <c r="O145" s="76">
        <v>0.04</v>
      </c>
    </row>
    <row r="146" spans="2:15">
      <c r="B146" t="s">
        <v>1693</v>
      </c>
      <c r="C146" t="s">
        <v>1694</v>
      </c>
      <c r="D146" t="s">
        <v>103</v>
      </c>
      <c r="E146" t="s">
        <v>126</v>
      </c>
      <c r="F146" t="s">
        <v>2983</v>
      </c>
      <c r="G146" t="s">
        <v>418</v>
      </c>
      <c r="H146" t="s">
        <v>105</v>
      </c>
      <c r="I146" s="76">
        <v>149137</v>
      </c>
      <c r="J146" s="76">
        <v>4609</v>
      </c>
      <c r="K146" s="76">
        <v>0</v>
      </c>
      <c r="L146" s="76">
        <v>6873.72433</v>
      </c>
      <c r="M146" s="76">
        <v>0.53</v>
      </c>
      <c r="N146" s="76">
        <v>0.39</v>
      </c>
      <c r="O146" s="76">
        <v>7.0000000000000007E-2</v>
      </c>
    </row>
    <row r="147" spans="2:15">
      <c r="B147" t="s">
        <v>1695</v>
      </c>
      <c r="C147" t="s">
        <v>1696</v>
      </c>
      <c r="D147" t="s">
        <v>103</v>
      </c>
      <c r="E147" t="s">
        <v>126</v>
      </c>
      <c r="F147" t="s">
        <v>2984</v>
      </c>
      <c r="G147" t="s">
        <v>418</v>
      </c>
      <c r="H147" t="s">
        <v>105</v>
      </c>
      <c r="I147" s="76">
        <v>25415</v>
      </c>
      <c r="J147" s="76">
        <v>7232</v>
      </c>
      <c r="K147" s="76">
        <v>48.288499999999999</v>
      </c>
      <c r="L147" s="76">
        <v>1886.3013000000001</v>
      </c>
      <c r="M147" s="76">
        <v>0.09</v>
      </c>
      <c r="N147" s="76">
        <v>0.11</v>
      </c>
      <c r="O147" s="76">
        <v>0.02</v>
      </c>
    </row>
    <row r="148" spans="2:15">
      <c r="B148" t="s">
        <v>1697</v>
      </c>
      <c r="C148" t="s">
        <v>1698</v>
      </c>
      <c r="D148" t="s">
        <v>103</v>
      </c>
      <c r="E148" t="s">
        <v>126</v>
      </c>
      <c r="F148" t="s">
        <v>2985</v>
      </c>
      <c r="G148" t="s">
        <v>418</v>
      </c>
      <c r="H148" t="s">
        <v>105</v>
      </c>
      <c r="I148" s="76">
        <v>444</v>
      </c>
      <c r="J148" s="76">
        <v>35330</v>
      </c>
      <c r="K148" s="76">
        <v>0</v>
      </c>
      <c r="L148" s="76">
        <v>156.86519999999999</v>
      </c>
      <c r="M148" s="76">
        <v>0.01</v>
      </c>
      <c r="N148" s="76">
        <v>0.01</v>
      </c>
      <c r="O148" s="76">
        <v>0</v>
      </c>
    </row>
    <row r="149" spans="2:15">
      <c r="B149" t="s">
        <v>1699</v>
      </c>
      <c r="C149" t="s">
        <v>1700</v>
      </c>
      <c r="D149" t="s">
        <v>103</v>
      </c>
      <c r="E149" t="s">
        <v>126</v>
      </c>
      <c r="F149" t="s">
        <v>2986</v>
      </c>
      <c r="G149" t="s">
        <v>418</v>
      </c>
      <c r="H149" t="s">
        <v>105</v>
      </c>
      <c r="I149" s="76">
        <v>134501</v>
      </c>
      <c r="J149" s="76">
        <v>2893</v>
      </c>
      <c r="K149" s="76">
        <v>0</v>
      </c>
      <c r="L149" s="76">
        <v>3891.11393</v>
      </c>
      <c r="M149" s="76">
        <v>0.17</v>
      </c>
      <c r="N149" s="76">
        <v>0.22</v>
      </c>
      <c r="O149" s="76">
        <v>0.04</v>
      </c>
    </row>
    <row r="150" spans="2:15">
      <c r="B150" t="s">
        <v>1701</v>
      </c>
      <c r="C150" t="s">
        <v>1702</v>
      </c>
      <c r="D150" t="s">
        <v>103</v>
      </c>
      <c r="E150" t="s">
        <v>126</v>
      </c>
      <c r="F150" t="s">
        <v>2987</v>
      </c>
      <c r="G150" t="s">
        <v>418</v>
      </c>
      <c r="H150" t="s">
        <v>105</v>
      </c>
      <c r="I150" s="76">
        <v>94950</v>
      </c>
      <c r="J150" s="76">
        <v>722</v>
      </c>
      <c r="K150" s="76">
        <v>0</v>
      </c>
      <c r="L150" s="76">
        <v>685.53899999999999</v>
      </c>
      <c r="M150" s="76">
        <v>7.0000000000000007E-2</v>
      </c>
      <c r="N150" s="76">
        <v>0.04</v>
      </c>
      <c r="O150" s="76">
        <v>0.01</v>
      </c>
    </row>
    <row r="151" spans="2:15">
      <c r="B151" t="s">
        <v>1701</v>
      </c>
      <c r="C151" t="s">
        <v>1702</v>
      </c>
      <c r="D151" t="s">
        <v>103</v>
      </c>
      <c r="E151" t="s">
        <v>126</v>
      </c>
      <c r="F151" t="s">
        <v>2987</v>
      </c>
      <c r="G151" t="s">
        <v>418</v>
      </c>
      <c r="H151" t="s">
        <v>105</v>
      </c>
      <c r="I151" s="76">
        <v>284645</v>
      </c>
      <c r="J151" s="76">
        <v>722</v>
      </c>
      <c r="K151" s="76">
        <v>0</v>
      </c>
      <c r="L151" s="76">
        <v>2055.1369</v>
      </c>
      <c r="M151" s="76">
        <v>0.2</v>
      </c>
      <c r="N151" s="76">
        <v>0.12</v>
      </c>
      <c r="O151" s="76">
        <v>0.02</v>
      </c>
    </row>
    <row r="152" spans="2:15">
      <c r="B152" t="s">
        <v>1703</v>
      </c>
      <c r="C152" t="s">
        <v>1704</v>
      </c>
      <c r="D152" t="s">
        <v>103</v>
      </c>
      <c r="E152" t="s">
        <v>126</v>
      </c>
      <c r="F152" t="s">
        <v>2988</v>
      </c>
      <c r="G152" t="s">
        <v>418</v>
      </c>
      <c r="H152" t="s">
        <v>105</v>
      </c>
      <c r="I152" s="76">
        <v>21166</v>
      </c>
      <c r="J152" s="76">
        <v>14450</v>
      </c>
      <c r="K152" s="76">
        <v>0</v>
      </c>
      <c r="L152" s="76">
        <v>3058.4870000000001</v>
      </c>
      <c r="M152" s="76">
        <v>0.17</v>
      </c>
      <c r="N152" s="76">
        <v>0.17</v>
      </c>
      <c r="O152" s="76">
        <v>0.03</v>
      </c>
    </row>
    <row r="153" spans="2:15">
      <c r="B153" t="s">
        <v>1705</v>
      </c>
      <c r="C153" t="s">
        <v>1706</v>
      </c>
      <c r="D153" t="s">
        <v>103</v>
      </c>
      <c r="E153" t="s">
        <v>126</v>
      </c>
      <c r="F153" t="s">
        <v>2989</v>
      </c>
      <c r="G153" t="s">
        <v>418</v>
      </c>
      <c r="H153" t="s">
        <v>105</v>
      </c>
      <c r="I153" s="76">
        <v>594142</v>
      </c>
      <c r="J153" s="76">
        <v>1510</v>
      </c>
      <c r="K153" s="76">
        <v>0</v>
      </c>
      <c r="L153" s="76">
        <v>8971.5442000000003</v>
      </c>
      <c r="M153" s="76">
        <v>0.36</v>
      </c>
      <c r="N153" s="76">
        <v>0.5</v>
      </c>
      <c r="O153" s="76">
        <v>0.09</v>
      </c>
    </row>
    <row r="154" spans="2:15">
      <c r="B154" t="s">
        <v>1707</v>
      </c>
      <c r="C154" t="s">
        <v>1708</v>
      </c>
      <c r="D154" t="s">
        <v>103</v>
      </c>
      <c r="E154" t="s">
        <v>126</v>
      </c>
      <c r="F154" t="s">
        <v>2990</v>
      </c>
      <c r="G154" t="s">
        <v>418</v>
      </c>
      <c r="H154" t="s">
        <v>105</v>
      </c>
      <c r="I154" s="76">
        <v>278144</v>
      </c>
      <c r="J154" s="76">
        <v>782</v>
      </c>
      <c r="K154" s="76">
        <v>0</v>
      </c>
      <c r="L154" s="76">
        <v>2175.08608</v>
      </c>
      <c r="M154" s="76">
        <v>7.0000000000000007E-2</v>
      </c>
      <c r="N154" s="76">
        <v>0.12</v>
      </c>
      <c r="O154" s="76">
        <v>0.02</v>
      </c>
    </row>
    <row r="155" spans="2:15">
      <c r="B155" t="s">
        <v>1707</v>
      </c>
      <c r="C155" t="s">
        <v>1708</v>
      </c>
      <c r="D155" t="s">
        <v>103</v>
      </c>
      <c r="E155" t="s">
        <v>126</v>
      </c>
      <c r="F155" t="s">
        <v>2990</v>
      </c>
      <c r="G155" t="s">
        <v>418</v>
      </c>
      <c r="H155" t="s">
        <v>105</v>
      </c>
      <c r="I155" s="76">
        <v>633633</v>
      </c>
      <c r="J155" s="76">
        <v>782</v>
      </c>
      <c r="K155" s="76">
        <v>0</v>
      </c>
      <c r="L155" s="76">
        <v>4955.0100599999996</v>
      </c>
      <c r="M155" s="76">
        <v>0.15</v>
      </c>
      <c r="N155" s="76">
        <v>0.28000000000000003</v>
      </c>
      <c r="O155" s="76">
        <v>0.05</v>
      </c>
    </row>
    <row r="156" spans="2:15">
      <c r="B156" t="s">
        <v>1709</v>
      </c>
      <c r="C156" t="s">
        <v>1710</v>
      </c>
      <c r="D156" t="s">
        <v>103</v>
      </c>
      <c r="E156" t="s">
        <v>126</v>
      </c>
      <c r="F156" t="s">
        <v>2991</v>
      </c>
      <c r="G156" t="s">
        <v>1348</v>
      </c>
      <c r="H156" t="s">
        <v>105</v>
      </c>
      <c r="I156" s="76">
        <v>763891</v>
      </c>
      <c r="J156" s="76">
        <v>429.7</v>
      </c>
      <c r="K156" s="76">
        <v>0</v>
      </c>
      <c r="L156" s="76">
        <v>3282.4396270000002</v>
      </c>
      <c r="M156" s="76">
        <v>0.25</v>
      </c>
      <c r="N156" s="76">
        <v>0.18</v>
      </c>
      <c r="O156" s="76">
        <v>0.03</v>
      </c>
    </row>
    <row r="157" spans="2:15">
      <c r="B157" t="s">
        <v>1711</v>
      </c>
      <c r="C157" t="s">
        <v>1712</v>
      </c>
      <c r="D157" t="s">
        <v>103</v>
      </c>
      <c r="E157" t="s">
        <v>126</v>
      </c>
      <c r="F157" t="s">
        <v>2992</v>
      </c>
      <c r="G157" t="s">
        <v>1348</v>
      </c>
      <c r="H157" t="s">
        <v>105</v>
      </c>
      <c r="I157" s="76">
        <v>6429</v>
      </c>
      <c r="J157" s="76">
        <v>24530</v>
      </c>
      <c r="K157" s="76">
        <v>0</v>
      </c>
      <c r="L157" s="76">
        <v>1577.0337</v>
      </c>
      <c r="M157" s="76">
        <v>0.1</v>
      </c>
      <c r="N157" s="76">
        <v>0.09</v>
      </c>
      <c r="O157" s="76">
        <v>0.02</v>
      </c>
    </row>
    <row r="158" spans="2:15">
      <c r="B158" t="s">
        <v>1713</v>
      </c>
      <c r="C158" t="s">
        <v>1714</v>
      </c>
      <c r="D158" t="s">
        <v>103</v>
      </c>
      <c r="E158" t="s">
        <v>126</v>
      </c>
      <c r="F158" t="s">
        <v>2993</v>
      </c>
      <c r="G158" t="s">
        <v>1348</v>
      </c>
      <c r="H158" t="s">
        <v>105</v>
      </c>
      <c r="I158" s="76">
        <v>367973</v>
      </c>
      <c r="J158" s="76">
        <v>1246</v>
      </c>
      <c r="K158" s="76">
        <v>0</v>
      </c>
      <c r="L158" s="76">
        <v>4584.9435800000001</v>
      </c>
      <c r="M158" s="76">
        <v>0.56000000000000005</v>
      </c>
      <c r="N158" s="76">
        <v>0.26</v>
      </c>
      <c r="O158" s="76">
        <v>0.05</v>
      </c>
    </row>
    <row r="159" spans="2:15">
      <c r="B159" t="s">
        <v>1715</v>
      </c>
      <c r="C159" t="s">
        <v>1716</v>
      </c>
      <c r="D159" t="s">
        <v>103</v>
      </c>
      <c r="E159" t="s">
        <v>126</v>
      </c>
      <c r="F159" t="s">
        <v>2994</v>
      </c>
      <c r="G159" t="s">
        <v>1348</v>
      </c>
      <c r="H159" t="s">
        <v>105</v>
      </c>
      <c r="I159" s="76">
        <v>143904</v>
      </c>
      <c r="J159" s="76">
        <v>1734</v>
      </c>
      <c r="K159" s="76">
        <v>0</v>
      </c>
      <c r="L159" s="76">
        <v>2495.2953600000001</v>
      </c>
      <c r="M159" s="76">
        <v>0.39</v>
      </c>
      <c r="N159" s="76">
        <v>0.14000000000000001</v>
      </c>
      <c r="O159" s="76">
        <v>0.03</v>
      </c>
    </row>
    <row r="160" spans="2:15">
      <c r="B160" t="s">
        <v>1717</v>
      </c>
      <c r="C160" t="s">
        <v>1718</v>
      </c>
      <c r="D160" t="s">
        <v>103</v>
      </c>
      <c r="E160" t="s">
        <v>126</v>
      </c>
      <c r="F160" t="s">
        <v>2995</v>
      </c>
      <c r="G160" t="s">
        <v>1719</v>
      </c>
      <c r="H160" t="s">
        <v>105</v>
      </c>
      <c r="I160" s="76">
        <v>75564</v>
      </c>
      <c r="J160" s="76">
        <v>2505</v>
      </c>
      <c r="K160" s="76">
        <v>0</v>
      </c>
      <c r="L160" s="76">
        <v>1892.8782000000001</v>
      </c>
      <c r="M160" s="76">
        <v>0.14000000000000001</v>
      </c>
      <c r="N160" s="76">
        <v>0.11</v>
      </c>
      <c r="O160" s="76">
        <v>0.02</v>
      </c>
    </row>
    <row r="161" spans="2:15">
      <c r="B161" t="s">
        <v>1720</v>
      </c>
      <c r="C161" t="s">
        <v>1721</v>
      </c>
      <c r="D161" t="s">
        <v>103</v>
      </c>
      <c r="E161" t="s">
        <v>126</v>
      </c>
      <c r="F161" t="s">
        <v>2996</v>
      </c>
      <c r="G161" t="s">
        <v>1719</v>
      </c>
      <c r="H161" t="s">
        <v>105</v>
      </c>
      <c r="I161" s="76">
        <v>82718.22</v>
      </c>
      <c r="J161" s="76">
        <v>2740</v>
      </c>
      <c r="K161" s="76">
        <v>0</v>
      </c>
      <c r="L161" s="76">
        <v>2266.4792280000001</v>
      </c>
      <c r="M161" s="76">
        <v>0.15</v>
      </c>
      <c r="N161" s="76">
        <v>0.13</v>
      </c>
      <c r="O161" s="76">
        <v>0.02</v>
      </c>
    </row>
    <row r="162" spans="2:15">
      <c r="B162" t="s">
        <v>1722</v>
      </c>
      <c r="C162" t="s">
        <v>1723</v>
      </c>
      <c r="D162" t="s">
        <v>103</v>
      </c>
      <c r="E162" t="s">
        <v>126</v>
      </c>
      <c r="F162" t="s">
        <v>2997</v>
      </c>
      <c r="G162" t="s">
        <v>128</v>
      </c>
      <c r="H162" t="s">
        <v>105</v>
      </c>
      <c r="I162" s="76">
        <v>265124</v>
      </c>
      <c r="J162" s="76">
        <v>339.5</v>
      </c>
      <c r="K162" s="76">
        <v>0</v>
      </c>
      <c r="L162" s="76">
        <v>900.09598000000005</v>
      </c>
      <c r="M162" s="76">
        <v>7.0000000000000007E-2</v>
      </c>
      <c r="N162" s="76">
        <v>0.05</v>
      </c>
      <c r="O162" s="76">
        <v>0.01</v>
      </c>
    </row>
    <row r="163" spans="2:15">
      <c r="B163" t="s">
        <v>1722</v>
      </c>
      <c r="C163" t="s">
        <v>1723</v>
      </c>
      <c r="D163" t="s">
        <v>103</v>
      </c>
      <c r="E163" t="s">
        <v>126</v>
      </c>
      <c r="F163" t="s">
        <v>2997</v>
      </c>
      <c r="G163" t="s">
        <v>128</v>
      </c>
      <c r="H163" t="s">
        <v>105</v>
      </c>
      <c r="I163" s="76">
        <v>378112</v>
      </c>
      <c r="J163" s="76">
        <v>339.5</v>
      </c>
      <c r="K163" s="76">
        <v>0</v>
      </c>
      <c r="L163" s="76">
        <v>1283.6902399999999</v>
      </c>
      <c r="M163" s="76">
        <v>0.11</v>
      </c>
      <c r="N163" s="76">
        <v>7.0000000000000007E-2</v>
      </c>
      <c r="O163" s="76">
        <v>0.01</v>
      </c>
    </row>
    <row r="164" spans="2:15">
      <c r="B164" t="s">
        <v>1724</v>
      </c>
      <c r="C164" t="s">
        <v>1725</v>
      </c>
      <c r="D164" t="s">
        <v>103</v>
      </c>
      <c r="E164" t="s">
        <v>126</v>
      </c>
      <c r="F164" t="s">
        <v>2998</v>
      </c>
      <c r="G164" t="s">
        <v>1062</v>
      </c>
      <c r="H164" t="s">
        <v>105</v>
      </c>
      <c r="I164" s="76">
        <v>40674</v>
      </c>
      <c r="J164" s="76">
        <v>13960</v>
      </c>
      <c r="K164" s="76">
        <v>0</v>
      </c>
      <c r="L164" s="76">
        <v>5678.0904</v>
      </c>
      <c r="M164" s="76">
        <v>0.6</v>
      </c>
      <c r="N164" s="76">
        <v>0.32</v>
      </c>
      <c r="O164" s="76">
        <v>0.06</v>
      </c>
    </row>
    <row r="165" spans="2:15">
      <c r="B165" t="s">
        <v>1726</v>
      </c>
      <c r="C165" t="s">
        <v>1727</v>
      </c>
      <c r="D165" t="s">
        <v>103</v>
      </c>
      <c r="E165" t="s">
        <v>126</v>
      </c>
      <c r="F165" t="s">
        <v>2999</v>
      </c>
      <c r="G165" t="s">
        <v>1062</v>
      </c>
      <c r="H165" t="s">
        <v>105</v>
      </c>
      <c r="I165" s="76">
        <v>6227</v>
      </c>
      <c r="J165" s="76">
        <v>7786</v>
      </c>
      <c r="K165" s="76">
        <v>0</v>
      </c>
      <c r="L165" s="76">
        <v>484.83422000000002</v>
      </c>
      <c r="M165" s="76">
        <v>0.03</v>
      </c>
      <c r="N165" s="76">
        <v>0.03</v>
      </c>
      <c r="O165" s="76">
        <v>0.01</v>
      </c>
    </row>
    <row r="166" spans="2:15">
      <c r="B166" t="s">
        <v>1728</v>
      </c>
      <c r="C166" t="s">
        <v>1729</v>
      </c>
      <c r="D166" t="s">
        <v>103</v>
      </c>
      <c r="E166" t="s">
        <v>126</v>
      </c>
      <c r="F166" t="s">
        <v>3000</v>
      </c>
      <c r="G166" t="s">
        <v>1062</v>
      </c>
      <c r="H166" t="s">
        <v>105</v>
      </c>
      <c r="I166" s="76">
        <v>30389</v>
      </c>
      <c r="J166" s="76">
        <v>4386</v>
      </c>
      <c r="K166" s="76">
        <v>0</v>
      </c>
      <c r="L166" s="76">
        <v>1332.8615400000001</v>
      </c>
      <c r="M166" s="76">
        <v>0.05</v>
      </c>
      <c r="N166" s="76">
        <v>7.0000000000000007E-2</v>
      </c>
      <c r="O166" s="76">
        <v>0.01</v>
      </c>
    </row>
    <row r="167" spans="2:15">
      <c r="B167" t="s">
        <v>1730</v>
      </c>
      <c r="C167" t="s">
        <v>1731</v>
      </c>
      <c r="D167" t="s">
        <v>103</v>
      </c>
      <c r="E167" t="s">
        <v>126</v>
      </c>
      <c r="F167" t="s">
        <v>3001</v>
      </c>
      <c r="G167" t="s">
        <v>1062</v>
      </c>
      <c r="H167" t="s">
        <v>105</v>
      </c>
      <c r="I167" s="76">
        <v>32</v>
      </c>
      <c r="J167" s="76">
        <v>38000</v>
      </c>
      <c r="K167" s="76">
        <v>0</v>
      </c>
      <c r="L167" s="76">
        <v>12.16</v>
      </c>
      <c r="M167" s="76">
        <v>0</v>
      </c>
      <c r="N167" s="76">
        <v>0</v>
      </c>
      <c r="O167" s="76">
        <v>0</v>
      </c>
    </row>
    <row r="168" spans="2:15">
      <c r="B168" t="s">
        <v>1732</v>
      </c>
      <c r="C168" t="s">
        <v>1733</v>
      </c>
      <c r="D168" t="s">
        <v>103</v>
      </c>
      <c r="E168" t="s">
        <v>126</v>
      </c>
      <c r="F168" t="s">
        <v>3002</v>
      </c>
      <c r="G168" t="s">
        <v>1062</v>
      </c>
      <c r="H168" t="s">
        <v>105</v>
      </c>
      <c r="I168" s="76">
        <v>61297</v>
      </c>
      <c r="J168" s="76">
        <v>14630</v>
      </c>
      <c r="K168" s="76">
        <v>0</v>
      </c>
      <c r="L168" s="76">
        <v>8967.7510999999995</v>
      </c>
      <c r="M168" s="76">
        <v>0.4</v>
      </c>
      <c r="N168" s="76">
        <v>0.5</v>
      </c>
      <c r="O168" s="76">
        <v>0.09</v>
      </c>
    </row>
    <row r="169" spans="2:15">
      <c r="B169" t="s">
        <v>1734</v>
      </c>
      <c r="C169" t="s">
        <v>1735</v>
      </c>
      <c r="D169" t="s">
        <v>103</v>
      </c>
      <c r="E169" t="s">
        <v>126</v>
      </c>
      <c r="F169" t="s">
        <v>3003</v>
      </c>
      <c r="G169" t="s">
        <v>130</v>
      </c>
      <c r="H169" t="s">
        <v>105</v>
      </c>
      <c r="I169" s="76">
        <v>644982</v>
      </c>
      <c r="J169" s="76">
        <v>148.9</v>
      </c>
      <c r="K169" s="76">
        <v>0</v>
      </c>
      <c r="L169" s="76">
        <v>960.378198</v>
      </c>
      <c r="M169" s="76">
        <v>0.13</v>
      </c>
      <c r="N169" s="76">
        <v>0.05</v>
      </c>
      <c r="O169" s="76">
        <v>0.01</v>
      </c>
    </row>
    <row r="170" spans="2:15">
      <c r="B170" t="s">
        <v>1734</v>
      </c>
      <c r="C170" t="s">
        <v>1735</v>
      </c>
      <c r="D170" t="s">
        <v>103</v>
      </c>
      <c r="E170" t="s">
        <v>126</v>
      </c>
      <c r="F170" t="s">
        <v>3003</v>
      </c>
      <c r="G170" t="s">
        <v>130</v>
      </c>
      <c r="H170" t="s">
        <v>105</v>
      </c>
      <c r="I170" s="76">
        <v>963267</v>
      </c>
      <c r="J170" s="76">
        <v>148.9</v>
      </c>
      <c r="K170" s="76">
        <v>0</v>
      </c>
      <c r="L170" s="76">
        <v>1434.3045629999999</v>
      </c>
      <c r="M170" s="76">
        <v>0.19</v>
      </c>
      <c r="N170" s="76">
        <v>0.08</v>
      </c>
      <c r="O170" s="76">
        <v>0.01</v>
      </c>
    </row>
    <row r="171" spans="2:15">
      <c r="B171" t="s">
        <v>1736</v>
      </c>
      <c r="C171" t="s">
        <v>1737</v>
      </c>
      <c r="D171" t="s">
        <v>103</v>
      </c>
      <c r="E171" t="s">
        <v>126</v>
      </c>
      <c r="F171" t="s">
        <v>3004</v>
      </c>
      <c r="G171" t="s">
        <v>130</v>
      </c>
      <c r="H171" t="s">
        <v>105</v>
      </c>
      <c r="I171" s="76">
        <v>36395</v>
      </c>
      <c r="J171" s="76">
        <v>19590</v>
      </c>
      <c r="K171" s="76">
        <v>0</v>
      </c>
      <c r="L171" s="76">
        <v>7129.7804999999998</v>
      </c>
      <c r="M171" s="76">
        <v>0.7</v>
      </c>
      <c r="N171" s="76">
        <v>0.4</v>
      </c>
      <c r="O171" s="76">
        <v>7.0000000000000007E-2</v>
      </c>
    </row>
    <row r="172" spans="2:15">
      <c r="B172" t="s">
        <v>1738</v>
      </c>
      <c r="C172" t="s">
        <v>1739</v>
      </c>
      <c r="D172" t="s">
        <v>103</v>
      </c>
      <c r="E172" t="s">
        <v>126</v>
      </c>
      <c r="F172" t="s">
        <v>3005</v>
      </c>
      <c r="G172" t="s">
        <v>131</v>
      </c>
      <c r="H172" t="s">
        <v>105</v>
      </c>
      <c r="I172" s="76">
        <v>34786</v>
      </c>
      <c r="J172" s="76">
        <v>1223</v>
      </c>
      <c r="K172" s="76">
        <v>0</v>
      </c>
      <c r="L172" s="76">
        <v>425.43277999999998</v>
      </c>
      <c r="M172" s="76">
        <v>0.05</v>
      </c>
      <c r="N172" s="76">
        <v>0.02</v>
      </c>
      <c r="O172" s="76">
        <v>0</v>
      </c>
    </row>
    <row r="173" spans="2:15">
      <c r="B173" t="s">
        <v>1740</v>
      </c>
      <c r="C173" t="s">
        <v>1741</v>
      </c>
      <c r="D173" t="s">
        <v>103</v>
      </c>
      <c r="E173" t="s">
        <v>126</v>
      </c>
      <c r="F173" t="s">
        <v>3006</v>
      </c>
      <c r="G173" t="s">
        <v>131</v>
      </c>
      <c r="H173" t="s">
        <v>105</v>
      </c>
      <c r="I173" s="76">
        <v>318901</v>
      </c>
      <c r="J173" s="76">
        <v>1918</v>
      </c>
      <c r="K173" s="76">
        <v>0</v>
      </c>
      <c r="L173" s="76">
        <v>6116.5211799999997</v>
      </c>
      <c r="M173" s="76">
        <v>0.97</v>
      </c>
      <c r="N173" s="76">
        <v>0.34</v>
      </c>
      <c r="O173" s="76">
        <v>0.06</v>
      </c>
    </row>
    <row r="174" spans="2:15">
      <c r="B174" t="s">
        <v>1740</v>
      </c>
      <c r="C174" t="s">
        <v>1741</v>
      </c>
      <c r="D174" t="s">
        <v>103</v>
      </c>
      <c r="E174" t="s">
        <v>126</v>
      </c>
      <c r="F174" t="s">
        <v>3006</v>
      </c>
      <c r="G174" t="s">
        <v>131</v>
      </c>
      <c r="H174" t="s">
        <v>105</v>
      </c>
      <c r="I174" s="76">
        <v>652824</v>
      </c>
      <c r="J174" s="76">
        <v>1918</v>
      </c>
      <c r="K174" s="76">
        <v>0</v>
      </c>
      <c r="L174" s="76">
        <v>12521.16432</v>
      </c>
      <c r="M174" s="76">
        <v>1.99</v>
      </c>
      <c r="N174" s="76">
        <v>0.7</v>
      </c>
      <c r="O174" s="76">
        <v>0.13</v>
      </c>
    </row>
    <row r="175" spans="2:15">
      <c r="B175" t="s">
        <v>1742</v>
      </c>
      <c r="C175" t="s">
        <v>1743</v>
      </c>
      <c r="D175" t="s">
        <v>103</v>
      </c>
      <c r="E175" t="s">
        <v>126</v>
      </c>
      <c r="F175" t="s">
        <v>3007</v>
      </c>
      <c r="G175" t="s">
        <v>132</v>
      </c>
      <c r="H175" t="s">
        <v>105</v>
      </c>
      <c r="I175" s="76">
        <v>3773</v>
      </c>
      <c r="J175" s="76">
        <v>3984</v>
      </c>
      <c r="K175" s="76">
        <v>0</v>
      </c>
      <c r="L175" s="76">
        <v>150.31631999999999</v>
      </c>
      <c r="M175" s="76">
        <v>0.01</v>
      </c>
      <c r="N175" s="76">
        <v>0.01</v>
      </c>
      <c r="O175" s="76">
        <v>0</v>
      </c>
    </row>
    <row r="176" spans="2:15">
      <c r="B176" t="s">
        <v>1744</v>
      </c>
      <c r="C176" t="s">
        <v>1745</v>
      </c>
      <c r="D176" t="s">
        <v>103</v>
      </c>
      <c r="E176" t="s">
        <v>126</v>
      </c>
      <c r="F176" t="s">
        <v>3008</v>
      </c>
      <c r="G176" t="s">
        <v>132</v>
      </c>
      <c r="H176" t="s">
        <v>105</v>
      </c>
      <c r="I176" s="76">
        <v>110069</v>
      </c>
      <c r="J176" s="76">
        <v>2938</v>
      </c>
      <c r="K176" s="76">
        <v>0</v>
      </c>
      <c r="L176" s="76">
        <v>3233.8272200000001</v>
      </c>
      <c r="M176" s="76">
        <v>0.25</v>
      </c>
      <c r="N176" s="76">
        <v>0.18</v>
      </c>
      <c r="O176" s="76">
        <v>0.03</v>
      </c>
    </row>
    <row r="177" spans="2:15">
      <c r="B177" t="s">
        <v>1746</v>
      </c>
      <c r="C177" t="s">
        <v>1747</v>
      </c>
      <c r="D177" t="s">
        <v>103</v>
      </c>
      <c r="E177" t="s">
        <v>126</v>
      </c>
      <c r="F177" t="s">
        <v>3009</v>
      </c>
      <c r="G177" t="s">
        <v>132</v>
      </c>
      <c r="H177" t="s">
        <v>105</v>
      </c>
      <c r="I177" s="76">
        <v>83296</v>
      </c>
      <c r="J177" s="76">
        <v>4031</v>
      </c>
      <c r="K177" s="76">
        <v>0</v>
      </c>
      <c r="L177" s="76">
        <v>3357.66176</v>
      </c>
      <c r="M177" s="76">
        <v>0.16</v>
      </c>
      <c r="N177" s="76">
        <v>0.19</v>
      </c>
      <c r="O177" s="76">
        <v>0.03</v>
      </c>
    </row>
    <row r="178" spans="2:15">
      <c r="B178" t="s">
        <v>1748</v>
      </c>
      <c r="C178" t="s">
        <v>1749</v>
      </c>
      <c r="D178" t="s">
        <v>103</v>
      </c>
      <c r="E178" t="s">
        <v>126</v>
      </c>
      <c r="F178" t="s">
        <v>3010</v>
      </c>
      <c r="G178" t="s">
        <v>135</v>
      </c>
      <c r="H178" t="s">
        <v>105</v>
      </c>
      <c r="I178" s="76">
        <v>3990</v>
      </c>
      <c r="J178" s="76">
        <v>2867</v>
      </c>
      <c r="K178" s="76">
        <v>0</v>
      </c>
      <c r="L178" s="76">
        <v>114.3933</v>
      </c>
      <c r="M178" s="76">
        <v>0.02</v>
      </c>
      <c r="N178" s="76">
        <v>0.01</v>
      </c>
      <c r="O178" s="76">
        <v>0</v>
      </c>
    </row>
    <row r="179" spans="2:15">
      <c r="B179" t="s">
        <v>1750</v>
      </c>
      <c r="C179" t="s">
        <v>1751</v>
      </c>
      <c r="D179" t="s">
        <v>103</v>
      </c>
      <c r="E179" t="s">
        <v>126</v>
      </c>
      <c r="F179" t="s">
        <v>3011</v>
      </c>
      <c r="G179" t="s">
        <v>135</v>
      </c>
      <c r="H179" t="s">
        <v>105</v>
      </c>
      <c r="I179" s="76">
        <v>106964</v>
      </c>
      <c r="J179" s="76">
        <v>6329</v>
      </c>
      <c r="K179" s="76">
        <v>0</v>
      </c>
      <c r="L179" s="76">
        <v>6769.7515599999997</v>
      </c>
      <c r="M179" s="76">
        <v>0.36</v>
      </c>
      <c r="N179" s="76">
        <v>0.38</v>
      </c>
      <c r="O179" s="76">
        <v>7.0000000000000007E-2</v>
      </c>
    </row>
    <row r="180" spans="2:15">
      <c r="B180" s="77" t="s">
        <v>1752</v>
      </c>
      <c r="E180" s="16"/>
      <c r="F180"/>
      <c r="G180" s="16"/>
      <c r="I180" s="78">
        <v>29764129.800000001</v>
      </c>
      <c r="K180" s="78">
        <v>12.615030000000001</v>
      </c>
      <c r="L180" s="78">
        <v>122352.52449238001</v>
      </c>
      <c r="N180" s="78">
        <v>6.87</v>
      </c>
      <c r="O180" s="78">
        <v>1.27</v>
      </c>
    </row>
    <row r="181" spans="2:15">
      <c r="B181" t="s">
        <v>1753</v>
      </c>
      <c r="C181" t="s">
        <v>1754</v>
      </c>
      <c r="D181" t="s">
        <v>103</v>
      </c>
      <c r="E181" t="s">
        <v>126</v>
      </c>
      <c r="F181" t="s">
        <v>3012</v>
      </c>
      <c r="G181" t="s">
        <v>104</v>
      </c>
      <c r="H181" t="s">
        <v>105</v>
      </c>
      <c r="I181" s="76">
        <v>795</v>
      </c>
      <c r="J181" s="76">
        <v>11430</v>
      </c>
      <c r="K181" s="76">
        <v>0</v>
      </c>
      <c r="L181" s="76">
        <v>90.868499999999997</v>
      </c>
      <c r="M181" s="76">
        <v>0.01</v>
      </c>
      <c r="N181" s="76">
        <v>0.01</v>
      </c>
      <c r="O181" s="76">
        <v>0</v>
      </c>
    </row>
    <row r="182" spans="2:15">
      <c r="B182" t="s">
        <v>1755</v>
      </c>
      <c r="C182" t="s">
        <v>1756</v>
      </c>
      <c r="D182" t="s">
        <v>103</v>
      </c>
      <c r="E182" t="s">
        <v>126</v>
      </c>
      <c r="F182" t="s">
        <v>3013</v>
      </c>
      <c r="G182" t="s">
        <v>1584</v>
      </c>
      <c r="H182" t="s">
        <v>105</v>
      </c>
      <c r="I182" s="76">
        <v>15787.7</v>
      </c>
      <c r="J182" s="76">
        <v>419.2</v>
      </c>
      <c r="K182" s="76">
        <v>0</v>
      </c>
      <c r="L182" s="76">
        <v>66.182038399999996</v>
      </c>
      <c r="M182" s="76">
        <v>0.05</v>
      </c>
      <c r="N182" s="76">
        <v>0</v>
      </c>
      <c r="O182" s="76">
        <v>0</v>
      </c>
    </row>
    <row r="183" spans="2:15">
      <c r="B183" t="s">
        <v>1757</v>
      </c>
      <c r="C183" t="s">
        <v>1758</v>
      </c>
      <c r="D183" t="s">
        <v>103</v>
      </c>
      <c r="E183" t="s">
        <v>126</v>
      </c>
      <c r="F183" t="s">
        <v>3014</v>
      </c>
      <c r="G183" t="s">
        <v>1584</v>
      </c>
      <c r="H183" t="s">
        <v>105</v>
      </c>
      <c r="I183" s="76">
        <v>19785</v>
      </c>
      <c r="J183" s="76">
        <v>2595</v>
      </c>
      <c r="K183" s="76">
        <v>0</v>
      </c>
      <c r="L183" s="76">
        <v>513.42075</v>
      </c>
      <c r="M183" s="76">
        <v>0.17</v>
      </c>
      <c r="N183" s="76">
        <v>0.03</v>
      </c>
      <c r="O183" s="76">
        <v>0.01</v>
      </c>
    </row>
    <row r="184" spans="2:15">
      <c r="B184" t="s">
        <v>1759</v>
      </c>
      <c r="C184" t="s">
        <v>1760</v>
      </c>
      <c r="D184" t="s">
        <v>103</v>
      </c>
      <c r="E184" t="s">
        <v>126</v>
      </c>
      <c r="F184" t="s">
        <v>3015</v>
      </c>
      <c r="G184" t="s">
        <v>1589</v>
      </c>
      <c r="H184" t="s">
        <v>105</v>
      </c>
      <c r="I184" s="76">
        <v>12462</v>
      </c>
      <c r="J184" s="76">
        <v>1130</v>
      </c>
      <c r="K184" s="76">
        <v>0</v>
      </c>
      <c r="L184" s="76">
        <v>140.82060000000001</v>
      </c>
      <c r="M184" s="76">
        <v>0.05</v>
      </c>
      <c r="N184" s="76">
        <v>0.01</v>
      </c>
      <c r="O184" s="76">
        <v>0</v>
      </c>
    </row>
    <row r="185" spans="2:15">
      <c r="B185" t="s">
        <v>1761</v>
      </c>
      <c r="C185" t="s">
        <v>1762</v>
      </c>
      <c r="D185" t="s">
        <v>103</v>
      </c>
      <c r="E185" t="s">
        <v>126</v>
      </c>
      <c r="F185" t="s">
        <v>2891</v>
      </c>
      <c r="G185" t="s">
        <v>383</v>
      </c>
      <c r="H185" t="s">
        <v>105</v>
      </c>
      <c r="I185" s="76">
        <v>4</v>
      </c>
      <c r="J185" s="76">
        <v>71630</v>
      </c>
      <c r="K185" s="76">
        <v>1.3591599999999999</v>
      </c>
      <c r="L185" s="76">
        <v>4.2243599999999999</v>
      </c>
      <c r="M185" s="76">
        <v>0</v>
      </c>
      <c r="N185" s="76">
        <v>0</v>
      </c>
      <c r="O185" s="76">
        <v>0</v>
      </c>
    </row>
    <row r="186" spans="2:15">
      <c r="B186" t="s">
        <v>1763</v>
      </c>
      <c r="C186" t="s">
        <v>1764</v>
      </c>
      <c r="D186" t="s">
        <v>103</v>
      </c>
      <c r="E186" t="s">
        <v>126</v>
      </c>
      <c r="F186" t="s">
        <v>3016</v>
      </c>
      <c r="G186" t="s">
        <v>615</v>
      </c>
      <c r="H186" t="s">
        <v>105</v>
      </c>
      <c r="I186" s="76">
        <v>7150</v>
      </c>
      <c r="J186" s="76">
        <v>2044</v>
      </c>
      <c r="K186" s="76">
        <v>0</v>
      </c>
      <c r="L186" s="76">
        <v>146.14599999999999</v>
      </c>
      <c r="M186" s="76">
        <v>0.06</v>
      </c>
      <c r="N186" s="76">
        <v>0.01</v>
      </c>
      <c r="O186" s="76">
        <v>0</v>
      </c>
    </row>
    <row r="187" spans="2:15">
      <c r="B187" t="s">
        <v>1765</v>
      </c>
      <c r="C187" t="s">
        <v>1766</v>
      </c>
      <c r="D187" t="s">
        <v>103</v>
      </c>
      <c r="E187" t="s">
        <v>126</v>
      </c>
      <c r="F187" t="s">
        <v>3017</v>
      </c>
      <c r="G187" t="s">
        <v>615</v>
      </c>
      <c r="H187" t="s">
        <v>105</v>
      </c>
      <c r="I187" s="76">
        <v>6731</v>
      </c>
      <c r="J187" s="76">
        <v>18000</v>
      </c>
      <c r="K187" s="76">
        <v>0</v>
      </c>
      <c r="L187" s="76">
        <v>1211.58</v>
      </c>
      <c r="M187" s="76">
        <v>0.09</v>
      </c>
      <c r="N187" s="76">
        <v>7.0000000000000007E-2</v>
      </c>
      <c r="O187" s="76">
        <v>0.01</v>
      </c>
    </row>
    <row r="188" spans="2:15">
      <c r="B188" t="s">
        <v>1767</v>
      </c>
      <c r="C188" t="s">
        <v>1768</v>
      </c>
      <c r="D188" t="s">
        <v>103</v>
      </c>
      <c r="E188" t="s">
        <v>126</v>
      </c>
      <c r="F188" t="s">
        <v>3018</v>
      </c>
      <c r="G188" t="s">
        <v>1769</v>
      </c>
      <c r="H188" t="s">
        <v>105</v>
      </c>
      <c r="I188" s="76">
        <v>13689</v>
      </c>
      <c r="J188" s="76">
        <v>354.5</v>
      </c>
      <c r="K188" s="76">
        <v>0</v>
      </c>
      <c r="L188" s="76">
        <v>48.527504999999998</v>
      </c>
      <c r="M188" s="76">
        <v>0.02</v>
      </c>
      <c r="N188" s="76">
        <v>0</v>
      </c>
      <c r="O188" s="76">
        <v>0</v>
      </c>
    </row>
    <row r="189" spans="2:15">
      <c r="B189" t="s">
        <v>1770</v>
      </c>
      <c r="C189" t="s">
        <v>1771</v>
      </c>
      <c r="D189" t="s">
        <v>103</v>
      </c>
      <c r="E189" t="s">
        <v>126</v>
      </c>
      <c r="F189" t="s">
        <v>3019</v>
      </c>
      <c r="G189" t="s">
        <v>1526</v>
      </c>
      <c r="H189" t="s">
        <v>105</v>
      </c>
      <c r="I189" s="76">
        <v>139652</v>
      </c>
      <c r="J189" s="76">
        <v>339.7</v>
      </c>
      <c r="K189" s="76">
        <v>0</v>
      </c>
      <c r="L189" s="76">
        <v>474.39784400000002</v>
      </c>
      <c r="M189" s="76">
        <v>0.1</v>
      </c>
      <c r="N189" s="76">
        <v>0.03</v>
      </c>
      <c r="O189" s="76">
        <v>0</v>
      </c>
    </row>
    <row r="190" spans="2:15">
      <c r="B190" t="s">
        <v>1772</v>
      </c>
      <c r="C190" t="s">
        <v>1773</v>
      </c>
      <c r="D190" t="s">
        <v>103</v>
      </c>
      <c r="E190" t="s">
        <v>126</v>
      </c>
      <c r="F190" t="s">
        <v>3020</v>
      </c>
      <c r="G190" t="s">
        <v>1526</v>
      </c>
      <c r="H190" t="s">
        <v>105</v>
      </c>
      <c r="I190" s="76">
        <v>1075484</v>
      </c>
      <c r="J190" s="76">
        <v>76.5</v>
      </c>
      <c r="K190" s="76">
        <v>0</v>
      </c>
      <c r="L190" s="76">
        <v>822.74526000000003</v>
      </c>
      <c r="M190" s="76">
        <v>0.87</v>
      </c>
      <c r="N190" s="76">
        <v>0.05</v>
      </c>
      <c r="O190" s="76">
        <v>0.01</v>
      </c>
    </row>
    <row r="191" spans="2:15">
      <c r="B191" t="s">
        <v>1774</v>
      </c>
      <c r="C191" t="s">
        <v>1775</v>
      </c>
      <c r="D191" t="s">
        <v>103</v>
      </c>
      <c r="E191" t="s">
        <v>126</v>
      </c>
      <c r="F191" t="s">
        <v>3021</v>
      </c>
      <c r="G191" t="s">
        <v>495</v>
      </c>
      <c r="H191" t="s">
        <v>105</v>
      </c>
      <c r="I191" s="76">
        <v>1383</v>
      </c>
      <c r="J191" s="76">
        <v>129900</v>
      </c>
      <c r="K191" s="76">
        <v>0</v>
      </c>
      <c r="L191" s="76">
        <v>1796.5170000000001</v>
      </c>
      <c r="M191" s="76">
        <v>0.03</v>
      </c>
      <c r="N191" s="76">
        <v>0.1</v>
      </c>
      <c r="O191" s="76">
        <v>0.02</v>
      </c>
    </row>
    <row r="192" spans="2:15">
      <c r="B192" t="s">
        <v>1776</v>
      </c>
      <c r="C192" t="s">
        <v>1777</v>
      </c>
      <c r="D192" t="s">
        <v>103</v>
      </c>
      <c r="E192" t="s">
        <v>126</v>
      </c>
      <c r="F192" t="s">
        <v>3022</v>
      </c>
      <c r="G192" t="s">
        <v>1778</v>
      </c>
      <c r="H192" t="s">
        <v>105</v>
      </c>
      <c r="I192" s="76">
        <v>3709.2</v>
      </c>
      <c r="J192" s="76">
        <v>2288</v>
      </c>
      <c r="K192" s="76">
        <v>0</v>
      </c>
      <c r="L192" s="76">
        <v>84.866495999999998</v>
      </c>
      <c r="M192" s="76">
        <v>0.03</v>
      </c>
      <c r="N192" s="76">
        <v>0</v>
      </c>
      <c r="O192" s="76">
        <v>0</v>
      </c>
    </row>
    <row r="193" spans="2:15">
      <c r="B193" t="s">
        <v>1779</v>
      </c>
      <c r="C193" t="s">
        <v>1780</v>
      </c>
      <c r="D193" t="s">
        <v>103</v>
      </c>
      <c r="E193" t="s">
        <v>126</v>
      </c>
      <c r="F193" t="s">
        <v>3023</v>
      </c>
      <c r="G193" t="s">
        <v>1778</v>
      </c>
      <c r="H193" t="s">
        <v>105</v>
      </c>
      <c r="I193" s="76">
        <v>50462</v>
      </c>
      <c r="J193" s="76">
        <v>2910</v>
      </c>
      <c r="K193" s="76">
        <v>0</v>
      </c>
      <c r="L193" s="76">
        <v>1468.4441999999999</v>
      </c>
      <c r="M193" s="76">
        <v>0.4</v>
      </c>
      <c r="N193" s="76">
        <v>0.08</v>
      </c>
      <c r="O193" s="76">
        <v>0.02</v>
      </c>
    </row>
    <row r="194" spans="2:15">
      <c r="B194" t="s">
        <v>1781</v>
      </c>
      <c r="C194" t="s">
        <v>1782</v>
      </c>
      <c r="D194" t="s">
        <v>103</v>
      </c>
      <c r="E194" t="s">
        <v>126</v>
      </c>
      <c r="F194" t="s">
        <v>2712</v>
      </c>
      <c r="G194" t="s">
        <v>1778</v>
      </c>
      <c r="H194" t="s">
        <v>105</v>
      </c>
      <c r="I194" s="76">
        <v>23111</v>
      </c>
      <c r="J194" s="76">
        <v>3635</v>
      </c>
      <c r="K194" s="76">
        <v>0</v>
      </c>
      <c r="L194" s="76">
        <v>840.08484999999996</v>
      </c>
      <c r="M194" s="76">
        <v>0.25</v>
      </c>
      <c r="N194" s="76">
        <v>0.05</v>
      </c>
      <c r="O194" s="76">
        <v>0.01</v>
      </c>
    </row>
    <row r="195" spans="2:15">
      <c r="B195" t="s">
        <v>1783</v>
      </c>
      <c r="C195" t="s">
        <v>1784</v>
      </c>
      <c r="D195" t="s">
        <v>103</v>
      </c>
      <c r="E195" t="s">
        <v>126</v>
      </c>
      <c r="F195" t="s">
        <v>3024</v>
      </c>
      <c r="G195" t="s">
        <v>520</v>
      </c>
      <c r="H195" t="s">
        <v>105</v>
      </c>
      <c r="I195" s="76">
        <v>37224</v>
      </c>
      <c r="J195" s="76">
        <v>3531</v>
      </c>
      <c r="K195" s="76">
        <v>0</v>
      </c>
      <c r="L195" s="76">
        <v>1314.3794399999999</v>
      </c>
      <c r="M195" s="76">
        <v>0.23</v>
      </c>
      <c r="N195" s="76">
        <v>7.0000000000000007E-2</v>
      </c>
      <c r="O195" s="76">
        <v>0.01</v>
      </c>
    </row>
    <row r="196" spans="2:15">
      <c r="B196" t="s">
        <v>1785</v>
      </c>
      <c r="C196" t="s">
        <v>1786</v>
      </c>
      <c r="D196" t="s">
        <v>103</v>
      </c>
      <c r="E196" t="s">
        <v>126</v>
      </c>
      <c r="F196" t="s">
        <v>3025</v>
      </c>
      <c r="G196" t="s">
        <v>520</v>
      </c>
      <c r="H196" t="s">
        <v>105</v>
      </c>
      <c r="I196" s="76">
        <v>28095</v>
      </c>
      <c r="J196" s="76">
        <v>4356</v>
      </c>
      <c r="K196" s="76">
        <v>0</v>
      </c>
      <c r="L196" s="76">
        <v>1223.8181999999999</v>
      </c>
      <c r="M196" s="76">
        <v>0.28999999999999998</v>
      </c>
      <c r="N196" s="76">
        <v>7.0000000000000007E-2</v>
      </c>
      <c r="O196" s="76">
        <v>0.01</v>
      </c>
    </row>
    <row r="197" spans="2:15">
      <c r="B197" t="s">
        <v>1787</v>
      </c>
      <c r="C197" t="s">
        <v>1788</v>
      </c>
      <c r="D197" t="s">
        <v>103</v>
      </c>
      <c r="E197" t="s">
        <v>126</v>
      </c>
      <c r="F197" t="s">
        <v>3026</v>
      </c>
      <c r="G197" t="s">
        <v>1640</v>
      </c>
      <c r="H197" t="s">
        <v>105</v>
      </c>
      <c r="I197" s="76">
        <v>531661</v>
      </c>
      <c r="J197" s="76">
        <v>134</v>
      </c>
      <c r="K197" s="76">
        <v>0</v>
      </c>
      <c r="L197" s="76">
        <v>712.42574000000002</v>
      </c>
      <c r="M197" s="76">
        <v>0.2</v>
      </c>
      <c r="N197" s="76">
        <v>0.04</v>
      </c>
      <c r="O197" s="76">
        <v>0.01</v>
      </c>
    </row>
    <row r="198" spans="2:15">
      <c r="B198" t="s">
        <v>1789</v>
      </c>
      <c r="C198" t="s">
        <v>1790</v>
      </c>
      <c r="D198" t="s">
        <v>103</v>
      </c>
      <c r="E198" t="s">
        <v>126</v>
      </c>
      <c r="F198" t="s">
        <v>3027</v>
      </c>
      <c r="G198" t="s">
        <v>1640</v>
      </c>
      <c r="H198" t="s">
        <v>105</v>
      </c>
      <c r="I198" s="76">
        <v>1082454</v>
      </c>
      <c r="J198" s="76">
        <v>120.2</v>
      </c>
      <c r="K198" s="76">
        <v>0</v>
      </c>
      <c r="L198" s="76">
        <v>1301.109708</v>
      </c>
      <c r="M198" s="76">
        <v>2.04</v>
      </c>
      <c r="N198" s="76">
        <v>7.0000000000000007E-2</v>
      </c>
      <c r="O198" s="76">
        <v>0.01</v>
      </c>
    </row>
    <row r="199" spans="2:15">
      <c r="B199" t="s">
        <v>1791</v>
      </c>
      <c r="C199" t="s">
        <v>1792</v>
      </c>
      <c r="D199" t="s">
        <v>103</v>
      </c>
      <c r="E199" t="s">
        <v>126</v>
      </c>
      <c r="F199" t="s">
        <v>3028</v>
      </c>
      <c r="G199" t="s">
        <v>1640</v>
      </c>
      <c r="H199" t="s">
        <v>105</v>
      </c>
      <c r="I199" s="76">
        <v>70200</v>
      </c>
      <c r="J199" s="76">
        <v>377.2</v>
      </c>
      <c r="K199" s="76">
        <v>0</v>
      </c>
      <c r="L199" s="76">
        <v>264.7944</v>
      </c>
      <c r="M199" s="76">
        <v>0.5</v>
      </c>
      <c r="N199" s="76">
        <v>0.01</v>
      </c>
      <c r="O199" s="76">
        <v>0</v>
      </c>
    </row>
    <row r="200" spans="2:15">
      <c r="B200" t="s">
        <v>1793</v>
      </c>
      <c r="C200" t="s">
        <v>1794</v>
      </c>
      <c r="D200" t="s">
        <v>103</v>
      </c>
      <c r="E200" t="s">
        <v>126</v>
      </c>
      <c r="F200" t="s">
        <v>3029</v>
      </c>
      <c r="G200" t="s">
        <v>1640</v>
      </c>
      <c r="H200" t="s">
        <v>105</v>
      </c>
      <c r="I200" s="76">
        <v>10536</v>
      </c>
      <c r="J200" s="76">
        <v>1671</v>
      </c>
      <c r="K200" s="76">
        <v>0</v>
      </c>
      <c r="L200" s="76">
        <v>176.05655999999999</v>
      </c>
      <c r="M200" s="76">
        <v>7.0000000000000007E-2</v>
      </c>
      <c r="N200" s="76">
        <v>0.01</v>
      </c>
      <c r="O200" s="76">
        <v>0</v>
      </c>
    </row>
    <row r="201" spans="2:15">
      <c r="B201" t="s">
        <v>1795</v>
      </c>
      <c r="C201" t="s">
        <v>1796</v>
      </c>
      <c r="D201" t="s">
        <v>103</v>
      </c>
      <c r="E201" t="s">
        <v>126</v>
      </c>
      <c r="F201" t="s">
        <v>3030</v>
      </c>
      <c r="G201" t="s">
        <v>1643</v>
      </c>
      <c r="H201" t="s">
        <v>105</v>
      </c>
      <c r="I201" s="76">
        <v>10321</v>
      </c>
      <c r="J201" s="76">
        <v>3702</v>
      </c>
      <c r="K201" s="76">
        <v>0</v>
      </c>
      <c r="L201" s="76">
        <v>382.08341999999999</v>
      </c>
      <c r="M201" s="76">
        <v>0.02</v>
      </c>
      <c r="N201" s="76">
        <v>0.02</v>
      </c>
      <c r="O201" s="76">
        <v>0</v>
      </c>
    </row>
    <row r="202" spans="2:15">
      <c r="B202" t="s">
        <v>1797</v>
      </c>
      <c r="C202" t="s">
        <v>1798</v>
      </c>
      <c r="D202" t="s">
        <v>103</v>
      </c>
      <c r="E202" t="s">
        <v>126</v>
      </c>
      <c r="F202" t="s">
        <v>3031</v>
      </c>
      <c r="G202" t="s">
        <v>689</v>
      </c>
      <c r="H202" t="s">
        <v>105</v>
      </c>
      <c r="I202" s="76">
        <v>6290501</v>
      </c>
      <c r="J202" s="76">
        <v>190.6</v>
      </c>
      <c r="K202" s="76">
        <v>0</v>
      </c>
      <c r="L202" s="76">
        <v>11989.694906000001</v>
      </c>
      <c r="M202" s="76">
        <v>4.2</v>
      </c>
      <c r="N202" s="76">
        <v>0.67</v>
      </c>
      <c r="O202" s="76">
        <v>0.12</v>
      </c>
    </row>
    <row r="203" spans="2:15">
      <c r="B203" t="s">
        <v>1797</v>
      </c>
      <c r="C203" t="s">
        <v>1798</v>
      </c>
      <c r="D203" t="s">
        <v>103</v>
      </c>
      <c r="E203" t="s">
        <v>126</v>
      </c>
      <c r="F203" t="s">
        <v>3031</v>
      </c>
      <c r="G203" t="s">
        <v>689</v>
      </c>
      <c r="H203" t="s">
        <v>105</v>
      </c>
      <c r="I203" s="76">
        <v>4309499</v>
      </c>
      <c r="J203" s="76">
        <v>190.6</v>
      </c>
      <c r="K203" s="76">
        <v>0</v>
      </c>
      <c r="L203" s="76">
        <v>8213.9050939999997</v>
      </c>
      <c r="M203" s="76">
        <v>2.88</v>
      </c>
      <c r="N203" s="76">
        <v>0.46</v>
      </c>
      <c r="O203" s="76">
        <v>0.09</v>
      </c>
    </row>
    <row r="204" spans="2:15">
      <c r="B204" t="s">
        <v>1799</v>
      </c>
      <c r="C204" t="s">
        <v>1800</v>
      </c>
      <c r="D204" t="s">
        <v>103</v>
      </c>
      <c r="E204" t="s">
        <v>126</v>
      </c>
      <c r="F204" t="s">
        <v>3032</v>
      </c>
      <c r="G204" t="s">
        <v>689</v>
      </c>
      <c r="H204" t="s">
        <v>105</v>
      </c>
      <c r="I204" s="76">
        <v>18863</v>
      </c>
      <c r="J204" s="76">
        <v>5366</v>
      </c>
      <c r="K204" s="76">
        <v>0</v>
      </c>
      <c r="L204" s="76">
        <v>1012.18858</v>
      </c>
      <c r="M204" s="76">
        <v>0.19</v>
      </c>
      <c r="N204" s="76">
        <v>0.06</v>
      </c>
      <c r="O204" s="76">
        <v>0.01</v>
      </c>
    </row>
    <row r="205" spans="2:15">
      <c r="B205" t="s">
        <v>1801</v>
      </c>
      <c r="C205" t="s">
        <v>1802</v>
      </c>
      <c r="D205" t="s">
        <v>103</v>
      </c>
      <c r="E205" t="s">
        <v>126</v>
      </c>
      <c r="F205" t="s">
        <v>3033</v>
      </c>
      <c r="G205" t="s">
        <v>689</v>
      </c>
      <c r="H205" t="s">
        <v>105</v>
      </c>
      <c r="I205" s="76">
        <v>1379</v>
      </c>
      <c r="J205" s="76">
        <v>503.8</v>
      </c>
      <c r="K205" s="76">
        <v>0</v>
      </c>
      <c r="L205" s="76">
        <v>6.9474020000000003</v>
      </c>
      <c r="M205" s="76">
        <v>0</v>
      </c>
      <c r="N205" s="76">
        <v>0</v>
      </c>
      <c r="O205" s="76">
        <v>0</v>
      </c>
    </row>
    <row r="206" spans="2:15">
      <c r="B206" t="s">
        <v>1803</v>
      </c>
      <c r="C206" t="s">
        <v>1804</v>
      </c>
      <c r="D206" t="s">
        <v>103</v>
      </c>
      <c r="E206" t="s">
        <v>126</v>
      </c>
      <c r="F206" t="s">
        <v>3034</v>
      </c>
      <c r="G206" t="s">
        <v>689</v>
      </c>
      <c r="H206" t="s">
        <v>105</v>
      </c>
      <c r="I206" s="76">
        <v>4892</v>
      </c>
      <c r="J206" s="76">
        <v>2950</v>
      </c>
      <c r="K206" s="76">
        <v>0</v>
      </c>
      <c r="L206" s="76">
        <v>144.31399999999999</v>
      </c>
      <c r="M206" s="76">
        <v>0.03</v>
      </c>
      <c r="N206" s="76">
        <v>0.01</v>
      </c>
      <c r="O206" s="76">
        <v>0</v>
      </c>
    </row>
    <row r="207" spans="2:15">
      <c r="B207" t="s">
        <v>1805</v>
      </c>
      <c r="C207" t="s">
        <v>1806</v>
      </c>
      <c r="D207" t="s">
        <v>103</v>
      </c>
      <c r="E207" t="s">
        <v>126</v>
      </c>
      <c r="F207" t="s">
        <v>3035</v>
      </c>
      <c r="G207" t="s">
        <v>689</v>
      </c>
      <c r="H207" t="s">
        <v>105</v>
      </c>
      <c r="I207" s="76">
        <v>3433</v>
      </c>
      <c r="J207" s="76">
        <v>4475</v>
      </c>
      <c r="K207" s="76">
        <v>0</v>
      </c>
      <c r="L207" s="76">
        <v>153.62674999999999</v>
      </c>
      <c r="M207" s="76">
        <v>0.03</v>
      </c>
      <c r="N207" s="76">
        <v>0.01</v>
      </c>
      <c r="O207" s="76">
        <v>0</v>
      </c>
    </row>
    <row r="208" spans="2:15">
      <c r="B208" t="s">
        <v>1807</v>
      </c>
      <c r="C208" t="s">
        <v>1808</v>
      </c>
      <c r="D208" t="s">
        <v>103</v>
      </c>
      <c r="E208" t="s">
        <v>126</v>
      </c>
      <c r="F208" t="s">
        <v>3036</v>
      </c>
      <c r="G208" t="s">
        <v>689</v>
      </c>
      <c r="H208" t="s">
        <v>105</v>
      </c>
      <c r="I208" s="76">
        <v>1779826</v>
      </c>
      <c r="J208" s="76">
        <v>245.1</v>
      </c>
      <c r="K208" s="76">
        <v>0</v>
      </c>
      <c r="L208" s="76">
        <v>4362.3535259999999</v>
      </c>
      <c r="M208" s="76">
        <v>1.71</v>
      </c>
      <c r="N208" s="76">
        <v>0.24</v>
      </c>
      <c r="O208" s="76">
        <v>0.05</v>
      </c>
    </row>
    <row r="209" spans="2:15">
      <c r="B209" t="s">
        <v>1809</v>
      </c>
      <c r="C209" t="s">
        <v>1810</v>
      </c>
      <c r="D209" t="s">
        <v>103</v>
      </c>
      <c r="E209" t="s">
        <v>126</v>
      </c>
      <c r="F209" t="s">
        <v>3037</v>
      </c>
      <c r="G209" t="s">
        <v>689</v>
      </c>
      <c r="H209" t="s">
        <v>105</v>
      </c>
      <c r="I209" s="76">
        <v>129109</v>
      </c>
      <c r="J209" s="76">
        <v>1723</v>
      </c>
      <c r="K209" s="76">
        <v>0</v>
      </c>
      <c r="L209" s="76">
        <v>2224.5480699999998</v>
      </c>
      <c r="M209" s="76">
        <v>0.54</v>
      </c>
      <c r="N209" s="76">
        <v>0.12</v>
      </c>
      <c r="O209" s="76">
        <v>0.02</v>
      </c>
    </row>
    <row r="210" spans="2:15">
      <c r="B210" t="s">
        <v>1811</v>
      </c>
      <c r="C210" t="s">
        <v>1812</v>
      </c>
      <c r="D210" t="s">
        <v>103</v>
      </c>
      <c r="E210" t="s">
        <v>126</v>
      </c>
      <c r="F210" t="s">
        <v>3038</v>
      </c>
      <c r="G210" t="s">
        <v>689</v>
      </c>
      <c r="H210" t="s">
        <v>105</v>
      </c>
      <c r="I210" s="76">
        <v>57712</v>
      </c>
      <c r="J210" s="76">
        <v>1754</v>
      </c>
      <c r="K210" s="76">
        <v>0</v>
      </c>
      <c r="L210" s="76">
        <v>1012.26848</v>
      </c>
      <c r="M210" s="76">
        <v>0.4</v>
      </c>
      <c r="N210" s="76">
        <v>0.06</v>
      </c>
      <c r="O210" s="76">
        <v>0.01</v>
      </c>
    </row>
    <row r="211" spans="2:15">
      <c r="B211" t="s">
        <v>1813</v>
      </c>
      <c r="C211" t="s">
        <v>1814</v>
      </c>
      <c r="D211" t="s">
        <v>103</v>
      </c>
      <c r="E211" t="s">
        <v>126</v>
      </c>
      <c r="F211" t="s">
        <v>3039</v>
      </c>
      <c r="G211" t="s">
        <v>689</v>
      </c>
      <c r="H211" t="s">
        <v>105</v>
      </c>
      <c r="I211" s="76">
        <v>38265</v>
      </c>
      <c r="J211" s="76">
        <v>2748</v>
      </c>
      <c r="K211" s="76">
        <v>0</v>
      </c>
      <c r="L211" s="76">
        <v>1051.5222000000001</v>
      </c>
      <c r="M211" s="76">
        <v>0.31</v>
      </c>
      <c r="N211" s="76">
        <v>0.06</v>
      </c>
      <c r="O211" s="76">
        <v>0.01</v>
      </c>
    </row>
    <row r="212" spans="2:15">
      <c r="B212" t="s">
        <v>1815</v>
      </c>
      <c r="C212" t="s">
        <v>1816</v>
      </c>
      <c r="D212" t="s">
        <v>103</v>
      </c>
      <c r="E212" t="s">
        <v>126</v>
      </c>
      <c r="F212" t="s">
        <v>3040</v>
      </c>
      <c r="G212" t="s">
        <v>689</v>
      </c>
      <c r="H212" t="s">
        <v>105</v>
      </c>
      <c r="I212" s="76">
        <v>2253</v>
      </c>
      <c r="J212" s="76">
        <v>2437</v>
      </c>
      <c r="K212" s="76">
        <v>0</v>
      </c>
      <c r="L212" s="76">
        <v>54.905610000000003</v>
      </c>
      <c r="M212" s="76">
        <v>0.05</v>
      </c>
      <c r="N212" s="76">
        <v>0</v>
      </c>
      <c r="O212" s="76">
        <v>0</v>
      </c>
    </row>
    <row r="213" spans="2:15">
      <c r="B213" t="s">
        <v>1817</v>
      </c>
      <c r="C213" t="s">
        <v>1818</v>
      </c>
      <c r="D213" t="s">
        <v>103</v>
      </c>
      <c r="E213" t="s">
        <v>126</v>
      </c>
      <c r="F213" t="s">
        <v>3041</v>
      </c>
      <c r="G213" t="s">
        <v>689</v>
      </c>
      <c r="H213" t="s">
        <v>105</v>
      </c>
      <c r="I213" s="76">
        <v>301892</v>
      </c>
      <c r="J213" s="76">
        <v>754.7</v>
      </c>
      <c r="K213" s="76">
        <v>0</v>
      </c>
      <c r="L213" s="76">
        <v>2278.3789240000001</v>
      </c>
      <c r="M213" s="76">
        <v>0.39</v>
      </c>
      <c r="N213" s="76">
        <v>0.13</v>
      </c>
      <c r="O213" s="76">
        <v>0.02</v>
      </c>
    </row>
    <row r="214" spans="2:15">
      <c r="B214" t="s">
        <v>1819</v>
      </c>
      <c r="C214" t="s">
        <v>1820</v>
      </c>
      <c r="D214" t="s">
        <v>103</v>
      </c>
      <c r="E214" t="s">
        <v>126</v>
      </c>
      <c r="F214" t="s">
        <v>3042</v>
      </c>
      <c r="G214" t="s">
        <v>689</v>
      </c>
      <c r="H214" t="s">
        <v>105</v>
      </c>
      <c r="I214" s="76">
        <v>89506</v>
      </c>
      <c r="J214" s="76">
        <v>1568</v>
      </c>
      <c r="K214" s="76">
        <v>0</v>
      </c>
      <c r="L214" s="76">
        <v>1403.45408</v>
      </c>
      <c r="M214" s="76">
        <v>0.52</v>
      </c>
      <c r="N214" s="76">
        <v>0.08</v>
      </c>
      <c r="O214" s="76">
        <v>0.01</v>
      </c>
    </row>
    <row r="215" spans="2:15">
      <c r="B215" t="s">
        <v>1821</v>
      </c>
      <c r="C215" t="s">
        <v>1822</v>
      </c>
      <c r="D215" t="s">
        <v>103</v>
      </c>
      <c r="E215" t="s">
        <v>126</v>
      </c>
      <c r="F215" t="s">
        <v>3043</v>
      </c>
      <c r="G215" t="s">
        <v>1086</v>
      </c>
      <c r="H215" t="s">
        <v>105</v>
      </c>
      <c r="I215" s="76">
        <v>35250</v>
      </c>
      <c r="J215" s="76">
        <v>8180</v>
      </c>
      <c r="K215" s="76">
        <v>0</v>
      </c>
      <c r="L215" s="76">
        <v>2883.45</v>
      </c>
      <c r="M215" s="76">
        <v>0.52</v>
      </c>
      <c r="N215" s="76">
        <v>0.16</v>
      </c>
      <c r="O215" s="76">
        <v>0.03</v>
      </c>
    </row>
    <row r="216" spans="2:15">
      <c r="B216" t="s">
        <v>1823</v>
      </c>
      <c r="C216" t="s">
        <v>1824</v>
      </c>
      <c r="D216" t="s">
        <v>103</v>
      </c>
      <c r="E216" t="s">
        <v>126</v>
      </c>
      <c r="F216" t="s">
        <v>3044</v>
      </c>
      <c r="G216" t="s">
        <v>1086</v>
      </c>
      <c r="H216" t="s">
        <v>105</v>
      </c>
      <c r="I216" s="76">
        <v>133225</v>
      </c>
      <c r="J216" s="76">
        <v>509.3</v>
      </c>
      <c r="K216" s="76">
        <v>0</v>
      </c>
      <c r="L216" s="76">
        <v>678.51492499999995</v>
      </c>
      <c r="M216" s="76">
        <v>0.28000000000000003</v>
      </c>
      <c r="N216" s="76">
        <v>0.04</v>
      </c>
      <c r="O216" s="76">
        <v>0.01</v>
      </c>
    </row>
    <row r="217" spans="2:15">
      <c r="B217" t="s">
        <v>1825</v>
      </c>
      <c r="C217" t="s">
        <v>1826</v>
      </c>
      <c r="D217" t="s">
        <v>103</v>
      </c>
      <c r="E217" t="s">
        <v>126</v>
      </c>
      <c r="F217" t="s">
        <v>3045</v>
      </c>
      <c r="G217" t="s">
        <v>418</v>
      </c>
      <c r="H217" t="s">
        <v>105</v>
      </c>
      <c r="I217" s="76">
        <v>481530</v>
      </c>
      <c r="J217" s="76">
        <v>280.10000000000002</v>
      </c>
      <c r="K217" s="76">
        <v>0</v>
      </c>
      <c r="L217" s="76">
        <v>1348.7655299999999</v>
      </c>
      <c r="M217" s="76">
        <v>0.33</v>
      </c>
      <c r="N217" s="76">
        <v>0.08</v>
      </c>
      <c r="O217" s="76">
        <v>0.01</v>
      </c>
    </row>
    <row r="218" spans="2:15">
      <c r="B218" t="s">
        <v>1827</v>
      </c>
      <c r="C218" t="s">
        <v>1828</v>
      </c>
      <c r="D218" t="s">
        <v>103</v>
      </c>
      <c r="E218" t="s">
        <v>126</v>
      </c>
      <c r="F218" t="s">
        <v>3046</v>
      </c>
      <c r="G218" t="s">
        <v>418</v>
      </c>
      <c r="H218" t="s">
        <v>105</v>
      </c>
      <c r="I218" s="76">
        <v>406160</v>
      </c>
      <c r="J218" s="76">
        <v>660.7</v>
      </c>
      <c r="K218" s="76">
        <v>0</v>
      </c>
      <c r="L218" s="76">
        <v>2683.4991199999999</v>
      </c>
      <c r="M218" s="76">
        <v>0.35</v>
      </c>
      <c r="N218" s="76">
        <v>0.15</v>
      </c>
      <c r="O218" s="76">
        <v>0.03</v>
      </c>
    </row>
    <row r="219" spans="2:15">
      <c r="B219" t="s">
        <v>1829</v>
      </c>
      <c r="C219" t="s">
        <v>1830</v>
      </c>
      <c r="D219" t="s">
        <v>103</v>
      </c>
      <c r="E219" t="s">
        <v>126</v>
      </c>
      <c r="F219" t="s">
        <v>3047</v>
      </c>
      <c r="G219" t="s">
        <v>418</v>
      </c>
      <c r="H219" t="s">
        <v>105</v>
      </c>
      <c r="I219" s="76">
        <v>1244248</v>
      </c>
      <c r="J219" s="76">
        <v>255.6</v>
      </c>
      <c r="K219" s="76">
        <v>0</v>
      </c>
      <c r="L219" s="76">
        <v>3180.2978880000001</v>
      </c>
      <c r="M219" s="76">
        <v>0</v>
      </c>
      <c r="N219" s="76">
        <v>0.18</v>
      </c>
      <c r="O219" s="76">
        <v>0.03</v>
      </c>
    </row>
    <row r="220" spans="2:15">
      <c r="B220" t="s">
        <v>1831</v>
      </c>
      <c r="C220" t="s">
        <v>1832</v>
      </c>
      <c r="D220" t="s">
        <v>103</v>
      </c>
      <c r="E220" t="s">
        <v>126</v>
      </c>
      <c r="F220" t="s">
        <v>3048</v>
      </c>
      <c r="G220" t="s">
        <v>418</v>
      </c>
      <c r="H220" t="s">
        <v>105</v>
      </c>
      <c r="I220" s="76">
        <v>337275</v>
      </c>
      <c r="J220" s="76">
        <v>706.1</v>
      </c>
      <c r="K220" s="76">
        <v>0</v>
      </c>
      <c r="L220" s="76">
        <v>2381.498775</v>
      </c>
      <c r="M220" s="76">
        <v>0.59</v>
      </c>
      <c r="N220" s="76">
        <v>0.13</v>
      </c>
      <c r="O220" s="76">
        <v>0.02</v>
      </c>
    </row>
    <row r="221" spans="2:15">
      <c r="B221" t="s">
        <v>1831</v>
      </c>
      <c r="C221" t="s">
        <v>1832</v>
      </c>
      <c r="D221" t="s">
        <v>103</v>
      </c>
      <c r="E221" t="s">
        <v>126</v>
      </c>
      <c r="F221" t="s">
        <v>3048</v>
      </c>
      <c r="G221" t="s">
        <v>418</v>
      </c>
      <c r="H221" t="s">
        <v>105</v>
      </c>
      <c r="I221" s="76">
        <v>943342</v>
      </c>
      <c r="J221" s="76">
        <v>706.1</v>
      </c>
      <c r="K221" s="76">
        <v>0</v>
      </c>
      <c r="L221" s="76">
        <v>6660.9378619999998</v>
      </c>
      <c r="M221" s="76">
        <v>1.66</v>
      </c>
      <c r="N221" s="76">
        <v>0.37</v>
      </c>
      <c r="O221" s="76">
        <v>7.0000000000000007E-2</v>
      </c>
    </row>
    <row r="222" spans="2:15">
      <c r="B222" t="s">
        <v>1833</v>
      </c>
      <c r="C222" t="s">
        <v>1834</v>
      </c>
      <c r="D222" t="s">
        <v>103</v>
      </c>
      <c r="E222" t="s">
        <v>126</v>
      </c>
      <c r="F222" t="s">
        <v>3049</v>
      </c>
      <c r="G222" t="s">
        <v>418</v>
      </c>
      <c r="H222" t="s">
        <v>105</v>
      </c>
      <c r="I222" s="76">
        <v>11610</v>
      </c>
      <c r="J222" s="76">
        <v>1758</v>
      </c>
      <c r="K222" s="76">
        <v>0</v>
      </c>
      <c r="L222" s="76">
        <v>204.10380000000001</v>
      </c>
      <c r="M222" s="76">
        <v>0.21</v>
      </c>
      <c r="N222" s="76">
        <v>0.01</v>
      </c>
      <c r="O222" s="76">
        <v>0</v>
      </c>
    </row>
    <row r="223" spans="2:15">
      <c r="B223" t="s">
        <v>1835</v>
      </c>
      <c r="C223" t="s">
        <v>1836</v>
      </c>
      <c r="D223" t="s">
        <v>103</v>
      </c>
      <c r="E223" t="s">
        <v>126</v>
      </c>
      <c r="F223" t="s">
        <v>3050</v>
      </c>
      <c r="G223" t="s">
        <v>418</v>
      </c>
      <c r="H223" t="s">
        <v>105</v>
      </c>
      <c r="I223" s="76">
        <v>365441</v>
      </c>
      <c r="J223" s="76">
        <v>746.7</v>
      </c>
      <c r="K223" s="76">
        <v>0</v>
      </c>
      <c r="L223" s="76">
        <v>2728.7479469999998</v>
      </c>
      <c r="M223" s="76">
        <v>0.61</v>
      </c>
      <c r="N223" s="76">
        <v>0.15</v>
      </c>
      <c r="O223" s="76">
        <v>0.03</v>
      </c>
    </row>
    <row r="224" spans="2:15">
      <c r="B224" t="s">
        <v>1837</v>
      </c>
      <c r="C224" t="s">
        <v>1838</v>
      </c>
      <c r="D224" t="s">
        <v>103</v>
      </c>
      <c r="E224" t="s">
        <v>126</v>
      </c>
      <c r="F224" t="s">
        <v>3051</v>
      </c>
      <c r="G224" t="s">
        <v>418</v>
      </c>
      <c r="H224" t="s">
        <v>105</v>
      </c>
      <c r="I224" s="76">
        <v>15773</v>
      </c>
      <c r="J224" s="76">
        <v>222.1</v>
      </c>
      <c r="K224" s="76">
        <v>0</v>
      </c>
      <c r="L224" s="76">
        <v>35.031832999999999</v>
      </c>
      <c r="M224" s="76">
        <v>0.01</v>
      </c>
      <c r="N224" s="76">
        <v>0</v>
      </c>
      <c r="O224" s="76">
        <v>0</v>
      </c>
    </row>
    <row r="225" spans="2:15">
      <c r="B225" t="s">
        <v>1837</v>
      </c>
      <c r="C225" t="s">
        <v>1838</v>
      </c>
      <c r="D225" t="s">
        <v>103</v>
      </c>
      <c r="E225" t="s">
        <v>126</v>
      </c>
      <c r="F225" t="s">
        <v>3051</v>
      </c>
      <c r="G225" t="s">
        <v>418</v>
      </c>
      <c r="H225" t="s">
        <v>105</v>
      </c>
      <c r="I225" s="76">
        <v>43951</v>
      </c>
      <c r="J225" s="76">
        <v>222.1</v>
      </c>
      <c r="K225" s="76">
        <v>0</v>
      </c>
      <c r="L225" s="76">
        <v>97.615171000000004</v>
      </c>
      <c r="M225" s="76">
        <v>0.02</v>
      </c>
      <c r="N225" s="76">
        <v>0.01</v>
      </c>
      <c r="O225" s="76">
        <v>0</v>
      </c>
    </row>
    <row r="226" spans="2:15">
      <c r="B226" t="s">
        <v>1839</v>
      </c>
      <c r="C226" t="s">
        <v>1840</v>
      </c>
      <c r="D226" t="s">
        <v>103</v>
      </c>
      <c r="E226" t="s">
        <v>126</v>
      </c>
      <c r="F226" t="s">
        <v>3052</v>
      </c>
      <c r="G226" t="s">
        <v>418</v>
      </c>
      <c r="H226" t="s">
        <v>105</v>
      </c>
      <c r="I226" s="76">
        <v>52897</v>
      </c>
      <c r="J226" s="76">
        <v>1553</v>
      </c>
      <c r="K226" s="76">
        <v>0</v>
      </c>
      <c r="L226" s="76">
        <v>821.49041</v>
      </c>
      <c r="M226" s="76">
        <v>0.31</v>
      </c>
      <c r="N226" s="76">
        <v>0.05</v>
      </c>
      <c r="O226" s="76">
        <v>0.01</v>
      </c>
    </row>
    <row r="227" spans="2:15">
      <c r="B227" t="s">
        <v>1841</v>
      </c>
      <c r="C227" t="s">
        <v>1842</v>
      </c>
      <c r="D227" t="s">
        <v>103</v>
      </c>
      <c r="E227" t="s">
        <v>126</v>
      </c>
      <c r="F227" t="s">
        <v>3053</v>
      </c>
      <c r="G227" t="s">
        <v>418</v>
      </c>
      <c r="H227" t="s">
        <v>105</v>
      </c>
      <c r="I227" s="76">
        <v>676646</v>
      </c>
      <c r="J227" s="76">
        <v>812.1</v>
      </c>
      <c r="K227" s="76">
        <v>0</v>
      </c>
      <c r="L227" s="76">
        <v>5495.0421660000002</v>
      </c>
      <c r="M227" s="76">
        <v>1.35</v>
      </c>
      <c r="N227" s="76">
        <v>0.31</v>
      </c>
      <c r="O227" s="76">
        <v>0.06</v>
      </c>
    </row>
    <row r="228" spans="2:15">
      <c r="B228" t="s">
        <v>1841</v>
      </c>
      <c r="C228" t="s">
        <v>1842</v>
      </c>
      <c r="D228" t="s">
        <v>103</v>
      </c>
      <c r="E228" t="s">
        <v>126</v>
      </c>
      <c r="F228" t="s">
        <v>3053</v>
      </c>
      <c r="G228" t="s">
        <v>418</v>
      </c>
      <c r="H228" t="s">
        <v>105</v>
      </c>
      <c r="I228" s="76">
        <v>864345</v>
      </c>
      <c r="J228" s="76">
        <v>812.1</v>
      </c>
      <c r="K228" s="76">
        <v>0</v>
      </c>
      <c r="L228" s="76">
        <v>7019.3457449999996</v>
      </c>
      <c r="M228" s="76">
        <v>1.72</v>
      </c>
      <c r="N228" s="76">
        <v>0.39</v>
      </c>
      <c r="O228" s="76">
        <v>7.0000000000000007E-2</v>
      </c>
    </row>
    <row r="229" spans="2:15">
      <c r="B229" t="s">
        <v>1843</v>
      </c>
      <c r="C229" t="s">
        <v>1844</v>
      </c>
      <c r="D229" t="s">
        <v>103</v>
      </c>
      <c r="E229" t="s">
        <v>126</v>
      </c>
      <c r="F229" t="s">
        <v>2893</v>
      </c>
      <c r="G229" t="s">
        <v>418</v>
      </c>
      <c r="H229" t="s">
        <v>105</v>
      </c>
      <c r="I229" s="76">
        <v>14538</v>
      </c>
      <c r="J229" s="76">
        <v>394</v>
      </c>
      <c r="K229" s="76">
        <v>0</v>
      </c>
      <c r="L229" s="76">
        <v>57.279719999999998</v>
      </c>
      <c r="M229" s="76">
        <v>0.01</v>
      </c>
      <c r="N229" s="76">
        <v>0</v>
      </c>
      <c r="O229" s="76">
        <v>0</v>
      </c>
    </row>
    <row r="230" spans="2:15">
      <c r="B230" t="s">
        <v>1845</v>
      </c>
      <c r="C230">
        <v>4340191</v>
      </c>
      <c r="D230" t="s">
        <v>103</v>
      </c>
      <c r="E230" t="s">
        <v>126</v>
      </c>
      <c r="F230" t="s">
        <v>2893</v>
      </c>
      <c r="G230" t="s">
        <v>418</v>
      </c>
      <c r="H230" t="s">
        <v>105</v>
      </c>
      <c r="I230" s="76">
        <v>-3052.35</v>
      </c>
      <c r="J230" s="76">
        <v>74.319999999999993</v>
      </c>
      <c r="K230" s="76">
        <v>0</v>
      </c>
      <c r="L230" s="76">
        <v>-2.2685065199999999</v>
      </c>
      <c r="M230" s="76">
        <v>0</v>
      </c>
      <c r="N230" s="76">
        <v>0</v>
      </c>
      <c r="O230" s="76">
        <v>0</v>
      </c>
    </row>
    <row r="231" spans="2:15">
      <c r="B231" t="s">
        <v>1846</v>
      </c>
      <c r="C231" t="s">
        <v>1847</v>
      </c>
      <c r="D231" t="s">
        <v>103</v>
      </c>
      <c r="E231" t="s">
        <v>126</v>
      </c>
      <c r="F231" t="s">
        <v>3054</v>
      </c>
      <c r="G231" t="s">
        <v>418</v>
      </c>
      <c r="H231" t="s">
        <v>105</v>
      </c>
      <c r="I231" s="76">
        <v>175000</v>
      </c>
      <c r="J231" s="76">
        <v>515</v>
      </c>
      <c r="K231" s="76">
        <v>0</v>
      </c>
      <c r="L231" s="76">
        <v>901.25</v>
      </c>
      <c r="M231" s="76">
        <v>0.54</v>
      </c>
      <c r="N231" s="76">
        <v>0.05</v>
      </c>
      <c r="O231" s="76">
        <v>0.01</v>
      </c>
    </row>
    <row r="232" spans="2:15">
      <c r="B232" t="s">
        <v>1848</v>
      </c>
      <c r="C232" t="s">
        <v>1849</v>
      </c>
      <c r="D232" t="s">
        <v>103</v>
      </c>
      <c r="E232" t="s">
        <v>126</v>
      </c>
      <c r="F232" t="s">
        <v>3055</v>
      </c>
      <c r="G232" t="s">
        <v>418</v>
      </c>
      <c r="H232" t="s">
        <v>105</v>
      </c>
      <c r="I232" s="76">
        <v>5062</v>
      </c>
      <c r="J232" s="76">
        <v>18210</v>
      </c>
      <c r="K232" s="76">
        <v>0</v>
      </c>
      <c r="L232" s="76">
        <v>921.79020000000003</v>
      </c>
      <c r="M232" s="76">
        <v>0.15</v>
      </c>
      <c r="N232" s="76">
        <v>0.05</v>
      </c>
      <c r="O232" s="76">
        <v>0.01</v>
      </c>
    </row>
    <row r="233" spans="2:15">
      <c r="B233" t="s">
        <v>1848</v>
      </c>
      <c r="C233" t="s">
        <v>1849</v>
      </c>
      <c r="D233" t="s">
        <v>103</v>
      </c>
      <c r="E233" t="s">
        <v>126</v>
      </c>
      <c r="F233" t="s">
        <v>3055</v>
      </c>
      <c r="G233" t="s">
        <v>418</v>
      </c>
      <c r="H233" t="s">
        <v>105</v>
      </c>
      <c r="I233" s="76">
        <v>7258</v>
      </c>
      <c r="J233" s="76">
        <v>18210</v>
      </c>
      <c r="K233" s="76">
        <v>0</v>
      </c>
      <c r="L233" s="76">
        <v>1321.6818000000001</v>
      </c>
      <c r="M233" s="76">
        <v>0.22</v>
      </c>
      <c r="N233" s="76">
        <v>7.0000000000000007E-2</v>
      </c>
      <c r="O233" s="76">
        <v>0.01</v>
      </c>
    </row>
    <row r="234" spans="2:15">
      <c r="B234" t="s">
        <v>1850</v>
      </c>
      <c r="C234" t="s">
        <v>1851</v>
      </c>
      <c r="D234" t="s">
        <v>103</v>
      </c>
      <c r="E234" t="s">
        <v>126</v>
      </c>
      <c r="F234" t="s">
        <v>3056</v>
      </c>
      <c r="G234" t="s">
        <v>418</v>
      </c>
      <c r="H234" t="s">
        <v>105</v>
      </c>
      <c r="I234" s="76">
        <v>21539</v>
      </c>
      <c r="J234" s="76">
        <v>215.2</v>
      </c>
      <c r="K234" s="76">
        <v>0</v>
      </c>
      <c r="L234" s="76">
        <v>46.351928000000001</v>
      </c>
      <c r="M234" s="76">
        <v>0.03</v>
      </c>
      <c r="N234" s="76">
        <v>0</v>
      </c>
      <c r="O234" s="76">
        <v>0</v>
      </c>
    </row>
    <row r="235" spans="2:15">
      <c r="B235" t="s">
        <v>1852</v>
      </c>
      <c r="C235" t="s">
        <v>1853</v>
      </c>
      <c r="D235" t="s">
        <v>103</v>
      </c>
      <c r="E235" t="s">
        <v>126</v>
      </c>
      <c r="F235" t="s">
        <v>3057</v>
      </c>
      <c r="G235" t="s">
        <v>418</v>
      </c>
      <c r="H235" t="s">
        <v>105</v>
      </c>
      <c r="I235" s="76">
        <v>576</v>
      </c>
      <c r="J235" s="76">
        <v>40060</v>
      </c>
      <c r="K235" s="76">
        <v>0</v>
      </c>
      <c r="L235" s="76">
        <v>230.7456</v>
      </c>
      <c r="M235" s="76">
        <v>0.06</v>
      </c>
      <c r="N235" s="76">
        <v>0.01</v>
      </c>
      <c r="O235" s="76">
        <v>0</v>
      </c>
    </row>
    <row r="236" spans="2:15">
      <c r="B236" t="s">
        <v>1854</v>
      </c>
      <c r="C236" t="s">
        <v>1855</v>
      </c>
      <c r="D236" t="s">
        <v>103</v>
      </c>
      <c r="E236" t="s">
        <v>126</v>
      </c>
      <c r="F236" t="s">
        <v>3057</v>
      </c>
      <c r="G236" t="s">
        <v>418</v>
      </c>
      <c r="H236" t="s">
        <v>105</v>
      </c>
      <c r="I236" s="76">
        <v>500792</v>
      </c>
      <c r="J236" s="76">
        <v>464.8</v>
      </c>
      <c r="K236" s="76">
        <v>0</v>
      </c>
      <c r="L236" s="76">
        <v>2327.6812159999999</v>
      </c>
      <c r="M236" s="76">
        <v>0.6</v>
      </c>
      <c r="N236" s="76">
        <v>0.13</v>
      </c>
      <c r="O236" s="76">
        <v>0.02</v>
      </c>
    </row>
    <row r="237" spans="2:15">
      <c r="B237" t="s">
        <v>1854</v>
      </c>
      <c r="C237" t="s">
        <v>1855</v>
      </c>
      <c r="D237" t="s">
        <v>103</v>
      </c>
      <c r="E237" t="s">
        <v>126</v>
      </c>
      <c r="F237" t="s">
        <v>3057</v>
      </c>
      <c r="G237" t="s">
        <v>418</v>
      </c>
      <c r="H237" t="s">
        <v>105</v>
      </c>
      <c r="I237" s="76">
        <v>1297806</v>
      </c>
      <c r="J237" s="76">
        <v>464.8</v>
      </c>
      <c r="K237" s="76">
        <v>0</v>
      </c>
      <c r="L237" s="76">
        <v>6032.2022880000004</v>
      </c>
      <c r="M237" s="76">
        <v>1.55</v>
      </c>
      <c r="N237" s="76">
        <v>0.34</v>
      </c>
      <c r="O237" s="76">
        <v>0.06</v>
      </c>
    </row>
    <row r="238" spans="2:15">
      <c r="B238" t="s">
        <v>1856</v>
      </c>
      <c r="C238" t="s">
        <v>1857</v>
      </c>
      <c r="D238" t="s">
        <v>103</v>
      </c>
      <c r="E238" t="s">
        <v>126</v>
      </c>
      <c r="F238" t="s">
        <v>3058</v>
      </c>
      <c r="G238" t="s">
        <v>418</v>
      </c>
      <c r="H238" t="s">
        <v>105</v>
      </c>
      <c r="I238" s="76">
        <v>6162</v>
      </c>
      <c r="J238" s="76">
        <v>530.29999999999995</v>
      </c>
      <c r="K238" s="76">
        <v>0</v>
      </c>
      <c r="L238" s="76">
        <v>32.677086000000003</v>
      </c>
      <c r="M238" s="76">
        <v>0.03</v>
      </c>
      <c r="N238" s="76">
        <v>0</v>
      </c>
      <c r="O238" s="76">
        <v>0</v>
      </c>
    </row>
    <row r="239" spans="2:15">
      <c r="B239" t="s">
        <v>1858</v>
      </c>
      <c r="C239" t="s">
        <v>1859</v>
      </c>
      <c r="D239" t="s">
        <v>103</v>
      </c>
      <c r="E239" t="s">
        <v>126</v>
      </c>
      <c r="F239" t="s">
        <v>3059</v>
      </c>
      <c r="G239" t="s">
        <v>418</v>
      </c>
      <c r="H239" t="s">
        <v>105</v>
      </c>
      <c r="I239" s="76">
        <v>61304</v>
      </c>
      <c r="J239" s="76">
        <v>2639</v>
      </c>
      <c r="K239" s="76">
        <v>0</v>
      </c>
      <c r="L239" s="76">
        <v>1617.8125600000001</v>
      </c>
      <c r="M239" s="76">
        <v>1.19</v>
      </c>
      <c r="N239" s="76">
        <v>0.09</v>
      </c>
      <c r="O239" s="76">
        <v>0.02</v>
      </c>
    </row>
    <row r="240" spans="2:15">
      <c r="B240" t="s">
        <v>1860</v>
      </c>
      <c r="C240" t="s">
        <v>1861</v>
      </c>
      <c r="D240" t="s">
        <v>103</v>
      </c>
      <c r="E240" t="s">
        <v>126</v>
      </c>
      <c r="F240" t="s">
        <v>3060</v>
      </c>
      <c r="G240" t="s">
        <v>418</v>
      </c>
      <c r="H240" t="s">
        <v>105</v>
      </c>
      <c r="I240" s="76">
        <v>204134</v>
      </c>
      <c r="J240" s="76">
        <v>1271</v>
      </c>
      <c r="K240" s="76">
        <v>0</v>
      </c>
      <c r="L240" s="76">
        <v>2594.5431400000002</v>
      </c>
      <c r="M240" s="76">
        <v>1.5</v>
      </c>
      <c r="N240" s="76">
        <v>0.15</v>
      </c>
      <c r="O240" s="76">
        <v>0.03</v>
      </c>
    </row>
    <row r="241" spans="2:15">
      <c r="B241" t="s">
        <v>1862</v>
      </c>
      <c r="C241" t="s">
        <v>1863</v>
      </c>
      <c r="D241" t="s">
        <v>103</v>
      </c>
      <c r="E241" t="s">
        <v>126</v>
      </c>
      <c r="F241" t="s">
        <v>3061</v>
      </c>
      <c r="G241" t="s">
        <v>418</v>
      </c>
      <c r="H241" t="s">
        <v>105</v>
      </c>
      <c r="I241" s="76">
        <v>240885</v>
      </c>
      <c r="J241" s="76">
        <v>1223</v>
      </c>
      <c r="K241" s="76">
        <v>0</v>
      </c>
      <c r="L241" s="76">
        <v>2946.0235499999999</v>
      </c>
      <c r="M241" s="76">
        <v>1.33</v>
      </c>
      <c r="N241" s="76">
        <v>0.17</v>
      </c>
      <c r="O241" s="76">
        <v>0.03</v>
      </c>
    </row>
    <row r="242" spans="2:15">
      <c r="B242" t="s">
        <v>1864</v>
      </c>
      <c r="C242" t="s">
        <v>1865</v>
      </c>
      <c r="D242" t="s">
        <v>103</v>
      </c>
      <c r="E242" t="s">
        <v>126</v>
      </c>
      <c r="F242" t="s">
        <v>3062</v>
      </c>
      <c r="G242" t="s">
        <v>418</v>
      </c>
      <c r="H242" t="s">
        <v>105</v>
      </c>
      <c r="I242" s="76">
        <v>12970</v>
      </c>
      <c r="J242" s="76">
        <v>683.8</v>
      </c>
      <c r="K242" s="76">
        <v>0</v>
      </c>
      <c r="L242" s="76">
        <v>88.688860000000005</v>
      </c>
      <c r="M242" s="76">
        <v>0.05</v>
      </c>
      <c r="N242" s="76">
        <v>0</v>
      </c>
      <c r="O242" s="76">
        <v>0</v>
      </c>
    </row>
    <row r="243" spans="2:15">
      <c r="B243" t="s">
        <v>1866</v>
      </c>
      <c r="C243" t="s">
        <v>1867</v>
      </c>
      <c r="D243" t="s">
        <v>103</v>
      </c>
      <c r="E243" t="s">
        <v>126</v>
      </c>
      <c r="F243" t="s">
        <v>3063</v>
      </c>
      <c r="G243" t="s">
        <v>1348</v>
      </c>
      <c r="H243" t="s">
        <v>105</v>
      </c>
      <c r="I243" s="76">
        <v>24989</v>
      </c>
      <c r="J243" s="76">
        <v>2981</v>
      </c>
      <c r="K243" s="76">
        <v>0</v>
      </c>
      <c r="L243" s="76">
        <v>744.92209000000003</v>
      </c>
      <c r="M243" s="76">
        <v>0.27</v>
      </c>
      <c r="N243" s="76">
        <v>0.04</v>
      </c>
      <c r="O243" s="76">
        <v>0.01</v>
      </c>
    </row>
    <row r="244" spans="2:15">
      <c r="B244" t="s">
        <v>1868</v>
      </c>
      <c r="C244" t="s">
        <v>1869</v>
      </c>
      <c r="D244" t="s">
        <v>103</v>
      </c>
      <c r="E244" t="s">
        <v>126</v>
      </c>
      <c r="F244" t="s">
        <v>3064</v>
      </c>
      <c r="G244" t="s">
        <v>1348</v>
      </c>
      <c r="H244" t="s">
        <v>105</v>
      </c>
      <c r="I244" s="76">
        <v>642.25</v>
      </c>
      <c r="J244" s="76">
        <v>5071</v>
      </c>
      <c r="K244" s="76">
        <v>0</v>
      </c>
      <c r="L244" s="76">
        <v>32.568497499999999</v>
      </c>
      <c r="M244" s="76">
        <v>0.01</v>
      </c>
      <c r="N244" s="76">
        <v>0</v>
      </c>
      <c r="O244" s="76">
        <v>0</v>
      </c>
    </row>
    <row r="245" spans="2:15">
      <c r="B245" t="s">
        <v>1870</v>
      </c>
      <c r="C245" t="s">
        <v>1871</v>
      </c>
      <c r="D245" t="s">
        <v>103</v>
      </c>
      <c r="E245" t="s">
        <v>126</v>
      </c>
      <c r="F245" t="s">
        <v>3065</v>
      </c>
      <c r="G245" t="s">
        <v>128</v>
      </c>
      <c r="H245" t="s">
        <v>105</v>
      </c>
      <c r="I245" s="76">
        <v>622690</v>
      </c>
      <c r="J245" s="76">
        <v>182</v>
      </c>
      <c r="K245" s="76">
        <v>0</v>
      </c>
      <c r="L245" s="76">
        <v>1133.2958000000001</v>
      </c>
      <c r="M245" s="76">
        <v>0.13</v>
      </c>
      <c r="N245" s="76">
        <v>0.06</v>
      </c>
      <c r="O245" s="76">
        <v>0.01</v>
      </c>
    </row>
    <row r="246" spans="2:15">
      <c r="B246" t="s">
        <v>1872</v>
      </c>
      <c r="C246" t="s">
        <v>1873</v>
      </c>
      <c r="D246" t="s">
        <v>103</v>
      </c>
      <c r="E246" t="s">
        <v>126</v>
      </c>
      <c r="F246" t="s">
        <v>3066</v>
      </c>
      <c r="G246" t="s">
        <v>1062</v>
      </c>
      <c r="H246" t="s">
        <v>105</v>
      </c>
      <c r="I246" s="76">
        <v>104221</v>
      </c>
      <c r="J246" s="76">
        <v>1086</v>
      </c>
      <c r="K246" s="76">
        <v>11.25587</v>
      </c>
      <c r="L246" s="76">
        <v>1143.09593</v>
      </c>
      <c r="M246" s="76">
        <v>0.2</v>
      </c>
      <c r="N246" s="76">
        <v>0.06</v>
      </c>
      <c r="O246" s="76">
        <v>0.01</v>
      </c>
    </row>
    <row r="247" spans="2:15">
      <c r="B247" t="s">
        <v>1874</v>
      </c>
      <c r="C247" t="s">
        <v>1875</v>
      </c>
      <c r="D247" t="s">
        <v>103</v>
      </c>
      <c r="E247" t="s">
        <v>126</v>
      </c>
      <c r="F247" t="s">
        <v>3067</v>
      </c>
      <c r="G247" t="s">
        <v>1062</v>
      </c>
      <c r="H247" t="s">
        <v>105</v>
      </c>
      <c r="I247" s="76">
        <v>98643</v>
      </c>
      <c r="J247" s="76">
        <v>2310</v>
      </c>
      <c r="K247" s="76">
        <v>0</v>
      </c>
      <c r="L247" s="76">
        <v>2278.6532999999999</v>
      </c>
      <c r="M247" s="76">
        <v>0.88</v>
      </c>
      <c r="N247" s="76">
        <v>0.13</v>
      </c>
      <c r="O247" s="76">
        <v>0.02</v>
      </c>
    </row>
    <row r="248" spans="2:15">
      <c r="B248" t="s">
        <v>1876</v>
      </c>
      <c r="C248" t="s">
        <v>1877</v>
      </c>
      <c r="D248" t="s">
        <v>103</v>
      </c>
      <c r="E248" t="s">
        <v>126</v>
      </c>
      <c r="F248" t="s">
        <v>3068</v>
      </c>
      <c r="G248" t="s">
        <v>1062</v>
      </c>
      <c r="H248" t="s">
        <v>105</v>
      </c>
      <c r="I248" s="76">
        <v>4093</v>
      </c>
      <c r="J248" s="76">
        <v>10420</v>
      </c>
      <c r="K248" s="76">
        <v>0</v>
      </c>
      <c r="L248" s="76">
        <v>426.49059999999997</v>
      </c>
      <c r="M248" s="76">
        <v>0.09</v>
      </c>
      <c r="N248" s="76">
        <v>0.02</v>
      </c>
      <c r="O248" s="76">
        <v>0</v>
      </c>
    </row>
    <row r="249" spans="2:15">
      <c r="B249" t="s">
        <v>1878</v>
      </c>
      <c r="C249" t="s">
        <v>1879</v>
      </c>
      <c r="D249" t="s">
        <v>103</v>
      </c>
      <c r="E249" t="s">
        <v>126</v>
      </c>
      <c r="F249" t="s">
        <v>3069</v>
      </c>
      <c r="G249" t="s">
        <v>130</v>
      </c>
      <c r="H249" t="s">
        <v>105</v>
      </c>
      <c r="I249" s="76">
        <v>84299</v>
      </c>
      <c r="J249" s="76">
        <v>620</v>
      </c>
      <c r="K249" s="76">
        <v>0</v>
      </c>
      <c r="L249" s="76">
        <v>522.65380000000005</v>
      </c>
      <c r="M249" s="76">
        <v>0.15</v>
      </c>
      <c r="N249" s="76">
        <v>0.03</v>
      </c>
      <c r="O249" s="76">
        <v>0.01</v>
      </c>
    </row>
    <row r="250" spans="2:15">
      <c r="B250" t="s">
        <v>1880</v>
      </c>
      <c r="C250" t="s">
        <v>1881</v>
      </c>
      <c r="D250" t="s">
        <v>103</v>
      </c>
      <c r="E250" t="s">
        <v>126</v>
      </c>
      <c r="F250" t="s">
        <v>3070</v>
      </c>
      <c r="G250" t="s">
        <v>130</v>
      </c>
      <c r="H250" t="s">
        <v>105</v>
      </c>
      <c r="I250" s="76">
        <v>50817</v>
      </c>
      <c r="J250" s="76">
        <v>2699</v>
      </c>
      <c r="K250" s="76">
        <v>0</v>
      </c>
      <c r="L250" s="76">
        <v>1371.5508299999999</v>
      </c>
      <c r="M250" s="76">
        <v>0.39</v>
      </c>
      <c r="N250" s="76">
        <v>0.08</v>
      </c>
      <c r="O250" s="76">
        <v>0.01</v>
      </c>
    </row>
    <row r="251" spans="2:15">
      <c r="B251" t="s">
        <v>1882</v>
      </c>
      <c r="C251" t="s">
        <v>1883</v>
      </c>
      <c r="D251" t="s">
        <v>103</v>
      </c>
      <c r="E251" t="s">
        <v>126</v>
      </c>
      <c r="F251" t="s">
        <v>3071</v>
      </c>
      <c r="G251" t="s">
        <v>130</v>
      </c>
      <c r="H251" t="s">
        <v>105</v>
      </c>
      <c r="I251" s="76">
        <v>1599</v>
      </c>
      <c r="J251" s="76">
        <v>2318</v>
      </c>
      <c r="K251" s="76">
        <v>0</v>
      </c>
      <c r="L251" s="76">
        <v>37.064819999999997</v>
      </c>
      <c r="M251" s="76">
        <v>0.02</v>
      </c>
      <c r="N251" s="76">
        <v>0</v>
      </c>
      <c r="O251" s="76">
        <v>0</v>
      </c>
    </row>
    <row r="252" spans="2:15">
      <c r="B252" t="s">
        <v>1884</v>
      </c>
      <c r="C252" t="s">
        <v>1885</v>
      </c>
      <c r="D252" t="s">
        <v>103</v>
      </c>
      <c r="E252" t="s">
        <v>126</v>
      </c>
      <c r="F252" t="s">
        <v>3072</v>
      </c>
      <c r="G252" t="s">
        <v>130</v>
      </c>
      <c r="H252" t="s">
        <v>105</v>
      </c>
      <c r="I252" s="76">
        <v>775000</v>
      </c>
      <c r="J252" s="76">
        <v>268.5</v>
      </c>
      <c r="K252" s="76">
        <v>0</v>
      </c>
      <c r="L252" s="76">
        <v>2080.875</v>
      </c>
      <c r="M252" s="76">
        <v>0</v>
      </c>
      <c r="N252" s="76">
        <v>0.12</v>
      </c>
      <c r="O252" s="76">
        <v>0.02</v>
      </c>
    </row>
    <row r="253" spans="2:15">
      <c r="B253" t="s">
        <v>1886</v>
      </c>
      <c r="C253">
        <v>1142587</v>
      </c>
      <c r="D253" t="s">
        <v>103</v>
      </c>
      <c r="E253" t="s">
        <v>126</v>
      </c>
      <c r="F253" t="s">
        <v>2892</v>
      </c>
      <c r="G253" t="s">
        <v>130</v>
      </c>
      <c r="H253" t="s">
        <v>105</v>
      </c>
      <c r="I253" s="76">
        <v>463500</v>
      </c>
      <c r="J253" s="76">
        <v>450.4</v>
      </c>
      <c r="K253" s="76">
        <v>0</v>
      </c>
      <c r="L253" s="76">
        <v>2087.6039999999998</v>
      </c>
      <c r="M253" s="76">
        <v>0</v>
      </c>
      <c r="N253" s="76">
        <v>0.12</v>
      </c>
      <c r="O253" s="76">
        <v>0.02</v>
      </c>
    </row>
    <row r="254" spans="2:15">
      <c r="B254" t="s">
        <v>1887</v>
      </c>
      <c r="C254" t="s">
        <v>1888</v>
      </c>
      <c r="D254" t="s">
        <v>103</v>
      </c>
      <c r="E254" t="s">
        <v>126</v>
      </c>
      <c r="F254" t="s">
        <v>3073</v>
      </c>
      <c r="G254" t="s">
        <v>130</v>
      </c>
      <c r="H254" t="s">
        <v>105</v>
      </c>
      <c r="I254" s="76">
        <v>2599980</v>
      </c>
      <c r="J254" s="76">
        <v>162.80000000000001</v>
      </c>
      <c r="K254" s="76">
        <v>0</v>
      </c>
      <c r="L254" s="76">
        <v>4232.7674399999996</v>
      </c>
      <c r="M254" s="76">
        <v>0.74</v>
      </c>
      <c r="N254" s="76">
        <v>0.24</v>
      </c>
      <c r="O254" s="76">
        <v>0.04</v>
      </c>
    </row>
    <row r="255" spans="2:15">
      <c r="B255" t="s">
        <v>1889</v>
      </c>
      <c r="C255" t="s">
        <v>1890</v>
      </c>
      <c r="D255" t="s">
        <v>103</v>
      </c>
      <c r="E255" t="s">
        <v>126</v>
      </c>
      <c r="F255" t="s">
        <v>3074</v>
      </c>
      <c r="G255" t="s">
        <v>130</v>
      </c>
      <c r="H255" t="s">
        <v>105</v>
      </c>
      <c r="I255" s="76">
        <v>74478</v>
      </c>
      <c r="J255" s="76">
        <v>947.3</v>
      </c>
      <c r="K255" s="76">
        <v>0</v>
      </c>
      <c r="L255" s="76">
        <v>705.53009399999996</v>
      </c>
      <c r="M255" s="76">
        <v>0.49</v>
      </c>
      <c r="N255" s="76">
        <v>0.04</v>
      </c>
      <c r="O255" s="76">
        <v>0.01</v>
      </c>
    </row>
    <row r="256" spans="2:15">
      <c r="B256" t="s">
        <v>1891</v>
      </c>
      <c r="C256" t="s">
        <v>1892</v>
      </c>
      <c r="D256" t="s">
        <v>103</v>
      </c>
      <c r="E256" t="s">
        <v>126</v>
      </c>
      <c r="F256" t="s">
        <v>3075</v>
      </c>
      <c r="G256" t="s">
        <v>132</v>
      </c>
      <c r="H256" t="s">
        <v>105</v>
      </c>
      <c r="I256" s="76">
        <v>13375</v>
      </c>
      <c r="J256" s="76">
        <v>1827</v>
      </c>
      <c r="K256" s="76">
        <v>0</v>
      </c>
      <c r="L256" s="76">
        <v>244.36125000000001</v>
      </c>
      <c r="M256" s="76">
        <v>0.04</v>
      </c>
      <c r="N256" s="76">
        <v>0.01</v>
      </c>
      <c r="O256" s="76">
        <v>0</v>
      </c>
    </row>
    <row r="257" spans="2:15">
      <c r="B257" t="s">
        <v>1893</v>
      </c>
      <c r="C257" t="s">
        <v>1894</v>
      </c>
      <c r="D257" t="s">
        <v>103</v>
      </c>
      <c r="E257" t="s">
        <v>126</v>
      </c>
      <c r="F257" t="s">
        <v>3076</v>
      </c>
      <c r="G257" t="s">
        <v>132</v>
      </c>
      <c r="H257" t="s">
        <v>105</v>
      </c>
      <c r="I257" s="76">
        <v>108000</v>
      </c>
      <c r="J257" s="76">
        <v>276.8</v>
      </c>
      <c r="K257" s="76">
        <v>0</v>
      </c>
      <c r="L257" s="76">
        <v>298.94400000000002</v>
      </c>
      <c r="M257" s="76">
        <v>0.15</v>
      </c>
      <c r="N257" s="76">
        <v>0.02</v>
      </c>
      <c r="O257" s="76">
        <v>0</v>
      </c>
    </row>
    <row r="258" spans="2:15">
      <c r="B258" t="s">
        <v>1895</v>
      </c>
      <c r="C258" t="s">
        <v>1896</v>
      </c>
      <c r="D258" t="s">
        <v>103</v>
      </c>
      <c r="E258" t="s">
        <v>126</v>
      </c>
      <c r="F258" t="s">
        <v>3077</v>
      </c>
      <c r="G258" t="s">
        <v>135</v>
      </c>
      <c r="H258" t="s">
        <v>105</v>
      </c>
      <c r="I258" s="76">
        <v>24880</v>
      </c>
      <c r="J258" s="76">
        <v>1874</v>
      </c>
      <c r="K258" s="76">
        <v>0</v>
      </c>
      <c r="L258" s="76">
        <v>466.25119999999998</v>
      </c>
      <c r="M258" s="76">
        <v>0.12</v>
      </c>
      <c r="N258" s="76">
        <v>0.03</v>
      </c>
      <c r="O258" s="76">
        <v>0</v>
      </c>
    </row>
    <row r="259" spans="2:15">
      <c r="B259" t="s">
        <v>1897</v>
      </c>
      <c r="C259" t="s">
        <v>1898</v>
      </c>
      <c r="D259" t="s">
        <v>103</v>
      </c>
      <c r="E259" t="s">
        <v>126</v>
      </c>
      <c r="F259" t="s">
        <v>3078</v>
      </c>
      <c r="G259" t="s">
        <v>135</v>
      </c>
      <c r="H259" t="s">
        <v>105</v>
      </c>
      <c r="I259" s="76">
        <v>388431</v>
      </c>
      <c r="J259" s="76">
        <v>571.4</v>
      </c>
      <c r="K259" s="76">
        <v>0</v>
      </c>
      <c r="L259" s="76">
        <v>2219.4947339999999</v>
      </c>
      <c r="M259" s="76">
        <v>0</v>
      </c>
      <c r="N259" s="76">
        <v>0.12</v>
      </c>
      <c r="O259" s="76">
        <v>0.02</v>
      </c>
    </row>
    <row r="260" spans="2:15">
      <c r="B260" s="77" t="s">
        <v>1899</v>
      </c>
      <c r="E260" s="16"/>
      <c r="F260"/>
      <c r="G260" s="16"/>
      <c r="I260" s="78">
        <v>0</v>
      </c>
      <c r="K260" s="78">
        <v>0</v>
      </c>
      <c r="L260" s="78">
        <v>0</v>
      </c>
      <c r="N260" s="78">
        <v>0</v>
      </c>
      <c r="O260" s="78">
        <v>0</v>
      </c>
    </row>
    <row r="261" spans="2:15">
      <c r="B261" t="s">
        <v>226</v>
      </c>
      <c r="C261" t="s">
        <v>226</v>
      </c>
      <c r="E261" s="16"/>
      <c r="F261">
        <v>0</v>
      </c>
      <c r="G261" t="s">
        <v>226</v>
      </c>
      <c r="H261" t="s">
        <v>226</v>
      </c>
      <c r="I261" s="76">
        <v>0</v>
      </c>
      <c r="J261" s="76">
        <v>0</v>
      </c>
      <c r="L261" s="76">
        <v>0</v>
      </c>
      <c r="M261" s="76">
        <v>0</v>
      </c>
      <c r="N261" s="76">
        <v>0</v>
      </c>
      <c r="O261" s="76">
        <v>0</v>
      </c>
    </row>
    <row r="262" spans="2:15">
      <c r="B262" s="77" t="s">
        <v>258</v>
      </c>
      <c r="E262" s="16"/>
      <c r="F262"/>
      <c r="G262" s="16"/>
      <c r="I262" s="78">
        <v>2494509.7200000002</v>
      </c>
      <c r="K262" s="78">
        <v>39.599796640000001</v>
      </c>
      <c r="L262" s="78">
        <v>294120.10843409615</v>
      </c>
      <c r="N262" s="78">
        <v>16.510000000000002</v>
      </c>
      <c r="O262" s="78">
        <v>3.05</v>
      </c>
    </row>
    <row r="263" spans="2:15">
      <c r="B263" s="77" t="s">
        <v>374</v>
      </c>
      <c r="E263" s="16"/>
      <c r="F263"/>
      <c r="G263" s="16"/>
      <c r="I263" s="78">
        <v>8580</v>
      </c>
      <c r="K263" s="78">
        <v>0</v>
      </c>
      <c r="L263" s="78">
        <v>1494.4822463999999</v>
      </c>
      <c r="N263" s="78">
        <v>0.08</v>
      </c>
      <c r="O263" s="78">
        <v>0.02</v>
      </c>
    </row>
    <row r="264" spans="2:15">
      <c r="B264" t="s">
        <v>1900</v>
      </c>
      <c r="C264" t="s">
        <v>1901</v>
      </c>
      <c r="D264" t="s">
        <v>1422</v>
      </c>
      <c r="E264" t="s">
        <v>1365</v>
      </c>
      <c r="F264" t="s">
        <v>3079</v>
      </c>
      <c r="G264" t="s">
        <v>1459</v>
      </c>
      <c r="H264" t="s">
        <v>109</v>
      </c>
      <c r="I264" s="76">
        <v>8580</v>
      </c>
      <c r="J264" s="76">
        <v>5024</v>
      </c>
      <c r="K264" s="76">
        <v>0</v>
      </c>
      <c r="L264" s="76">
        <v>1494.4822463999999</v>
      </c>
      <c r="M264" s="76">
        <v>0</v>
      </c>
      <c r="N264" s="76">
        <v>0.08</v>
      </c>
      <c r="O264" s="76">
        <v>0.02</v>
      </c>
    </row>
    <row r="265" spans="2:15">
      <c r="B265" s="77" t="s">
        <v>375</v>
      </c>
      <c r="E265" s="16"/>
      <c r="F265"/>
      <c r="G265" s="16"/>
      <c r="I265" s="78">
        <v>2485929.7200000002</v>
      </c>
      <c r="K265" s="78">
        <v>39.599796640000001</v>
      </c>
      <c r="L265" s="78">
        <v>292625.62618769618</v>
      </c>
      <c r="N265" s="78">
        <v>16.420000000000002</v>
      </c>
      <c r="O265" s="78">
        <v>3.03</v>
      </c>
    </row>
    <row r="266" spans="2:15">
      <c r="B266" t="s">
        <v>1902</v>
      </c>
      <c r="C266" t="s">
        <v>1903</v>
      </c>
      <c r="D266" t="s">
        <v>1364</v>
      </c>
      <c r="E266" t="s">
        <v>1365</v>
      </c>
      <c r="F266" t="s">
        <v>2843</v>
      </c>
      <c r="G266" t="s">
        <v>1904</v>
      </c>
      <c r="H266" t="s">
        <v>109</v>
      </c>
      <c r="I266" s="76">
        <v>12250</v>
      </c>
      <c r="J266" s="76">
        <v>29491</v>
      </c>
      <c r="K266" s="76">
        <v>0</v>
      </c>
      <c r="L266" s="76">
        <v>12525.048882499999</v>
      </c>
      <c r="M266" s="76">
        <v>0</v>
      </c>
      <c r="N266" s="76">
        <v>0.7</v>
      </c>
      <c r="O266" s="76">
        <v>0.13</v>
      </c>
    </row>
    <row r="267" spans="2:15">
      <c r="B267" t="s">
        <v>1905</v>
      </c>
      <c r="C267" t="s">
        <v>1906</v>
      </c>
      <c r="D267" t="s">
        <v>1364</v>
      </c>
      <c r="E267" t="s">
        <v>1365</v>
      </c>
      <c r="F267" t="s">
        <v>3080</v>
      </c>
      <c r="G267" t="s">
        <v>1419</v>
      </c>
      <c r="H267" t="s">
        <v>109</v>
      </c>
      <c r="I267" s="76">
        <v>4765</v>
      </c>
      <c r="J267" s="76">
        <v>11402</v>
      </c>
      <c r="K267" s="76">
        <v>0</v>
      </c>
      <c r="L267" s="76">
        <v>1883.6394751</v>
      </c>
      <c r="M267" s="76">
        <v>0</v>
      </c>
      <c r="N267" s="76">
        <v>0.11</v>
      </c>
      <c r="O267" s="76">
        <v>0.02</v>
      </c>
    </row>
    <row r="268" spans="2:15">
      <c r="B268" t="s">
        <v>1905</v>
      </c>
      <c r="C268" t="s">
        <v>1906</v>
      </c>
      <c r="D268" t="s">
        <v>1364</v>
      </c>
      <c r="E268" t="s">
        <v>1365</v>
      </c>
      <c r="F268" t="s">
        <v>3080</v>
      </c>
      <c r="G268" t="s">
        <v>1419</v>
      </c>
      <c r="H268" t="s">
        <v>109</v>
      </c>
      <c r="I268" s="76">
        <v>12380</v>
      </c>
      <c r="J268" s="76">
        <v>11402</v>
      </c>
      <c r="K268" s="76">
        <v>0</v>
      </c>
      <c r="L268" s="76">
        <v>4893.9048691999997</v>
      </c>
      <c r="M268" s="76">
        <v>0</v>
      </c>
      <c r="N268" s="76">
        <v>0.27</v>
      </c>
      <c r="O268" s="76">
        <v>0.05</v>
      </c>
    </row>
    <row r="269" spans="2:15">
      <c r="B269" t="s">
        <v>1907</v>
      </c>
      <c r="C269" t="s">
        <v>1906</v>
      </c>
      <c r="D269" t="s">
        <v>1364</v>
      </c>
      <c r="E269" t="s">
        <v>1365</v>
      </c>
      <c r="F269" t="s">
        <v>3080</v>
      </c>
      <c r="G269" t="s">
        <v>1419</v>
      </c>
      <c r="H269" t="s">
        <v>109</v>
      </c>
      <c r="I269" s="76">
        <v>4540</v>
      </c>
      <c r="J269" s="76">
        <v>11402</v>
      </c>
      <c r="K269" s="76">
        <v>0</v>
      </c>
      <c r="L269" s="76">
        <v>1794.6953235999999</v>
      </c>
      <c r="M269" s="76">
        <v>0</v>
      </c>
      <c r="N269" s="76">
        <v>0.1</v>
      </c>
      <c r="O269" s="76">
        <v>0.02</v>
      </c>
    </row>
    <row r="270" spans="2:15">
      <c r="B270" t="s">
        <v>1908</v>
      </c>
      <c r="C270" t="s">
        <v>1909</v>
      </c>
      <c r="D270" t="s">
        <v>1364</v>
      </c>
      <c r="E270" t="s">
        <v>1365</v>
      </c>
      <c r="F270" t="s">
        <v>2885</v>
      </c>
      <c r="G270" t="s">
        <v>1910</v>
      </c>
      <c r="H270" t="s">
        <v>109</v>
      </c>
      <c r="I270" s="76">
        <v>21000</v>
      </c>
      <c r="J270" s="76">
        <v>10088</v>
      </c>
      <c r="K270" s="76">
        <v>0</v>
      </c>
      <c r="L270" s="76">
        <v>7344.77016</v>
      </c>
      <c r="M270" s="76">
        <v>0</v>
      </c>
      <c r="N270" s="76">
        <v>0.41</v>
      </c>
      <c r="O270" s="76">
        <v>0.08</v>
      </c>
    </row>
    <row r="271" spans="2:15">
      <c r="B271" t="s">
        <v>1911</v>
      </c>
      <c r="C271" t="s">
        <v>1912</v>
      </c>
      <c r="D271" t="s">
        <v>103</v>
      </c>
      <c r="E271" t="s">
        <v>1365</v>
      </c>
      <c r="F271" t="s">
        <v>3081</v>
      </c>
      <c r="G271" t="s">
        <v>1913</v>
      </c>
      <c r="H271" t="s">
        <v>109</v>
      </c>
      <c r="I271" s="76">
        <v>12700</v>
      </c>
      <c r="J271" s="76">
        <v>17646</v>
      </c>
      <c r="K271" s="76">
        <v>0</v>
      </c>
      <c r="L271" s="76">
        <v>7769.6926139999996</v>
      </c>
      <c r="M271" s="76">
        <v>0</v>
      </c>
      <c r="N271" s="76">
        <v>0.44</v>
      </c>
      <c r="O271" s="76">
        <v>0.08</v>
      </c>
    </row>
    <row r="272" spans="2:15">
      <c r="B272" t="s">
        <v>1911</v>
      </c>
      <c r="C272" t="s">
        <v>1912</v>
      </c>
      <c r="D272" t="s">
        <v>103</v>
      </c>
      <c r="E272" t="s">
        <v>1365</v>
      </c>
      <c r="F272" t="s">
        <v>3081</v>
      </c>
      <c r="G272" t="s">
        <v>1913</v>
      </c>
      <c r="H272" t="s">
        <v>109</v>
      </c>
      <c r="I272" s="76">
        <v>17800</v>
      </c>
      <c r="J272" s="76">
        <v>17646</v>
      </c>
      <c r="K272" s="76">
        <v>0</v>
      </c>
      <c r="L272" s="76">
        <v>10889.805396</v>
      </c>
      <c r="M272" s="76">
        <v>0</v>
      </c>
      <c r="N272" s="76">
        <v>0.61</v>
      </c>
      <c r="O272" s="76">
        <v>0.11</v>
      </c>
    </row>
    <row r="273" spans="2:15">
      <c r="B273" t="s">
        <v>1914</v>
      </c>
      <c r="C273" t="s">
        <v>1915</v>
      </c>
      <c r="D273" t="s">
        <v>1364</v>
      </c>
      <c r="E273" t="s">
        <v>1365</v>
      </c>
      <c r="F273" t="s">
        <v>3082</v>
      </c>
      <c r="G273" t="s">
        <v>1913</v>
      </c>
      <c r="H273" t="s">
        <v>109</v>
      </c>
      <c r="I273" s="76">
        <v>3375</v>
      </c>
      <c r="J273" s="76">
        <v>119800</v>
      </c>
      <c r="K273" s="76">
        <v>0</v>
      </c>
      <c r="L273" s="76">
        <v>14017.947749999999</v>
      </c>
      <c r="M273" s="76">
        <v>0</v>
      </c>
      <c r="N273" s="76">
        <v>0.79</v>
      </c>
      <c r="O273" s="76">
        <v>0.15</v>
      </c>
    </row>
    <row r="274" spans="2:15">
      <c r="B274" t="s">
        <v>1916</v>
      </c>
      <c r="C274" t="s">
        <v>1917</v>
      </c>
      <c r="D274" t="s">
        <v>1364</v>
      </c>
      <c r="E274" t="s">
        <v>1365</v>
      </c>
      <c r="F274" t="s">
        <v>3083</v>
      </c>
      <c r="G274" t="s">
        <v>1404</v>
      </c>
      <c r="H274" t="s">
        <v>109</v>
      </c>
      <c r="I274" s="76">
        <v>2008</v>
      </c>
      <c r="J274" s="76">
        <v>116947</v>
      </c>
      <c r="K274" s="76">
        <v>0</v>
      </c>
      <c r="L274" s="76">
        <v>8141.54139992</v>
      </c>
      <c r="M274" s="76">
        <v>0</v>
      </c>
      <c r="N274" s="76">
        <v>0.46</v>
      </c>
      <c r="O274" s="76">
        <v>0.08</v>
      </c>
    </row>
    <row r="275" spans="2:15">
      <c r="B275" t="s">
        <v>1916</v>
      </c>
      <c r="C275" t="s">
        <v>1917</v>
      </c>
      <c r="D275" t="s">
        <v>1364</v>
      </c>
      <c r="E275" t="s">
        <v>1365</v>
      </c>
      <c r="F275" t="s">
        <v>3083</v>
      </c>
      <c r="G275" t="s">
        <v>1404</v>
      </c>
      <c r="H275" t="s">
        <v>109</v>
      </c>
      <c r="I275" s="76">
        <v>2842</v>
      </c>
      <c r="J275" s="76">
        <v>116947</v>
      </c>
      <c r="K275" s="76">
        <v>0</v>
      </c>
      <c r="L275" s="76">
        <v>11523.038176579999</v>
      </c>
      <c r="M275" s="76">
        <v>0</v>
      </c>
      <c r="N275" s="76">
        <v>0.65</v>
      </c>
      <c r="O275" s="76">
        <v>0.12</v>
      </c>
    </row>
    <row r="276" spans="2:15">
      <c r="B276" t="s">
        <v>1918</v>
      </c>
      <c r="C276" t="s">
        <v>1919</v>
      </c>
      <c r="D276" t="s">
        <v>1364</v>
      </c>
      <c r="E276" t="s">
        <v>1365</v>
      </c>
      <c r="F276" t="s">
        <v>3084</v>
      </c>
      <c r="G276" t="s">
        <v>1404</v>
      </c>
      <c r="H276" t="s">
        <v>109</v>
      </c>
      <c r="I276" s="76">
        <v>93480</v>
      </c>
      <c r="J276" s="76">
        <v>1615</v>
      </c>
      <c r="K276" s="76">
        <v>0</v>
      </c>
      <c r="L276" s="76">
        <v>5234.1368339999999</v>
      </c>
      <c r="M276" s="76">
        <v>0</v>
      </c>
      <c r="N276" s="76">
        <v>0.28999999999999998</v>
      </c>
      <c r="O276" s="76">
        <v>0.05</v>
      </c>
    </row>
    <row r="277" spans="2:15">
      <c r="B277" t="s">
        <v>1918</v>
      </c>
      <c r="C277" t="s">
        <v>1919</v>
      </c>
      <c r="D277" t="s">
        <v>1364</v>
      </c>
      <c r="E277" t="s">
        <v>1365</v>
      </c>
      <c r="F277" t="s">
        <v>3084</v>
      </c>
      <c r="G277" t="s">
        <v>1404</v>
      </c>
      <c r="H277" t="s">
        <v>109</v>
      </c>
      <c r="I277" s="76">
        <v>141672</v>
      </c>
      <c r="J277" s="76">
        <v>1615</v>
      </c>
      <c r="K277" s="76">
        <v>0</v>
      </c>
      <c r="L277" s="76">
        <v>7932.5057076000003</v>
      </c>
      <c r="M277" s="76">
        <v>0</v>
      </c>
      <c r="N277" s="76">
        <v>0.45</v>
      </c>
      <c r="O277" s="76">
        <v>0.08</v>
      </c>
    </row>
    <row r="278" spans="2:15">
      <c r="B278" t="s">
        <v>1920</v>
      </c>
      <c r="C278" t="s">
        <v>1921</v>
      </c>
      <c r="D278" t="s">
        <v>1364</v>
      </c>
      <c r="E278" t="s">
        <v>1365</v>
      </c>
      <c r="F278" t="s">
        <v>3085</v>
      </c>
      <c r="G278" t="s">
        <v>1404</v>
      </c>
      <c r="H278" t="s">
        <v>109</v>
      </c>
      <c r="I278" s="76">
        <v>2383</v>
      </c>
      <c r="J278" s="76">
        <v>3420</v>
      </c>
      <c r="K278" s="76">
        <v>1.98284664</v>
      </c>
      <c r="L278" s="76">
        <v>284.53849284</v>
      </c>
      <c r="M278" s="76">
        <v>0</v>
      </c>
      <c r="N278" s="76">
        <v>0.02</v>
      </c>
      <c r="O278" s="76">
        <v>0</v>
      </c>
    </row>
    <row r="279" spans="2:15">
      <c r="B279" t="s">
        <v>1922</v>
      </c>
      <c r="C279" t="s">
        <v>1923</v>
      </c>
      <c r="D279" t="s">
        <v>1422</v>
      </c>
      <c r="E279" t="s">
        <v>1365</v>
      </c>
      <c r="F279" t="s">
        <v>3086</v>
      </c>
      <c r="G279" t="s">
        <v>1433</v>
      </c>
      <c r="H279" t="s">
        <v>109</v>
      </c>
      <c r="I279" s="76">
        <v>40168</v>
      </c>
      <c r="J279" s="76">
        <v>1185</v>
      </c>
      <c r="K279" s="76">
        <v>0</v>
      </c>
      <c r="L279" s="76">
        <v>1650.2601036000001</v>
      </c>
      <c r="M279" s="76">
        <v>0</v>
      </c>
      <c r="N279" s="76">
        <v>0.09</v>
      </c>
      <c r="O279" s="76">
        <v>0.02</v>
      </c>
    </row>
    <row r="280" spans="2:15">
      <c r="B280" t="s">
        <v>1924</v>
      </c>
      <c r="C280" t="s">
        <v>1925</v>
      </c>
      <c r="D280" t="s">
        <v>1364</v>
      </c>
      <c r="E280" t="s">
        <v>126</v>
      </c>
      <c r="F280" t="s">
        <v>3087</v>
      </c>
      <c r="G280" t="s">
        <v>1433</v>
      </c>
      <c r="H280" t="s">
        <v>202</v>
      </c>
      <c r="I280" s="76">
        <v>7750</v>
      </c>
      <c r="J280" s="76">
        <v>13330</v>
      </c>
      <c r="K280" s="76">
        <v>0</v>
      </c>
      <c r="L280" s="76">
        <v>3672.1683950000001</v>
      </c>
      <c r="M280" s="76">
        <v>0</v>
      </c>
      <c r="N280" s="76">
        <v>0.21</v>
      </c>
      <c r="O280" s="76">
        <v>0.04</v>
      </c>
    </row>
    <row r="281" spans="2:15">
      <c r="B281" t="s">
        <v>1926</v>
      </c>
      <c r="C281" t="s">
        <v>1927</v>
      </c>
      <c r="D281" t="s">
        <v>1364</v>
      </c>
      <c r="E281" t="s">
        <v>1365</v>
      </c>
      <c r="F281" t="s">
        <v>3088</v>
      </c>
      <c r="G281" t="s">
        <v>1433</v>
      </c>
      <c r="H281" t="s">
        <v>109</v>
      </c>
      <c r="I281" s="76">
        <v>37500</v>
      </c>
      <c r="J281" s="76">
        <v>475</v>
      </c>
      <c r="K281" s="76">
        <v>0</v>
      </c>
      <c r="L281" s="76">
        <v>617.55937500000005</v>
      </c>
      <c r="M281" s="76">
        <v>0</v>
      </c>
      <c r="N281" s="76">
        <v>0.03</v>
      </c>
      <c r="O281" s="76">
        <v>0.01</v>
      </c>
    </row>
    <row r="282" spans="2:15">
      <c r="B282" t="s">
        <v>1928</v>
      </c>
      <c r="C282" t="s">
        <v>1929</v>
      </c>
      <c r="D282" t="s">
        <v>1364</v>
      </c>
      <c r="E282" t="s">
        <v>1365</v>
      </c>
      <c r="F282" t="s">
        <v>3089</v>
      </c>
      <c r="G282" t="s">
        <v>1433</v>
      </c>
      <c r="H282" t="s">
        <v>109</v>
      </c>
      <c r="I282" s="76">
        <v>3400</v>
      </c>
      <c r="J282" s="76">
        <v>445</v>
      </c>
      <c r="K282" s="76">
        <v>0</v>
      </c>
      <c r="L282" s="76">
        <v>52.455710000000003</v>
      </c>
      <c r="M282" s="76">
        <v>0</v>
      </c>
      <c r="N282" s="76">
        <v>0</v>
      </c>
      <c r="O282" s="76">
        <v>0</v>
      </c>
    </row>
    <row r="283" spans="2:15">
      <c r="B283" t="s">
        <v>1930</v>
      </c>
      <c r="C283" t="s">
        <v>1931</v>
      </c>
      <c r="D283" t="s">
        <v>1932</v>
      </c>
      <c r="E283" t="s">
        <v>1365</v>
      </c>
      <c r="F283" t="s">
        <v>3090</v>
      </c>
      <c r="G283" t="s">
        <v>1433</v>
      </c>
      <c r="H283" t="s">
        <v>202</v>
      </c>
      <c r="I283" s="76">
        <v>4560</v>
      </c>
      <c r="J283" s="76">
        <v>24650</v>
      </c>
      <c r="K283" s="76">
        <v>0</v>
      </c>
      <c r="L283" s="76">
        <v>3995.5125840000001</v>
      </c>
      <c r="M283" s="76">
        <v>0</v>
      </c>
      <c r="N283" s="76">
        <v>0.22</v>
      </c>
      <c r="O283" s="76">
        <v>0.04</v>
      </c>
    </row>
    <row r="284" spans="2:15">
      <c r="B284" t="s">
        <v>1930</v>
      </c>
      <c r="C284" t="s">
        <v>1931</v>
      </c>
      <c r="D284" t="s">
        <v>1932</v>
      </c>
      <c r="E284" t="s">
        <v>1365</v>
      </c>
      <c r="F284" t="s">
        <v>3090</v>
      </c>
      <c r="G284" t="s">
        <v>1433</v>
      </c>
      <c r="H284" t="s">
        <v>202</v>
      </c>
      <c r="I284" s="76">
        <v>6440</v>
      </c>
      <c r="J284" s="76">
        <v>24650</v>
      </c>
      <c r="K284" s="76">
        <v>0</v>
      </c>
      <c r="L284" s="76">
        <v>5642.7853160000004</v>
      </c>
      <c r="M284" s="76">
        <v>0</v>
      </c>
      <c r="N284" s="76">
        <v>0.32</v>
      </c>
      <c r="O284" s="76">
        <v>0.06</v>
      </c>
    </row>
    <row r="285" spans="2:15">
      <c r="B285" t="s">
        <v>1933</v>
      </c>
      <c r="C285" t="s">
        <v>1934</v>
      </c>
      <c r="D285" t="s">
        <v>1403</v>
      </c>
      <c r="E285" t="s">
        <v>1365</v>
      </c>
      <c r="F285" t="s">
        <v>3091</v>
      </c>
      <c r="G285" t="s">
        <v>1483</v>
      </c>
      <c r="H285" t="s">
        <v>113</v>
      </c>
      <c r="I285" s="76">
        <v>380395</v>
      </c>
      <c r="J285" s="76">
        <v>641.6</v>
      </c>
      <c r="K285" s="76">
        <v>0</v>
      </c>
      <c r="L285" s="76">
        <v>10134.895025231999</v>
      </c>
      <c r="M285" s="76">
        <v>0</v>
      </c>
      <c r="N285" s="76">
        <v>0.56999999999999995</v>
      </c>
      <c r="O285" s="76">
        <v>0.11</v>
      </c>
    </row>
    <row r="286" spans="2:15">
      <c r="B286" t="s">
        <v>1935</v>
      </c>
      <c r="C286" t="s">
        <v>1936</v>
      </c>
      <c r="D286" t="s">
        <v>126</v>
      </c>
      <c r="E286" t="s">
        <v>1365</v>
      </c>
      <c r="F286" t="s">
        <v>3092</v>
      </c>
      <c r="G286" t="s">
        <v>1483</v>
      </c>
      <c r="H286" t="s">
        <v>113</v>
      </c>
      <c r="I286" s="76">
        <v>262572</v>
      </c>
      <c r="J286" s="76">
        <v>415</v>
      </c>
      <c r="K286" s="76">
        <v>0</v>
      </c>
      <c r="L286" s="76">
        <v>4524.9794218799998</v>
      </c>
      <c r="M286" s="76">
        <v>0</v>
      </c>
      <c r="N286" s="76">
        <v>0.25</v>
      </c>
      <c r="O286" s="76">
        <v>0.05</v>
      </c>
    </row>
    <row r="287" spans="2:15">
      <c r="B287" t="s">
        <v>1937</v>
      </c>
      <c r="C287" t="s">
        <v>1938</v>
      </c>
      <c r="D287" t="s">
        <v>1364</v>
      </c>
      <c r="E287" t="s">
        <v>1365</v>
      </c>
      <c r="F287" t="s">
        <v>3093</v>
      </c>
      <c r="G287" t="s">
        <v>1483</v>
      </c>
      <c r="H287" t="s">
        <v>113</v>
      </c>
      <c r="I287" s="76">
        <v>101640</v>
      </c>
      <c r="J287" s="76">
        <v>897.5</v>
      </c>
      <c r="K287" s="76">
        <v>0</v>
      </c>
      <c r="L287" s="76">
        <v>3788.0806194000002</v>
      </c>
      <c r="M287" s="76">
        <v>0</v>
      </c>
      <c r="N287" s="76">
        <v>0.21</v>
      </c>
      <c r="O287" s="76">
        <v>0.04</v>
      </c>
    </row>
    <row r="288" spans="2:15">
      <c r="B288" t="s">
        <v>1937</v>
      </c>
      <c r="C288" t="s">
        <v>1938</v>
      </c>
      <c r="D288" t="s">
        <v>1364</v>
      </c>
      <c r="E288" t="s">
        <v>1365</v>
      </c>
      <c r="F288" t="s">
        <v>3093</v>
      </c>
      <c r="G288" t="s">
        <v>1483</v>
      </c>
      <c r="H288" t="s">
        <v>113</v>
      </c>
      <c r="I288" s="76">
        <v>384209</v>
      </c>
      <c r="J288" s="76">
        <v>897.5</v>
      </c>
      <c r="K288" s="76">
        <v>0</v>
      </c>
      <c r="L288" s="76">
        <v>14319.309983265</v>
      </c>
      <c r="M288" s="76">
        <v>0</v>
      </c>
      <c r="N288" s="76">
        <v>0.8</v>
      </c>
      <c r="O288" s="76">
        <v>0.15</v>
      </c>
    </row>
    <row r="289" spans="2:15">
      <c r="B289" t="s">
        <v>1939</v>
      </c>
      <c r="C289" t="s">
        <v>1940</v>
      </c>
      <c r="D289" t="s">
        <v>1364</v>
      </c>
      <c r="E289" t="s">
        <v>1365</v>
      </c>
      <c r="F289" t="s">
        <v>3094</v>
      </c>
      <c r="G289" t="s">
        <v>1483</v>
      </c>
      <c r="H289" t="s">
        <v>109</v>
      </c>
      <c r="I289" s="76">
        <v>53000</v>
      </c>
      <c r="J289" s="76">
        <v>17174</v>
      </c>
      <c r="K289" s="76">
        <v>0</v>
      </c>
      <c r="L289" s="76">
        <v>31557.39674</v>
      </c>
      <c r="M289" s="76">
        <v>0</v>
      </c>
      <c r="N289" s="76">
        <v>1.77</v>
      </c>
      <c r="O289" s="76">
        <v>0.33</v>
      </c>
    </row>
    <row r="290" spans="2:15">
      <c r="B290" t="s">
        <v>1941</v>
      </c>
      <c r="C290" t="s">
        <v>1942</v>
      </c>
      <c r="D290" t="s">
        <v>1364</v>
      </c>
      <c r="E290" t="s">
        <v>1365</v>
      </c>
      <c r="F290" t="s">
        <v>3095</v>
      </c>
      <c r="G290" t="s">
        <v>1943</v>
      </c>
      <c r="H290" t="s">
        <v>109</v>
      </c>
      <c r="I290" s="76">
        <v>29070</v>
      </c>
      <c r="J290" s="76">
        <v>4142</v>
      </c>
      <c r="K290" s="76">
        <v>0</v>
      </c>
      <c r="L290" s="76">
        <v>4174.5432798000002</v>
      </c>
      <c r="M290" s="76">
        <v>0</v>
      </c>
      <c r="N290" s="76">
        <v>0.23</v>
      </c>
      <c r="O290" s="76">
        <v>0.04</v>
      </c>
    </row>
    <row r="291" spans="2:15">
      <c r="B291" t="s">
        <v>1941</v>
      </c>
      <c r="C291" t="s">
        <v>1942</v>
      </c>
      <c r="D291" t="s">
        <v>1364</v>
      </c>
      <c r="E291" t="s">
        <v>1365</v>
      </c>
      <c r="F291" t="s">
        <v>3095</v>
      </c>
      <c r="G291" t="s">
        <v>1943</v>
      </c>
      <c r="H291" t="s">
        <v>109</v>
      </c>
      <c r="I291" s="76">
        <v>40930</v>
      </c>
      <c r="J291" s="76">
        <v>4142</v>
      </c>
      <c r="K291" s="76">
        <v>0</v>
      </c>
      <c r="L291" s="76">
        <v>5877.6765201999997</v>
      </c>
      <c r="M291" s="76">
        <v>0</v>
      </c>
      <c r="N291" s="76">
        <v>0.33</v>
      </c>
      <c r="O291" s="76">
        <v>0.06</v>
      </c>
    </row>
    <row r="292" spans="2:15">
      <c r="B292" t="s">
        <v>1944</v>
      </c>
      <c r="C292" t="s">
        <v>1945</v>
      </c>
      <c r="D292" t="s">
        <v>1364</v>
      </c>
      <c r="E292" t="s">
        <v>126</v>
      </c>
      <c r="F292" t="s">
        <v>3096</v>
      </c>
      <c r="G292" t="s">
        <v>1946</v>
      </c>
      <c r="H292" t="s">
        <v>109</v>
      </c>
      <c r="I292" s="76">
        <v>40225</v>
      </c>
      <c r="J292" s="76">
        <v>5112</v>
      </c>
      <c r="K292" s="76">
        <v>0</v>
      </c>
      <c r="L292" s="76">
        <v>7129.1990340000002</v>
      </c>
      <c r="M292" s="76">
        <v>0</v>
      </c>
      <c r="N292" s="76">
        <v>0.4</v>
      </c>
      <c r="O292" s="76">
        <v>7.0000000000000007E-2</v>
      </c>
    </row>
    <row r="293" spans="2:15">
      <c r="B293" t="s">
        <v>1944</v>
      </c>
      <c r="C293" t="s">
        <v>1945</v>
      </c>
      <c r="D293" t="s">
        <v>1364</v>
      </c>
      <c r="E293" t="s">
        <v>126</v>
      </c>
      <c r="F293" t="s">
        <v>3096</v>
      </c>
      <c r="G293" t="s">
        <v>1946</v>
      </c>
      <c r="H293" t="s">
        <v>109</v>
      </c>
      <c r="I293" s="76">
        <v>56775</v>
      </c>
      <c r="J293" s="76">
        <v>5112</v>
      </c>
      <c r="K293" s="76">
        <v>0</v>
      </c>
      <c r="L293" s="76">
        <v>10062.405846</v>
      </c>
      <c r="M293" s="76">
        <v>0</v>
      </c>
      <c r="N293" s="76">
        <v>0.56000000000000005</v>
      </c>
      <c r="O293" s="76">
        <v>0.1</v>
      </c>
    </row>
    <row r="294" spans="2:15">
      <c r="B294" t="s">
        <v>1947</v>
      </c>
      <c r="C294" t="s">
        <v>1948</v>
      </c>
      <c r="D294" t="s">
        <v>1364</v>
      </c>
      <c r="E294" t="s">
        <v>1365</v>
      </c>
      <c r="F294" t="s">
        <v>3097</v>
      </c>
      <c r="G294" t="s">
        <v>1946</v>
      </c>
      <c r="H294" t="s">
        <v>109</v>
      </c>
      <c r="I294" s="76">
        <v>6730</v>
      </c>
      <c r="J294" s="76">
        <v>18407</v>
      </c>
      <c r="K294" s="76">
        <v>11.666454999999999</v>
      </c>
      <c r="L294" s="76">
        <v>4306.5551986999999</v>
      </c>
      <c r="M294" s="76">
        <v>0</v>
      </c>
      <c r="N294" s="76">
        <v>0.24</v>
      </c>
      <c r="O294" s="76">
        <v>0.04</v>
      </c>
    </row>
    <row r="295" spans="2:15">
      <c r="B295" t="s">
        <v>1947</v>
      </c>
      <c r="C295" t="s">
        <v>1948</v>
      </c>
      <c r="D295" t="s">
        <v>1364</v>
      </c>
      <c r="E295" t="s">
        <v>1365</v>
      </c>
      <c r="F295" t="s">
        <v>3097</v>
      </c>
      <c r="G295" t="s">
        <v>1946</v>
      </c>
      <c r="H295" t="s">
        <v>109</v>
      </c>
      <c r="I295" s="76">
        <v>9270</v>
      </c>
      <c r="J295" s="76">
        <v>18407</v>
      </c>
      <c r="K295" s="76">
        <v>16.069545000000002</v>
      </c>
      <c r="L295" s="76">
        <v>5931.9118412999997</v>
      </c>
      <c r="M295" s="76">
        <v>0</v>
      </c>
      <c r="N295" s="76">
        <v>0.33</v>
      </c>
      <c r="O295" s="76">
        <v>0.06</v>
      </c>
    </row>
    <row r="296" spans="2:15">
      <c r="B296" t="s">
        <v>1949</v>
      </c>
      <c r="C296" t="s">
        <v>1950</v>
      </c>
      <c r="D296" t="s">
        <v>1364</v>
      </c>
      <c r="E296" t="s">
        <v>1365</v>
      </c>
      <c r="F296" t="s">
        <v>3098</v>
      </c>
      <c r="G296" t="s">
        <v>1951</v>
      </c>
      <c r="H296" t="s">
        <v>109</v>
      </c>
      <c r="I296" s="76">
        <v>12485</v>
      </c>
      <c r="J296" s="76">
        <v>17243</v>
      </c>
      <c r="K296" s="76">
        <v>0</v>
      </c>
      <c r="L296" s="76">
        <v>7463.7179028500004</v>
      </c>
      <c r="M296" s="76">
        <v>0</v>
      </c>
      <c r="N296" s="76">
        <v>0.42</v>
      </c>
      <c r="O296" s="76">
        <v>0.08</v>
      </c>
    </row>
    <row r="297" spans="2:15">
      <c r="B297" t="s">
        <v>1949</v>
      </c>
      <c r="C297" t="s">
        <v>1950</v>
      </c>
      <c r="D297" t="s">
        <v>1364</v>
      </c>
      <c r="E297" t="s">
        <v>1365</v>
      </c>
      <c r="F297" t="s">
        <v>3098</v>
      </c>
      <c r="G297" t="s">
        <v>1951</v>
      </c>
      <c r="H297" t="s">
        <v>109</v>
      </c>
      <c r="I297" s="76">
        <v>27440</v>
      </c>
      <c r="J297" s="76">
        <v>17243</v>
      </c>
      <c r="K297" s="76">
        <v>0</v>
      </c>
      <c r="L297" s="76">
        <v>16404.0383864</v>
      </c>
      <c r="M297" s="76">
        <v>0</v>
      </c>
      <c r="N297" s="76">
        <v>0.92</v>
      </c>
      <c r="O297" s="76">
        <v>0.17</v>
      </c>
    </row>
    <row r="298" spans="2:15">
      <c r="B298" t="s">
        <v>1952</v>
      </c>
      <c r="C298" t="s">
        <v>1953</v>
      </c>
      <c r="D298" t="s">
        <v>1364</v>
      </c>
      <c r="E298" t="s">
        <v>1365</v>
      </c>
      <c r="F298" t="s">
        <v>3099</v>
      </c>
      <c r="G298" t="s">
        <v>1951</v>
      </c>
      <c r="H298" t="s">
        <v>109</v>
      </c>
      <c r="I298" s="76">
        <v>19200</v>
      </c>
      <c r="J298" s="76">
        <v>698</v>
      </c>
      <c r="K298" s="76">
        <v>0</v>
      </c>
      <c r="L298" s="76">
        <v>464.63347199999998</v>
      </c>
      <c r="M298" s="76">
        <v>0</v>
      </c>
      <c r="N298" s="76">
        <v>0.03</v>
      </c>
      <c r="O298" s="76">
        <v>0</v>
      </c>
    </row>
    <row r="299" spans="2:15">
      <c r="B299" t="s">
        <v>1954</v>
      </c>
      <c r="C299" t="s">
        <v>1955</v>
      </c>
      <c r="D299" t="s">
        <v>1364</v>
      </c>
      <c r="E299" t="s">
        <v>1365</v>
      </c>
      <c r="F299" t="s">
        <v>2886</v>
      </c>
      <c r="G299" t="s">
        <v>1951</v>
      </c>
      <c r="H299" t="s">
        <v>109</v>
      </c>
      <c r="I299" s="76">
        <v>2118</v>
      </c>
      <c r="J299" s="76">
        <v>10362</v>
      </c>
      <c r="K299" s="76">
        <v>0</v>
      </c>
      <c r="L299" s="76">
        <v>760.89264372000002</v>
      </c>
      <c r="M299" s="76">
        <v>0</v>
      </c>
      <c r="N299" s="76">
        <v>0.04</v>
      </c>
      <c r="O299" s="76">
        <v>0.01</v>
      </c>
    </row>
    <row r="300" spans="2:15">
      <c r="B300" t="s">
        <v>1956</v>
      </c>
      <c r="C300" t="s">
        <v>1957</v>
      </c>
      <c r="D300" t="s">
        <v>1403</v>
      </c>
      <c r="E300" t="s">
        <v>1365</v>
      </c>
      <c r="F300" t="s">
        <v>3100</v>
      </c>
      <c r="G300" t="s">
        <v>1951</v>
      </c>
      <c r="H300" t="s">
        <v>113</v>
      </c>
      <c r="I300" s="76">
        <v>4700</v>
      </c>
      <c r="J300" s="76">
        <v>5472</v>
      </c>
      <c r="K300" s="76">
        <v>0</v>
      </c>
      <c r="L300" s="76">
        <v>1067.9822784</v>
      </c>
      <c r="M300" s="76">
        <v>0</v>
      </c>
      <c r="N300" s="76">
        <v>0.06</v>
      </c>
      <c r="O300" s="76">
        <v>0.01</v>
      </c>
    </row>
    <row r="301" spans="2:15">
      <c r="B301" t="s">
        <v>1958</v>
      </c>
      <c r="C301" t="s">
        <v>1959</v>
      </c>
      <c r="D301" t="s">
        <v>1422</v>
      </c>
      <c r="E301" t="s">
        <v>1365</v>
      </c>
      <c r="F301" t="s">
        <v>3101</v>
      </c>
      <c r="G301" t="s">
        <v>1951</v>
      </c>
      <c r="H301" t="s">
        <v>109</v>
      </c>
      <c r="I301" s="76">
        <v>31480</v>
      </c>
      <c r="J301" s="76">
        <v>7362</v>
      </c>
      <c r="K301" s="76">
        <v>0</v>
      </c>
      <c r="L301" s="76">
        <v>8034.9721992000004</v>
      </c>
      <c r="M301" s="76">
        <v>0</v>
      </c>
      <c r="N301" s="76">
        <v>0.45</v>
      </c>
      <c r="O301" s="76">
        <v>0.08</v>
      </c>
    </row>
    <row r="302" spans="2:15">
      <c r="B302" t="s">
        <v>1958</v>
      </c>
      <c r="C302" t="s">
        <v>1959</v>
      </c>
      <c r="D302" t="s">
        <v>1422</v>
      </c>
      <c r="E302" t="s">
        <v>1365</v>
      </c>
      <c r="F302" t="s">
        <v>3101</v>
      </c>
      <c r="G302" t="s">
        <v>1951</v>
      </c>
      <c r="H302" t="s">
        <v>109</v>
      </c>
      <c r="I302" s="76">
        <v>44520</v>
      </c>
      <c r="J302" s="76">
        <v>7362</v>
      </c>
      <c r="K302" s="76">
        <v>0</v>
      </c>
      <c r="L302" s="76">
        <v>11363.3088408</v>
      </c>
      <c r="M302" s="76">
        <v>0</v>
      </c>
      <c r="N302" s="76">
        <v>0.64</v>
      </c>
      <c r="O302" s="76">
        <v>0.12</v>
      </c>
    </row>
    <row r="303" spans="2:15">
      <c r="B303" t="s">
        <v>1960</v>
      </c>
      <c r="C303" t="s">
        <v>1961</v>
      </c>
      <c r="D303" t="s">
        <v>1364</v>
      </c>
      <c r="E303" t="s">
        <v>1365</v>
      </c>
      <c r="F303" t="s">
        <v>3102</v>
      </c>
      <c r="G303" t="s">
        <v>1951</v>
      </c>
      <c r="H303" t="s">
        <v>203</v>
      </c>
      <c r="I303" s="76">
        <v>33800</v>
      </c>
      <c r="J303" s="76">
        <v>40600</v>
      </c>
      <c r="K303" s="76">
        <v>0</v>
      </c>
      <c r="L303" s="76">
        <v>6094.2954799999998</v>
      </c>
      <c r="M303" s="76">
        <v>0</v>
      </c>
      <c r="N303" s="76">
        <v>0.34</v>
      </c>
      <c r="O303" s="76">
        <v>0.06</v>
      </c>
    </row>
    <row r="304" spans="2:15">
      <c r="B304" t="s">
        <v>1962</v>
      </c>
      <c r="C304" t="s">
        <v>1963</v>
      </c>
      <c r="D304" t="s">
        <v>1422</v>
      </c>
      <c r="E304" t="s">
        <v>1365</v>
      </c>
      <c r="F304" t="s">
        <v>3103</v>
      </c>
      <c r="G304" t="s">
        <v>1951</v>
      </c>
      <c r="H304" t="s">
        <v>109</v>
      </c>
      <c r="I304" s="76">
        <v>2900</v>
      </c>
      <c r="J304" s="76">
        <v>5755</v>
      </c>
      <c r="K304" s="76">
        <v>0</v>
      </c>
      <c r="L304" s="76">
        <v>578.62496499999997</v>
      </c>
      <c r="M304" s="76">
        <v>0</v>
      </c>
      <c r="N304" s="76">
        <v>0.03</v>
      </c>
      <c r="O304" s="76">
        <v>0.01</v>
      </c>
    </row>
    <row r="305" spans="2:15">
      <c r="B305" t="s">
        <v>1964</v>
      </c>
      <c r="C305" t="s">
        <v>1965</v>
      </c>
      <c r="D305" t="s">
        <v>1364</v>
      </c>
      <c r="E305" t="s">
        <v>1365</v>
      </c>
      <c r="F305" t="s">
        <v>3104</v>
      </c>
      <c r="G305" t="s">
        <v>1459</v>
      </c>
      <c r="H305" t="s">
        <v>109</v>
      </c>
      <c r="I305" s="76">
        <v>7500</v>
      </c>
      <c r="J305" s="76">
        <v>23421</v>
      </c>
      <c r="K305" s="76">
        <v>0</v>
      </c>
      <c r="L305" s="76">
        <v>6090.0455250000005</v>
      </c>
      <c r="M305" s="76">
        <v>0</v>
      </c>
      <c r="N305" s="76">
        <v>0.34</v>
      </c>
      <c r="O305" s="76">
        <v>0.06</v>
      </c>
    </row>
    <row r="306" spans="2:15">
      <c r="B306" t="s">
        <v>1966</v>
      </c>
      <c r="C306" t="s">
        <v>1967</v>
      </c>
      <c r="D306" t="s">
        <v>1422</v>
      </c>
      <c r="E306" t="s">
        <v>1365</v>
      </c>
      <c r="F306" t="s">
        <v>3105</v>
      </c>
      <c r="G306" t="s">
        <v>1459</v>
      </c>
      <c r="H306" t="s">
        <v>109</v>
      </c>
      <c r="I306" s="76">
        <v>10000</v>
      </c>
      <c r="J306" s="76">
        <v>1940</v>
      </c>
      <c r="K306" s="76">
        <v>0</v>
      </c>
      <c r="L306" s="76">
        <v>672.59799999999996</v>
      </c>
      <c r="M306" s="76">
        <v>0</v>
      </c>
      <c r="N306" s="76">
        <v>0.04</v>
      </c>
      <c r="O306" s="76">
        <v>0.01</v>
      </c>
    </row>
    <row r="307" spans="2:15">
      <c r="B307" t="s">
        <v>1968</v>
      </c>
      <c r="C307" t="s">
        <v>1969</v>
      </c>
      <c r="D307" t="s">
        <v>1364</v>
      </c>
      <c r="E307" t="s">
        <v>1365</v>
      </c>
      <c r="F307" t="s">
        <v>3106</v>
      </c>
      <c r="G307" t="s">
        <v>1459</v>
      </c>
      <c r="H307" t="s">
        <v>109</v>
      </c>
      <c r="I307" s="76">
        <v>13920</v>
      </c>
      <c r="J307" s="76">
        <v>3755</v>
      </c>
      <c r="K307" s="76">
        <v>0</v>
      </c>
      <c r="L307" s="76">
        <v>1812.187032</v>
      </c>
      <c r="M307" s="76">
        <v>0</v>
      </c>
      <c r="N307" s="76">
        <v>0.1</v>
      </c>
      <c r="O307" s="76">
        <v>0.02</v>
      </c>
    </row>
    <row r="308" spans="2:15">
      <c r="B308" t="s">
        <v>1970</v>
      </c>
      <c r="C308" t="s">
        <v>1971</v>
      </c>
      <c r="D308" t="s">
        <v>1364</v>
      </c>
      <c r="E308" t="s">
        <v>1365</v>
      </c>
      <c r="F308" t="s">
        <v>3107</v>
      </c>
      <c r="G308" t="s">
        <v>1459</v>
      </c>
      <c r="H308" t="s">
        <v>109</v>
      </c>
      <c r="I308" s="76">
        <v>3251</v>
      </c>
      <c r="J308" s="76">
        <v>7011</v>
      </c>
      <c r="K308" s="76">
        <v>0</v>
      </c>
      <c r="L308" s="76">
        <v>790.22502386999997</v>
      </c>
      <c r="M308" s="76">
        <v>0</v>
      </c>
      <c r="N308" s="76">
        <v>0.04</v>
      </c>
      <c r="O308" s="76">
        <v>0.01</v>
      </c>
    </row>
    <row r="309" spans="2:15">
      <c r="B309" t="s">
        <v>1972</v>
      </c>
      <c r="C309" t="s">
        <v>1973</v>
      </c>
      <c r="D309" t="s">
        <v>1364</v>
      </c>
      <c r="E309" t="s">
        <v>1365</v>
      </c>
      <c r="F309" t="s">
        <v>3108</v>
      </c>
      <c r="G309" t="s">
        <v>1472</v>
      </c>
      <c r="H309" t="s">
        <v>109</v>
      </c>
      <c r="I309" s="76">
        <v>17600</v>
      </c>
      <c r="J309" s="76">
        <v>1985</v>
      </c>
      <c r="K309" s="76">
        <v>0</v>
      </c>
      <c r="L309" s="76">
        <v>1211.2311199999999</v>
      </c>
      <c r="M309" s="76">
        <v>0</v>
      </c>
      <c r="N309" s="76">
        <v>7.0000000000000007E-2</v>
      </c>
      <c r="O309" s="76">
        <v>0.01</v>
      </c>
    </row>
    <row r="310" spans="2:15">
      <c r="B310" t="s">
        <v>1974</v>
      </c>
      <c r="C310" t="s">
        <v>1975</v>
      </c>
      <c r="D310" t="s">
        <v>1364</v>
      </c>
      <c r="E310" t="s">
        <v>1365</v>
      </c>
      <c r="F310" t="s">
        <v>3109</v>
      </c>
      <c r="G310" t="s">
        <v>1976</v>
      </c>
      <c r="H310" t="s">
        <v>109</v>
      </c>
      <c r="I310" s="76">
        <v>25125</v>
      </c>
      <c r="J310" s="76">
        <v>5600</v>
      </c>
      <c r="K310" s="76">
        <v>0</v>
      </c>
      <c r="L310" s="76">
        <v>4878.0690000000004</v>
      </c>
      <c r="M310" s="76">
        <v>0</v>
      </c>
      <c r="N310" s="76">
        <v>0.27</v>
      </c>
      <c r="O310" s="76">
        <v>0.05</v>
      </c>
    </row>
    <row r="311" spans="2:15">
      <c r="B311" t="s">
        <v>1977</v>
      </c>
      <c r="C311" t="s">
        <v>1978</v>
      </c>
      <c r="D311" t="s">
        <v>1364</v>
      </c>
      <c r="E311" t="s">
        <v>1365</v>
      </c>
      <c r="F311" t="s">
        <v>3110</v>
      </c>
      <c r="G311" t="s">
        <v>1976</v>
      </c>
      <c r="H311" t="s">
        <v>109</v>
      </c>
      <c r="I311" s="76">
        <v>22800</v>
      </c>
      <c r="J311" s="76">
        <v>6545</v>
      </c>
      <c r="K311" s="76">
        <v>9.8809500000000003</v>
      </c>
      <c r="L311" s="76">
        <v>5183.54637</v>
      </c>
      <c r="M311" s="76">
        <v>0</v>
      </c>
      <c r="N311" s="76">
        <v>0.28999999999999998</v>
      </c>
      <c r="O311" s="76">
        <v>0.05</v>
      </c>
    </row>
    <row r="312" spans="2:15">
      <c r="B312" t="s">
        <v>1979</v>
      </c>
      <c r="C312" t="s">
        <v>1980</v>
      </c>
      <c r="D312" t="s">
        <v>1422</v>
      </c>
      <c r="E312" t="s">
        <v>1365</v>
      </c>
      <c r="F312" t="s">
        <v>3111</v>
      </c>
      <c r="G312" t="s">
        <v>1426</v>
      </c>
      <c r="H312" t="s">
        <v>109</v>
      </c>
      <c r="I312" s="76">
        <v>9530</v>
      </c>
      <c r="J312" s="76">
        <v>2200</v>
      </c>
      <c r="K312" s="76">
        <v>0</v>
      </c>
      <c r="L312" s="76">
        <v>726.89121999999998</v>
      </c>
      <c r="M312" s="76">
        <v>0</v>
      </c>
      <c r="N312" s="76">
        <v>0.04</v>
      </c>
      <c r="O312" s="76">
        <v>0.01</v>
      </c>
    </row>
    <row r="313" spans="2:15">
      <c r="B313" t="s">
        <v>1981</v>
      </c>
      <c r="C313" t="s">
        <v>1982</v>
      </c>
      <c r="D313" t="s">
        <v>1364</v>
      </c>
      <c r="E313" t="s">
        <v>1365</v>
      </c>
      <c r="F313" t="s">
        <v>3112</v>
      </c>
      <c r="G313" t="s">
        <v>1426</v>
      </c>
      <c r="H313" t="s">
        <v>109</v>
      </c>
      <c r="I313" s="76">
        <v>1850</v>
      </c>
      <c r="J313" s="76">
        <v>10024</v>
      </c>
      <c r="K313" s="76">
        <v>0</v>
      </c>
      <c r="L313" s="76">
        <v>642.934348</v>
      </c>
      <c r="M313" s="76">
        <v>0</v>
      </c>
      <c r="N313" s="76">
        <v>0.04</v>
      </c>
      <c r="O313" s="76">
        <v>0.01</v>
      </c>
    </row>
    <row r="314" spans="2:15">
      <c r="B314" t="s">
        <v>1983</v>
      </c>
      <c r="C314" t="s">
        <v>1984</v>
      </c>
      <c r="D314" t="s">
        <v>126</v>
      </c>
      <c r="E314" t="s">
        <v>1365</v>
      </c>
      <c r="F314" t="s">
        <v>3113</v>
      </c>
      <c r="G314" t="s">
        <v>1426</v>
      </c>
      <c r="H314" t="s">
        <v>116</v>
      </c>
      <c r="I314" s="76">
        <v>394701.72</v>
      </c>
      <c r="J314" s="76">
        <v>281.70000000000005</v>
      </c>
      <c r="K314" s="76">
        <v>0</v>
      </c>
      <c r="L314" s="76">
        <v>5205.68636973916</v>
      </c>
      <c r="M314" s="76">
        <v>0</v>
      </c>
      <c r="N314" s="76">
        <v>0.28999999999999998</v>
      </c>
      <c r="O314" s="76">
        <v>0.05</v>
      </c>
    </row>
    <row r="315" spans="2:15">
      <c r="B315" t="s">
        <v>2887</v>
      </c>
      <c r="C315" t="s">
        <v>2888</v>
      </c>
      <c r="D315" t="s">
        <v>1364</v>
      </c>
      <c r="E315" t="s">
        <v>1365</v>
      </c>
      <c r="F315" t="s">
        <v>2889</v>
      </c>
      <c r="G315" t="s">
        <v>2890</v>
      </c>
      <c r="H315" t="s">
        <v>109</v>
      </c>
      <c r="I315" s="76">
        <v>4080</v>
      </c>
      <c r="J315" s="76">
        <v>6470</v>
      </c>
      <c r="K315" s="76">
        <v>0</v>
      </c>
      <c r="L315" s="76">
        <v>915.204792</v>
      </c>
      <c r="M315" s="76">
        <v>0</v>
      </c>
      <c r="N315" s="76">
        <v>0.05</v>
      </c>
      <c r="O315" s="76">
        <v>0.01</v>
      </c>
    </row>
    <row r="316" spans="2:15">
      <c r="B316" t="s">
        <v>1985</v>
      </c>
      <c r="C316" t="s">
        <v>1986</v>
      </c>
      <c r="D316" t="s">
        <v>1364</v>
      </c>
      <c r="E316" t="s">
        <v>1365</v>
      </c>
      <c r="F316" t="s">
        <v>3114</v>
      </c>
      <c r="G316" t="s">
        <v>1433</v>
      </c>
      <c r="H316" t="s">
        <v>109</v>
      </c>
      <c r="I316" s="76">
        <v>1100</v>
      </c>
      <c r="J316" s="76">
        <v>15512</v>
      </c>
      <c r="K316" s="76">
        <v>0</v>
      </c>
      <c r="L316" s="76">
        <v>591.58114399999999</v>
      </c>
      <c r="M316" s="76">
        <v>0</v>
      </c>
      <c r="N316" s="76">
        <v>0.03</v>
      </c>
      <c r="O316" s="76">
        <v>0.01</v>
      </c>
    </row>
    <row r="317" spans="2:15">
      <c r="B317" t="s">
        <v>260</v>
      </c>
      <c r="E317" s="16"/>
      <c r="F317" s="16"/>
      <c r="G317" s="16"/>
    </row>
    <row r="318" spans="2:15">
      <c r="B318" t="s">
        <v>369</v>
      </c>
      <c r="E318" s="16"/>
      <c r="F318" s="16"/>
      <c r="G318" s="16"/>
    </row>
    <row r="319" spans="2:15">
      <c r="B319" t="s">
        <v>370</v>
      </c>
      <c r="E319" s="16"/>
      <c r="F319" s="16"/>
      <c r="G319" s="16"/>
    </row>
    <row r="320" spans="2:15">
      <c r="B320" t="s">
        <v>371</v>
      </c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autoFilter ref="F1:F340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16" workbookViewId="0">
      <selection activeCell="E14" sqref="E14:E18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24195177.18</v>
      </c>
      <c r="I11" s="7"/>
      <c r="J11" s="75">
        <v>710.58653136999999</v>
      </c>
      <c r="K11" s="75">
        <v>1223787.7173367534</v>
      </c>
      <c r="L11" s="7"/>
      <c r="M11" s="75">
        <v>100</v>
      </c>
      <c r="N11" s="75">
        <v>12.68</v>
      </c>
      <c r="O11" s="35"/>
      <c r="BH11" s="16"/>
      <c r="BI11" s="19"/>
      <c r="BK11" s="16"/>
    </row>
    <row r="12" spans="2:63">
      <c r="B12" s="77" t="s">
        <v>204</v>
      </c>
      <c r="D12" s="16"/>
      <c r="E12" s="16"/>
      <c r="F12" s="16"/>
      <c r="G12" s="16"/>
      <c r="H12" s="78">
        <v>21633030</v>
      </c>
      <c r="J12" s="78">
        <v>0</v>
      </c>
      <c r="K12" s="78">
        <v>626017.30615760002</v>
      </c>
      <c r="M12" s="78">
        <v>51.15</v>
      </c>
      <c r="N12" s="78">
        <v>6.49</v>
      </c>
    </row>
    <row r="13" spans="2:63">
      <c r="B13" s="77" t="s">
        <v>1987</v>
      </c>
      <c r="D13" s="16"/>
      <c r="E13" s="16"/>
      <c r="F13" s="16"/>
      <c r="G13" s="16"/>
      <c r="H13" s="78">
        <v>3298569</v>
      </c>
      <c r="J13" s="78">
        <v>0</v>
      </c>
      <c r="K13" s="78">
        <v>54752.095335999998</v>
      </c>
      <c r="M13" s="78">
        <v>4.47</v>
      </c>
      <c r="N13" s="78">
        <v>0.56999999999999995</v>
      </c>
    </row>
    <row r="14" spans="2:63">
      <c r="B14" t="s">
        <v>1988</v>
      </c>
      <c r="C14" t="s">
        <v>1989</v>
      </c>
      <c r="D14" t="s">
        <v>103</v>
      </c>
      <c r="E14" s="16" t="str">
        <f>VLOOKUP(C14,'[6]תעודות סל'!$C$14:$E$205,3,0)</f>
        <v>1523</v>
      </c>
      <c r="F14" t="s">
        <v>1990</v>
      </c>
      <c r="G14" t="s">
        <v>105</v>
      </c>
      <c r="H14" s="76">
        <v>482400</v>
      </c>
      <c r="I14" s="76">
        <v>1876</v>
      </c>
      <c r="J14" s="76">
        <v>0</v>
      </c>
      <c r="K14" s="76">
        <v>9049.8240000000005</v>
      </c>
      <c r="L14" s="76">
        <v>0.65</v>
      </c>
      <c r="M14" s="76">
        <v>0.74</v>
      </c>
      <c r="N14" s="76">
        <v>0.09</v>
      </c>
    </row>
    <row r="15" spans="2:63">
      <c r="B15" t="s">
        <v>1988</v>
      </c>
      <c r="C15" t="s">
        <v>1989</v>
      </c>
      <c r="D15" t="s">
        <v>103</v>
      </c>
      <c r="E15" s="16" t="str">
        <f>VLOOKUP(C15,'[6]תעודות סל'!$C$14:$E$205,3,0)</f>
        <v>1523</v>
      </c>
      <c r="F15" t="s">
        <v>1990</v>
      </c>
      <c r="G15" t="s">
        <v>105</v>
      </c>
      <c r="H15" s="76">
        <v>696140</v>
      </c>
      <c r="I15" s="76">
        <v>1876</v>
      </c>
      <c r="J15" s="76">
        <v>0</v>
      </c>
      <c r="K15" s="76">
        <v>13059.5864</v>
      </c>
      <c r="L15" s="76">
        <v>0.93</v>
      </c>
      <c r="M15" s="76">
        <v>1.07</v>
      </c>
      <c r="N15" s="76">
        <v>0.14000000000000001</v>
      </c>
    </row>
    <row r="16" spans="2:63">
      <c r="B16" t="s">
        <v>1991</v>
      </c>
      <c r="C16" t="s">
        <v>1992</v>
      </c>
      <c r="D16" t="s">
        <v>103</v>
      </c>
      <c r="E16" s="16" t="str">
        <f>VLOOKUP(C16,'[6]תעודות סל'!$C$14:$E$205,3,0)</f>
        <v>1523</v>
      </c>
      <c r="F16" t="s">
        <v>1990</v>
      </c>
      <c r="G16" t="s">
        <v>105</v>
      </c>
      <c r="H16" s="76">
        <v>924511</v>
      </c>
      <c r="I16" s="76">
        <v>1359</v>
      </c>
      <c r="J16" s="76">
        <v>0</v>
      </c>
      <c r="K16" s="76">
        <v>12564.10449</v>
      </c>
      <c r="L16" s="76">
        <v>0.45</v>
      </c>
      <c r="M16" s="76">
        <v>1.03</v>
      </c>
      <c r="N16" s="76">
        <v>0.13</v>
      </c>
    </row>
    <row r="17" spans="2:14">
      <c r="B17" t="s">
        <v>1993</v>
      </c>
      <c r="C17" t="s">
        <v>1994</v>
      </c>
      <c r="D17" t="s">
        <v>103</v>
      </c>
      <c r="E17" s="16" t="str">
        <f>VLOOKUP(C17,'[6]תעודות סל'!$C$14:$E$205,3,0)</f>
        <v>1523</v>
      </c>
      <c r="F17" t="s">
        <v>1990</v>
      </c>
      <c r="G17" t="s">
        <v>105</v>
      </c>
      <c r="H17" s="76">
        <v>1865</v>
      </c>
      <c r="I17" s="76">
        <v>1510</v>
      </c>
      <c r="J17" s="76">
        <v>0</v>
      </c>
      <c r="K17" s="76">
        <v>28.1615</v>
      </c>
      <c r="L17" s="76">
        <v>0</v>
      </c>
      <c r="M17" s="76">
        <v>0</v>
      </c>
      <c r="N17" s="76">
        <v>0</v>
      </c>
    </row>
    <row r="18" spans="2:14">
      <c r="B18" t="s">
        <v>1995</v>
      </c>
      <c r="C18" t="s">
        <v>1996</v>
      </c>
      <c r="D18" t="s">
        <v>103</v>
      </c>
      <c r="E18" s="16" t="str">
        <f>VLOOKUP(C18,'[6]תעודות סל'!$C$14:$E$205,3,0)</f>
        <v>1108</v>
      </c>
      <c r="F18" t="s">
        <v>1990</v>
      </c>
      <c r="G18" t="s">
        <v>105</v>
      </c>
      <c r="H18" s="76">
        <v>56527</v>
      </c>
      <c r="I18" s="76">
        <v>1510</v>
      </c>
      <c r="J18" s="76">
        <v>0</v>
      </c>
      <c r="K18" s="76">
        <v>853.55769999999995</v>
      </c>
      <c r="L18" s="76">
        <v>0.02</v>
      </c>
      <c r="M18" s="76">
        <v>7.0000000000000007E-2</v>
      </c>
      <c r="N18" s="76">
        <v>0.01</v>
      </c>
    </row>
    <row r="19" spans="2:14">
      <c r="B19" t="s">
        <v>1997</v>
      </c>
      <c r="C19" t="s">
        <v>1998</v>
      </c>
      <c r="D19" t="s">
        <v>103</v>
      </c>
      <c r="E19" s="16" t="str">
        <f>VLOOKUP(C19,'[6]תעודות סל'!$C$14:$E$205,3,0)</f>
        <v>1108</v>
      </c>
      <c r="F19" t="s">
        <v>1990</v>
      </c>
      <c r="G19" t="s">
        <v>105</v>
      </c>
      <c r="H19" s="76">
        <v>107549</v>
      </c>
      <c r="I19" s="76">
        <v>1195</v>
      </c>
      <c r="J19" s="76">
        <v>0</v>
      </c>
      <c r="K19" s="76">
        <v>1285.21055</v>
      </c>
      <c r="L19" s="76">
        <v>0.22</v>
      </c>
      <c r="M19" s="76">
        <v>0.11</v>
      </c>
      <c r="N19" s="76">
        <v>0.01</v>
      </c>
    </row>
    <row r="20" spans="2:14">
      <c r="B20" t="s">
        <v>1999</v>
      </c>
      <c r="C20" t="s">
        <v>2000</v>
      </c>
      <c r="D20" t="s">
        <v>103</v>
      </c>
      <c r="E20" s="16" t="str">
        <f>VLOOKUP(C20,'[6]תעודות סל'!$C$14:$E$205,3,0)</f>
        <v>1108</v>
      </c>
      <c r="F20" t="s">
        <v>1990</v>
      </c>
      <c r="G20" t="s">
        <v>105</v>
      </c>
      <c r="H20" s="76">
        <v>341265</v>
      </c>
      <c r="I20" s="76">
        <v>1359</v>
      </c>
      <c r="J20" s="76">
        <v>0</v>
      </c>
      <c r="K20" s="76">
        <v>4637.7913500000004</v>
      </c>
      <c r="L20" s="76">
        <v>0.23</v>
      </c>
      <c r="M20" s="76">
        <v>0.38</v>
      </c>
      <c r="N20" s="76">
        <v>0.05</v>
      </c>
    </row>
    <row r="21" spans="2:14">
      <c r="B21" t="s">
        <v>2001</v>
      </c>
      <c r="C21" t="s">
        <v>2002</v>
      </c>
      <c r="D21" t="s">
        <v>103</v>
      </c>
      <c r="E21" s="16" t="str">
        <f>VLOOKUP(C21,'[6]תעודות סל'!$C$14:$E$205,3,0)</f>
        <v>1224</v>
      </c>
      <c r="F21" t="s">
        <v>1990</v>
      </c>
      <c r="G21" t="s">
        <v>105</v>
      </c>
      <c r="H21" s="76">
        <v>20481</v>
      </c>
      <c r="I21" s="76">
        <v>11700</v>
      </c>
      <c r="J21" s="76">
        <v>0</v>
      </c>
      <c r="K21" s="76">
        <v>2396.277</v>
      </c>
      <c r="L21" s="76">
        <v>0.14000000000000001</v>
      </c>
      <c r="M21" s="76">
        <v>0.2</v>
      </c>
      <c r="N21" s="76">
        <v>0.02</v>
      </c>
    </row>
    <row r="22" spans="2:14">
      <c r="B22" t="s">
        <v>2003</v>
      </c>
      <c r="C22" t="s">
        <v>2004</v>
      </c>
      <c r="D22" t="s">
        <v>103</v>
      </c>
      <c r="E22" s="16" t="str">
        <f>VLOOKUP(C22,'[6]תעודות סל'!$C$14:$E$205,3,0)</f>
        <v>1336</v>
      </c>
      <c r="F22" t="s">
        <v>1990</v>
      </c>
      <c r="G22" t="s">
        <v>105</v>
      </c>
      <c r="H22" s="76">
        <v>51000</v>
      </c>
      <c r="I22" s="76">
        <v>1038</v>
      </c>
      <c r="J22" s="76">
        <v>0</v>
      </c>
      <c r="K22" s="76">
        <v>529.38</v>
      </c>
      <c r="L22" s="76">
        <v>0.01</v>
      </c>
      <c r="M22" s="76">
        <v>0.04</v>
      </c>
      <c r="N22" s="76">
        <v>0.01</v>
      </c>
    </row>
    <row r="23" spans="2:14">
      <c r="B23" t="s">
        <v>2005</v>
      </c>
      <c r="C23" t="s">
        <v>2006</v>
      </c>
      <c r="D23" t="s">
        <v>103</v>
      </c>
      <c r="E23" s="16" t="str">
        <f>VLOOKUP(C23,'[6]תעודות סל'!$C$14:$E$205,3,0)</f>
        <v>1223</v>
      </c>
      <c r="F23" t="s">
        <v>1990</v>
      </c>
      <c r="G23" t="s">
        <v>105</v>
      </c>
      <c r="H23" s="76">
        <v>173183</v>
      </c>
      <c r="I23" s="76">
        <v>641.1</v>
      </c>
      <c r="J23" s="76">
        <v>0</v>
      </c>
      <c r="K23" s="76">
        <v>1110.2762130000001</v>
      </c>
      <c r="L23" s="76">
        <v>0.03</v>
      </c>
      <c r="M23" s="76">
        <v>0.09</v>
      </c>
      <c r="N23" s="76">
        <v>0.01</v>
      </c>
    </row>
    <row r="24" spans="2:14">
      <c r="B24" t="s">
        <v>2005</v>
      </c>
      <c r="C24" t="s">
        <v>2006</v>
      </c>
      <c r="D24" t="s">
        <v>103</v>
      </c>
      <c r="E24" s="16" t="str">
        <f>VLOOKUP(C24,'[6]תעודות סל'!$C$14:$E$205,3,0)</f>
        <v>1223</v>
      </c>
      <c r="F24" t="s">
        <v>1990</v>
      </c>
      <c r="G24" t="s">
        <v>105</v>
      </c>
      <c r="H24" s="76">
        <v>378983</v>
      </c>
      <c r="I24" s="76">
        <v>641.1</v>
      </c>
      <c r="J24" s="76">
        <v>0</v>
      </c>
      <c r="K24" s="76">
        <v>2429.6600130000002</v>
      </c>
      <c r="L24" s="76">
        <v>7.0000000000000007E-2</v>
      </c>
      <c r="M24" s="76">
        <v>0.2</v>
      </c>
      <c r="N24" s="76">
        <v>0.03</v>
      </c>
    </row>
    <row r="25" spans="2:14">
      <c r="B25" t="s">
        <v>2007</v>
      </c>
      <c r="C25" t="s">
        <v>2008</v>
      </c>
      <c r="D25" t="s">
        <v>103</v>
      </c>
      <c r="E25" s="16" t="str">
        <f>VLOOKUP(C25,'[6]תעודות סל'!$C$14:$E$205,3,0)</f>
        <v>1223</v>
      </c>
      <c r="F25" t="s">
        <v>1990</v>
      </c>
      <c r="G25" t="s">
        <v>105</v>
      </c>
      <c r="H25" s="76">
        <v>12822</v>
      </c>
      <c r="I25" s="76">
        <v>1506</v>
      </c>
      <c r="J25" s="76">
        <v>0</v>
      </c>
      <c r="K25" s="76">
        <v>193.09932000000001</v>
      </c>
      <c r="L25" s="76">
        <v>0.01</v>
      </c>
      <c r="M25" s="76">
        <v>0.02</v>
      </c>
      <c r="N25" s="76">
        <v>0</v>
      </c>
    </row>
    <row r="26" spans="2:14">
      <c r="B26" t="s">
        <v>2009</v>
      </c>
      <c r="C26" t="s">
        <v>2010</v>
      </c>
      <c r="D26" t="s">
        <v>103</v>
      </c>
      <c r="E26" s="16" t="str">
        <f>VLOOKUP(C26,'[6]תעודות סל'!$C$14:$E$205,3,0)</f>
        <v>1223</v>
      </c>
      <c r="F26" t="s">
        <v>1990</v>
      </c>
      <c r="G26" t="s">
        <v>105</v>
      </c>
      <c r="H26" s="76">
        <v>51843</v>
      </c>
      <c r="I26" s="76">
        <v>12760</v>
      </c>
      <c r="J26" s="76">
        <v>0</v>
      </c>
      <c r="K26" s="76">
        <v>6615.1668</v>
      </c>
      <c r="L26" s="76">
        <v>1.22</v>
      </c>
      <c r="M26" s="76">
        <v>0.54</v>
      </c>
      <c r="N26" s="76">
        <v>7.0000000000000007E-2</v>
      </c>
    </row>
    <row r="27" spans="2:14">
      <c r="B27" s="77" t="s">
        <v>2011</v>
      </c>
      <c r="D27" s="16"/>
      <c r="E27" s="16"/>
      <c r="F27" s="16"/>
      <c r="G27" s="16"/>
      <c r="H27" s="78">
        <v>15409353</v>
      </c>
      <c r="J27" s="78">
        <v>0</v>
      </c>
      <c r="K27" s="78">
        <v>486439.531908</v>
      </c>
      <c r="M27" s="78">
        <v>39.75</v>
      </c>
      <c r="N27" s="78">
        <v>5.04</v>
      </c>
    </row>
    <row r="28" spans="2:14">
      <c r="B28" t="s">
        <v>2012</v>
      </c>
      <c r="C28" t="s">
        <v>2013</v>
      </c>
      <c r="D28" t="s">
        <v>103</v>
      </c>
      <c r="E28" s="16" t="str">
        <f>VLOOKUP(C28,'[6]תעודות סל'!$C$14:$E$205,3,0)</f>
        <v>1523</v>
      </c>
      <c r="F28" t="s">
        <v>1990</v>
      </c>
      <c r="G28" t="s">
        <v>113</v>
      </c>
      <c r="H28" s="76">
        <v>2135299</v>
      </c>
      <c r="I28" s="76">
        <v>1803</v>
      </c>
      <c r="J28" s="76">
        <v>0</v>
      </c>
      <c r="K28" s="76">
        <v>38499.440970000003</v>
      </c>
      <c r="L28" s="76">
        <v>13.03</v>
      </c>
      <c r="M28" s="76">
        <v>3.15</v>
      </c>
      <c r="N28" s="76">
        <v>0.4</v>
      </c>
    </row>
    <row r="29" spans="2:14">
      <c r="B29" t="s">
        <v>2014</v>
      </c>
      <c r="C29" t="s">
        <v>2015</v>
      </c>
      <c r="D29" t="s">
        <v>103</v>
      </c>
      <c r="E29" s="16" t="str">
        <f>VLOOKUP(C29,'[6]תעודות סל'!$C$14:$E$205,3,0)</f>
        <v>1523</v>
      </c>
      <c r="F29" t="s">
        <v>1990</v>
      </c>
      <c r="G29" t="s">
        <v>105</v>
      </c>
      <c r="H29" s="76">
        <v>245169</v>
      </c>
      <c r="I29" s="76">
        <v>429.6</v>
      </c>
      <c r="J29" s="76">
        <v>0</v>
      </c>
      <c r="K29" s="76">
        <v>1053.246024</v>
      </c>
      <c r="L29" s="76">
        <v>0.1</v>
      </c>
      <c r="M29" s="76">
        <v>0.09</v>
      </c>
      <c r="N29" s="76">
        <v>0.01</v>
      </c>
    </row>
    <row r="30" spans="2:14">
      <c r="B30" t="s">
        <v>2016</v>
      </c>
      <c r="C30" t="s">
        <v>2017</v>
      </c>
      <c r="D30" t="s">
        <v>103</v>
      </c>
      <c r="E30" s="16" t="str">
        <f>VLOOKUP(C30,'[6]תעודות סל'!$C$14:$E$205,3,0)</f>
        <v>1523</v>
      </c>
      <c r="F30" t="s">
        <v>1990</v>
      </c>
      <c r="G30" t="s">
        <v>109</v>
      </c>
      <c r="H30" s="76">
        <v>501249</v>
      </c>
      <c r="I30" s="76">
        <v>1013</v>
      </c>
      <c r="J30" s="76">
        <v>0</v>
      </c>
      <c r="K30" s="76">
        <v>5077.6523699999998</v>
      </c>
      <c r="L30" s="76">
        <v>0.13</v>
      </c>
      <c r="M30" s="76">
        <v>0.41</v>
      </c>
      <c r="N30" s="76">
        <v>0.05</v>
      </c>
    </row>
    <row r="31" spans="2:14">
      <c r="B31" t="s">
        <v>2018</v>
      </c>
      <c r="C31" t="s">
        <v>2019</v>
      </c>
      <c r="D31" t="s">
        <v>103</v>
      </c>
      <c r="E31" s="16" t="str">
        <f>VLOOKUP(C31,'[6]תעודות סל'!$C$14:$E$205,3,0)</f>
        <v>1523</v>
      </c>
      <c r="F31" t="s">
        <v>1990</v>
      </c>
      <c r="G31" t="s">
        <v>109</v>
      </c>
      <c r="H31" s="76">
        <v>279613</v>
      </c>
      <c r="I31" s="76">
        <v>9371</v>
      </c>
      <c r="J31" s="76">
        <v>0</v>
      </c>
      <c r="K31" s="76">
        <v>26202.534230000001</v>
      </c>
      <c r="L31" s="76">
        <v>3.8</v>
      </c>
      <c r="M31" s="76">
        <v>2.14</v>
      </c>
      <c r="N31" s="76">
        <v>0.27</v>
      </c>
    </row>
    <row r="32" spans="2:14">
      <c r="B32" t="s">
        <v>2020</v>
      </c>
      <c r="C32" t="s">
        <v>2021</v>
      </c>
      <c r="D32" t="s">
        <v>103</v>
      </c>
      <c r="E32" s="16" t="str">
        <f>VLOOKUP(C32,'[6]תעודות סל'!$C$14:$E$205,3,0)</f>
        <v>1523</v>
      </c>
      <c r="F32" t="s">
        <v>1990</v>
      </c>
      <c r="G32" t="s">
        <v>105</v>
      </c>
      <c r="H32" s="76">
        <v>25151</v>
      </c>
      <c r="I32" s="76">
        <v>12300</v>
      </c>
      <c r="J32" s="76">
        <v>0</v>
      </c>
      <c r="K32" s="76">
        <v>3093.5729999999999</v>
      </c>
      <c r="L32" s="76">
        <v>0.22</v>
      </c>
      <c r="M32" s="76">
        <v>0.25</v>
      </c>
      <c r="N32" s="76">
        <v>0.03</v>
      </c>
    </row>
    <row r="33" spans="2:14">
      <c r="B33" t="s">
        <v>2022</v>
      </c>
      <c r="C33" t="s">
        <v>2023</v>
      </c>
      <c r="D33" t="s">
        <v>103</v>
      </c>
      <c r="E33" s="16" t="str">
        <f>VLOOKUP(C33,'[6]תעודות סל'!$C$14:$E$205,3,0)</f>
        <v>1523</v>
      </c>
      <c r="F33" t="s">
        <v>1990</v>
      </c>
      <c r="G33" t="s">
        <v>109</v>
      </c>
      <c r="H33" s="76">
        <v>72669</v>
      </c>
      <c r="I33" s="76">
        <v>2289</v>
      </c>
      <c r="J33" s="76">
        <v>0</v>
      </c>
      <c r="K33" s="76">
        <v>1663.3934099999999</v>
      </c>
      <c r="L33" s="76">
        <v>0.18</v>
      </c>
      <c r="M33" s="76">
        <v>0.14000000000000001</v>
      </c>
      <c r="N33" s="76">
        <v>0.02</v>
      </c>
    </row>
    <row r="34" spans="2:14">
      <c r="B34" t="s">
        <v>2024</v>
      </c>
      <c r="C34" t="s">
        <v>2025</v>
      </c>
      <c r="D34" t="s">
        <v>103</v>
      </c>
      <c r="E34" s="16" t="str">
        <f>VLOOKUP(C34,'[6]תעודות סל'!$C$14:$E$205,3,0)</f>
        <v>1523</v>
      </c>
      <c r="F34" t="s">
        <v>1990</v>
      </c>
      <c r="G34" t="s">
        <v>105</v>
      </c>
      <c r="H34" s="76">
        <v>147529</v>
      </c>
      <c r="I34" s="76">
        <v>657.7</v>
      </c>
      <c r="J34" s="76">
        <v>0</v>
      </c>
      <c r="K34" s="76">
        <v>970.29823299999998</v>
      </c>
      <c r="L34" s="76">
        <v>0.25</v>
      </c>
      <c r="M34" s="76">
        <v>0.08</v>
      </c>
      <c r="N34" s="76">
        <v>0.01</v>
      </c>
    </row>
    <row r="35" spans="2:14">
      <c r="B35" t="s">
        <v>2026</v>
      </c>
      <c r="C35" t="s">
        <v>2027</v>
      </c>
      <c r="D35" t="s">
        <v>103</v>
      </c>
      <c r="E35" s="16" t="str">
        <f>VLOOKUP(C35,'[6]תעודות סל'!$C$14:$E$205,3,0)</f>
        <v>1523</v>
      </c>
      <c r="F35" t="s">
        <v>1990</v>
      </c>
      <c r="G35" t="s">
        <v>109</v>
      </c>
      <c r="H35" s="76">
        <v>110666</v>
      </c>
      <c r="I35" s="76">
        <v>2322</v>
      </c>
      <c r="J35" s="76">
        <v>0</v>
      </c>
      <c r="K35" s="76">
        <v>2569.6645199999998</v>
      </c>
      <c r="L35" s="76">
        <v>0.11</v>
      </c>
      <c r="M35" s="76">
        <v>0.21</v>
      </c>
      <c r="N35" s="76">
        <v>0.03</v>
      </c>
    </row>
    <row r="36" spans="2:14">
      <c r="B36" t="s">
        <v>2028</v>
      </c>
      <c r="C36" t="s">
        <v>2029</v>
      </c>
      <c r="D36" t="s">
        <v>103</v>
      </c>
      <c r="E36" s="16" t="str">
        <f>VLOOKUP(C36,'[6]תעודות סל'!$C$14:$E$205,3,0)</f>
        <v>1523</v>
      </c>
      <c r="F36" t="s">
        <v>1990</v>
      </c>
      <c r="G36" t="s">
        <v>109</v>
      </c>
      <c r="H36" s="76">
        <v>57237</v>
      </c>
      <c r="I36" s="76">
        <v>1228</v>
      </c>
      <c r="J36" s="76">
        <v>0</v>
      </c>
      <c r="K36" s="76">
        <v>702.87036000000001</v>
      </c>
      <c r="L36" s="76">
        <v>0.1</v>
      </c>
      <c r="M36" s="76">
        <v>0.06</v>
      </c>
      <c r="N36" s="76">
        <v>0.01</v>
      </c>
    </row>
    <row r="37" spans="2:14">
      <c r="B37" t="s">
        <v>2030</v>
      </c>
      <c r="C37" t="s">
        <v>2031</v>
      </c>
      <c r="D37" t="s">
        <v>103</v>
      </c>
      <c r="E37" s="16" t="str">
        <f>VLOOKUP(C37,'[6]תעודות סל'!$C$14:$E$205,3,0)</f>
        <v>1523</v>
      </c>
      <c r="F37" t="s">
        <v>1990</v>
      </c>
      <c r="G37" t="s">
        <v>109</v>
      </c>
      <c r="H37" s="76">
        <v>13466</v>
      </c>
      <c r="I37" s="76">
        <v>2089</v>
      </c>
      <c r="J37" s="76">
        <v>0</v>
      </c>
      <c r="K37" s="76">
        <v>281.30473999999998</v>
      </c>
      <c r="L37" s="76">
        <v>0.05</v>
      </c>
      <c r="M37" s="76">
        <v>0.02</v>
      </c>
      <c r="N37" s="76">
        <v>0</v>
      </c>
    </row>
    <row r="38" spans="2:14">
      <c r="B38" t="s">
        <v>2032</v>
      </c>
      <c r="C38" t="s">
        <v>2033</v>
      </c>
      <c r="D38" t="s">
        <v>103</v>
      </c>
      <c r="E38" s="16" t="str">
        <f>VLOOKUP(C38,'[6]תעודות סל'!$C$14:$E$205,3,0)</f>
        <v>1523</v>
      </c>
      <c r="F38" t="s">
        <v>1990</v>
      </c>
      <c r="G38" t="s">
        <v>105</v>
      </c>
      <c r="H38" s="76">
        <v>60157</v>
      </c>
      <c r="I38" s="76">
        <v>2910</v>
      </c>
      <c r="J38" s="76">
        <v>0</v>
      </c>
      <c r="K38" s="76">
        <v>1750.5687</v>
      </c>
      <c r="L38" s="76">
        <v>0.05</v>
      </c>
      <c r="M38" s="76">
        <v>0.14000000000000001</v>
      </c>
      <c r="N38" s="76">
        <v>0.02</v>
      </c>
    </row>
    <row r="39" spans="2:14">
      <c r="B39" t="s">
        <v>2034</v>
      </c>
      <c r="C39" t="s">
        <v>2035</v>
      </c>
      <c r="D39" t="s">
        <v>103</v>
      </c>
      <c r="E39" s="16" t="str">
        <f>VLOOKUP(C39,'[6]תעודות סל'!$C$14:$E$205,3,0)</f>
        <v>1249</v>
      </c>
      <c r="F39" t="s">
        <v>1990</v>
      </c>
      <c r="G39" t="s">
        <v>113</v>
      </c>
      <c r="H39" s="76">
        <v>2427072</v>
      </c>
      <c r="I39" s="76">
        <v>1320</v>
      </c>
      <c r="J39" s="76">
        <v>0</v>
      </c>
      <c r="K39" s="76">
        <v>32037.350399999999</v>
      </c>
      <c r="L39" s="76">
        <v>12.14</v>
      </c>
      <c r="M39" s="76">
        <v>2.62</v>
      </c>
      <c r="N39" s="76">
        <v>0.33</v>
      </c>
    </row>
    <row r="40" spans="2:14">
      <c r="B40" t="s">
        <v>2036</v>
      </c>
      <c r="C40" t="s">
        <v>2037</v>
      </c>
      <c r="D40" t="s">
        <v>103</v>
      </c>
      <c r="E40" s="16" t="str">
        <f>VLOOKUP(C40,'[6]תעודות סל'!$C$14:$E$205,3,0)</f>
        <v>1108</v>
      </c>
      <c r="F40" t="s">
        <v>1990</v>
      </c>
      <c r="G40" t="s">
        <v>109</v>
      </c>
      <c r="H40" s="76">
        <v>23788</v>
      </c>
      <c r="I40" s="76">
        <v>2285</v>
      </c>
      <c r="J40" s="76">
        <v>0</v>
      </c>
      <c r="K40" s="76">
        <v>543.55579999999998</v>
      </c>
      <c r="L40" s="76">
        <v>0.02</v>
      </c>
      <c r="M40" s="76">
        <v>0.04</v>
      </c>
      <c r="N40" s="76">
        <v>0.01</v>
      </c>
    </row>
    <row r="41" spans="2:14">
      <c r="B41" t="s">
        <v>2038</v>
      </c>
      <c r="C41" t="s">
        <v>2039</v>
      </c>
      <c r="D41" t="s">
        <v>103</v>
      </c>
      <c r="E41" s="16" t="str">
        <f>VLOOKUP(C41,'[6]תעודות סל'!$C$14:$E$205,3,0)</f>
        <v>1108</v>
      </c>
      <c r="F41" t="s">
        <v>1990</v>
      </c>
      <c r="G41" t="s">
        <v>105</v>
      </c>
      <c r="H41" s="76">
        <v>702</v>
      </c>
      <c r="I41" s="76">
        <v>6570</v>
      </c>
      <c r="J41" s="76">
        <v>0</v>
      </c>
      <c r="K41" s="76">
        <v>46.121400000000001</v>
      </c>
      <c r="L41" s="76">
        <v>0</v>
      </c>
      <c r="M41" s="76">
        <v>0</v>
      </c>
      <c r="N41" s="76">
        <v>0</v>
      </c>
    </row>
    <row r="42" spans="2:14">
      <c r="B42" t="s">
        <v>2040</v>
      </c>
      <c r="C42" t="s">
        <v>2041</v>
      </c>
      <c r="D42" t="s">
        <v>103</v>
      </c>
      <c r="E42" s="16" t="str">
        <f>VLOOKUP(C42,'[6]תעודות סל'!$C$14:$E$205,3,0)</f>
        <v>1108</v>
      </c>
      <c r="F42" t="s">
        <v>1990</v>
      </c>
      <c r="G42" t="s">
        <v>113</v>
      </c>
      <c r="H42" s="76">
        <v>1000</v>
      </c>
      <c r="I42" s="76">
        <v>2072</v>
      </c>
      <c r="J42" s="76">
        <v>0</v>
      </c>
      <c r="K42" s="76">
        <v>20.72</v>
      </c>
      <c r="L42" s="76">
        <v>0.01</v>
      </c>
      <c r="M42" s="76">
        <v>0</v>
      </c>
      <c r="N42" s="76">
        <v>0</v>
      </c>
    </row>
    <row r="43" spans="2:14">
      <c r="B43" t="s">
        <v>2042</v>
      </c>
      <c r="C43" t="s">
        <v>2043</v>
      </c>
      <c r="D43" t="s">
        <v>103</v>
      </c>
      <c r="E43" s="16" t="str">
        <f>VLOOKUP(C43,'[6]תעודות סל'!$C$14:$E$205,3,0)</f>
        <v>1108</v>
      </c>
      <c r="F43" t="s">
        <v>1990</v>
      </c>
      <c r="G43" t="s">
        <v>109</v>
      </c>
      <c r="H43" s="76">
        <v>30695</v>
      </c>
      <c r="I43" s="76">
        <v>9435</v>
      </c>
      <c r="J43" s="76">
        <v>0</v>
      </c>
      <c r="K43" s="76">
        <v>2896.0732499999999</v>
      </c>
      <c r="L43" s="76">
        <v>0.2</v>
      </c>
      <c r="M43" s="76">
        <v>0.24</v>
      </c>
      <c r="N43" s="76">
        <v>0.03</v>
      </c>
    </row>
    <row r="44" spans="2:14">
      <c r="B44" t="s">
        <v>2042</v>
      </c>
      <c r="C44" t="s">
        <v>2043</v>
      </c>
      <c r="D44" t="s">
        <v>103</v>
      </c>
      <c r="E44" s="16" t="str">
        <f>VLOOKUP(C44,'[6]תעודות סל'!$C$14:$E$205,3,0)</f>
        <v>1108</v>
      </c>
      <c r="F44" t="s">
        <v>1990</v>
      </c>
      <c r="G44" t="s">
        <v>109</v>
      </c>
      <c r="H44" s="76">
        <v>70795</v>
      </c>
      <c r="I44" s="76">
        <v>9435</v>
      </c>
      <c r="J44" s="76">
        <v>0</v>
      </c>
      <c r="K44" s="76">
        <v>6679.5082499999999</v>
      </c>
      <c r="L44" s="76">
        <v>0.47</v>
      </c>
      <c r="M44" s="76">
        <v>0.55000000000000004</v>
      </c>
      <c r="N44" s="76">
        <v>7.0000000000000007E-2</v>
      </c>
    </row>
    <row r="45" spans="2:14">
      <c r="B45" t="s">
        <v>2044</v>
      </c>
      <c r="C45" t="s">
        <v>2045</v>
      </c>
      <c r="D45" t="s">
        <v>103</v>
      </c>
      <c r="E45" s="16" t="str">
        <f>VLOOKUP(C45,'[6]תעודות סל'!$C$14:$E$205,3,0)</f>
        <v>1108</v>
      </c>
      <c r="F45" t="s">
        <v>1990</v>
      </c>
      <c r="G45" t="s">
        <v>113</v>
      </c>
      <c r="H45" s="76">
        <v>94400</v>
      </c>
      <c r="I45" s="76">
        <v>1753</v>
      </c>
      <c r="J45" s="76">
        <v>0</v>
      </c>
      <c r="K45" s="76">
        <v>1654.8320000000001</v>
      </c>
      <c r="L45" s="76">
        <v>0.09</v>
      </c>
      <c r="M45" s="76">
        <v>0.14000000000000001</v>
      </c>
      <c r="N45" s="76">
        <v>0.02</v>
      </c>
    </row>
    <row r="46" spans="2:14">
      <c r="B46" t="s">
        <v>2046</v>
      </c>
      <c r="C46" t="s">
        <v>2047</v>
      </c>
      <c r="D46" t="s">
        <v>103</v>
      </c>
      <c r="E46" s="16" t="str">
        <f>VLOOKUP(C46,'[6]תעודות סל'!$C$14:$E$205,3,0)</f>
        <v>1108</v>
      </c>
      <c r="F46" t="s">
        <v>1990</v>
      </c>
      <c r="G46" t="s">
        <v>109</v>
      </c>
      <c r="H46" s="76">
        <v>14828</v>
      </c>
      <c r="I46" s="76">
        <v>1976</v>
      </c>
      <c r="J46" s="76">
        <v>0</v>
      </c>
      <c r="K46" s="76">
        <v>293.00128000000001</v>
      </c>
      <c r="L46" s="76">
        <v>0.05</v>
      </c>
      <c r="M46" s="76">
        <v>0.02</v>
      </c>
      <c r="N46" s="76">
        <v>0</v>
      </c>
    </row>
    <row r="47" spans="2:14">
      <c r="B47" t="s">
        <v>2048</v>
      </c>
      <c r="C47" t="s">
        <v>2049</v>
      </c>
      <c r="D47" t="s">
        <v>103</v>
      </c>
      <c r="E47" s="16" t="str">
        <f>VLOOKUP(C47,'[6]תעודות סל'!$C$14:$E$205,3,0)</f>
        <v>1108</v>
      </c>
      <c r="F47" t="s">
        <v>1990</v>
      </c>
      <c r="G47" t="s">
        <v>105</v>
      </c>
      <c r="H47" s="76">
        <v>48662</v>
      </c>
      <c r="I47" s="76">
        <v>10330</v>
      </c>
      <c r="J47" s="76">
        <v>0</v>
      </c>
      <c r="K47" s="76">
        <v>5026.7846</v>
      </c>
      <c r="L47" s="76">
        <v>0.15</v>
      </c>
      <c r="M47" s="76">
        <v>0.41</v>
      </c>
      <c r="N47" s="76">
        <v>0.05</v>
      </c>
    </row>
    <row r="48" spans="2:14">
      <c r="B48" t="s">
        <v>2048</v>
      </c>
      <c r="C48" t="s">
        <v>2049</v>
      </c>
      <c r="D48" t="s">
        <v>103</v>
      </c>
      <c r="E48" s="16" t="str">
        <f>VLOOKUP(C48,'[6]תעודות סל'!$C$14:$E$205,3,0)</f>
        <v>1108</v>
      </c>
      <c r="F48" t="s">
        <v>1990</v>
      </c>
      <c r="G48" t="s">
        <v>105</v>
      </c>
      <c r="H48" s="76">
        <v>21545</v>
      </c>
      <c r="I48" s="76">
        <v>10330</v>
      </c>
      <c r="J48" s="76">
        <v>0</v>
      </c>
      <c r="K48" s="76">
        <v>2225.5985000000001</v>
      </c>
      <c r="L48" s="76">
        <v>0.06</v>
      </c>
      <c r="M48" s="76">
        <v>0.18</v>
      </c>
      <c r="N48" s="76">
        <v>0.02</v>
      </c>
    </row>
    <row r="49" spans="2:14">
      <c r="B49" t="s">
        <v>2050</v>
      </c>
      <c r="C49" t="s">
        <v>2051</v>
      </c>
      <c r="D49" t="s">
        <v>103</v>
      </c>
      <c r="E49" s="16" t="str">
        <f>VLOOKUP(C49,'[6]תעודות סל'!$C$14:$E$205,3,0)</f>
        <v>1108</v>
      </c>
      <c r="F49" t="s">
        <v>1990</v>
      </c>
      <c r="G49" t="s">
        <v>105</v>
      </c>
      <c r="H49" s="76">
        <v>118984</v>
      </c>
      <c r="I49" s="76">
        <v>12380</v>
      </c>
      <c r="J49" s="76">
        <v>0</v>
      </c>
      <c r="K49" s="76">
        <v>14730.2192</v>
      </c>
      <c r="L49" s="76">
        <v>0.52</v>
      </c>
      <c r="M49" s="76">
        <v>1.2</v>
      </c>
      <c r="N49" s="76">
        <v>0.15</v>
      </c>
    </row>
    <row r="50" spans="2:14">
      <c r="B50" t="s">
        <v>2050</v>
      </c>
      <c r="C50" t="s">
        <v>2051</v>
      </c>
      <c r="D50" t="s">
        <v>103</v>
      </c>
      <c r="E50" s="16" t="str">
        <f>VLOOKUP(C50,'[6]תעודות סל'!$C$14:$E$205,3,0)</f>
        <v>1108</v>
      </c>
      <c r="F50" t="s">
        <v>1990</v>
      </c>
      <c r="G50" t="s">
        <v>105</v>
      </c>
      <c r="H50" s="76">
        <v>206162</v>
      </c>
      <c r="I50" s="76">
        <v>12380</v>
      </c>
      <c r="J50" s="76">
        <v>0</v>
      </c>
      <c r="K50" s="76">
        <v>25522.855599999999</v>
      </c>
      <c r="L50" s="76">
        <v>0.9</v>
      </c>
      <c r="M50" s="76">
        <v>2.09</v>
      </c>
      <c r="N50" s="76">
        <v>0.26</v>
      </c>
    </row>
    <row r="51" spans="2:14">
      <c r="B51" t="s">
        <v>2052</v>
      </c>
      <c r="C51" t="s">
        <v>2053</v>
      </c>
      <c r="D51" t="s">
        <v>103</v>
      </c>
      <c r="E51" s="16" t="str">
        <f>VLOOKUP(C51,'[6]תעודות סל'!$C$14:$E$205,3,0)</f>
        <v>1108</v>
      </c>
      <c r="F51" t="s">
        <v>1990</v>
      </c>
      <c r="G51" t="s">
        <v>113</v>
      </c>
      <c r="H51" s="76">
        <v>1639</v>
      </c>
      <c r="I51" s="76">
        <v>5110</v>
      </c>
      <c r="J51" s="76">
        <v>0</v>
      </c>
      <c r="K51" s="76">
        <v>83.752899999999997</v>
      </c>
      <c r="L51" s="76">
        <v>0.01</v>
      </c>
      <c r="M51" s="76">
        <v>0.01</v>
      </c>
      <c r="N51" s="76">
        <v>0</v>
      </c>
    </row>
    <row r="52" spans="2:14">
      <c r="B52" t="s">
        <v>2054</v>
      </c>
      <c r="C52" t="s">
        <v>2055</v>
      </c>
      <c r="D52" t="s">
        <v>103</v>
      </c>
      <c r="E52" s="16" t="str">
        <f>VLOOKUP(C52,'[6]תעודות סל'!$C$14:$E$205,3,0)</f>
        <v>1108</v>
      </c>
      <c r="F52" t="s">
        <v>1990</v>
      </c>
      <c r="G52" t="s">
        <v>109</v>
      </c>
      <c r="H52" s="76">
        <v>35500</v>
      </c>
      <c r="I52" s="76">
        <v>23370</v>
      </c>
      <c r="J52" s="76">
        <v>0</v>
      </c>
      <c r="K52" s="76">
        <v>8296.35</v>
      </c>
      <c r="L52" s="76">
        <v>0.2</v>
      </c>
      <c r="M52" s="76">
        <v>0.68</v>
      </c>
      <c r="N52" s="76">
        <v>0.09</v>
      </c>
    </row>
    <row r="53" spans="2:14">
      <c r="B53" t="s">
        <v>2054</v>
      </c>
      <c r="C53" t="s">
        <v>2055</v>
      </c>
      <c r="D53" t="s">
        <v>103</v>
      </c>
      <c r="E53" s="16" t="str">
        <f>VLOOKUP(C53,'[6]תעודות סל'!$C$14:$E$205,3,0)</f>
        <v>1108</v>
      </c>
      <c r="F53" t="s">
        <v>1990</v>
      </c>
      <c r="G53" t="s">
        <v>109</v>
      </c>
      <c r="H53" s="76">
        <v>26404</v>
      </c>
      <c r="I53" s="76">
        <v>23370</v>
      </c>
      <c r="J53" s="76">
        <v>0</v>
      </c>
      <c r="K53" s="76">
        <v>6170.6148000000003</v>
      </c>
      <c r="L53" s="76">
        <v>0.15</v>
      </c>
      <c r="M53" s="76">
        <v>0.5</v>
      </c>
      <c r="N53" s="76">
        <v>0.06</v>
      </c>
    </row>
    <row r="54" spans="2:14">
      <c r="B54" t="s">
        <v>2056</v>
      </c>
      <c r="C54" t="s">
        <v>2057</v>
      </c>
      <c r="D54" t="s">
        <v>103</v>
      </c>
      <c r="E54" s="16" t="str">
        <f>VLOOKUP(C54,'[6]תעודות סל'!$C$14:$E$205,3,0)</f>
        <v>1108</v>
      </c>
      <c r="F54" t="s">
        <v>1990</v>
      </c>
      <c r="G54" t="s">
        <v>105</v>
      </c>
      <c r="H54" s="76">
        <v>40244</v>
      </c>
      <c r="I54" s="76">
        <v>8784</v>
      </c>
      <c r="J54" s="76">
        <v>0</v>
      </c>
      <c r="K54" s="76">
        <v>3535.03296</v>
      </c>
      <c r="L54" s="76">
        <v>7.0000000000000007E-2</v>
      </c>
      <c r="M54" s="76">
        <v>0.28999999999999998</v>
      </c>
      <c r="N54" s="76">
        <v>0.04</v>
      </c>
    </row>
    <row r="55" spans="2:14">
      <c r="B55" t="s">
        <v>2058</v>
      </c>
      <c r="C55" t="s">
        <v>2059</v>
      </c>
      <c r="D55" t="s">
        <v>103</v>
      </c>
      <c r="E55" s="16" t="str">
        <f>VLOOKUP(C55,'[6]תעודות סל'!$C$14:$E$205,3,0)</f>
        <v>1108</v>
      </c>
      <c r="F55" t="s">
        <v>1990</v>
      </c>
      <c r="G55" t="s">
        <v>116</v>
      </c>
      <c r="H55" s="76">
        <v>5638</v>
      </c>
      <c r="I55" s="76">
        <v>3254</v>
      </c>
      <c r="J55" s="76">
        <v>0</v>
      </c>
      <c r="K55" s="76">
        <v>183.46052</v>
      </c>
      <c r="L55" s="76">
        <v>0.06</v>
      </c>
      <c r="M55" s="76">
        <v>0.01</v>
      </c>
      <c r="N55" s="76">
        <v>0</v>
      </c>
    </row>
    <row r="56" spans="2:14">
      <c r="B56" t="s">
        <v>2060</v>
      </c>
      <c r="C56" t="s">
        <v>2061</v>
      </c>
      <c r="D56" t="s">
        <v>103</v>
      </c>
      <c r="E56" s="16" t="str">
        <f>VLOOKUP(C56,'[6]תעודות סל'!$C$14:$E$205,3,0)</f>
        <v>1108</v>
      </c>
      <c r="F56" t="s">
        <v>1990</v>
      </c>
      <c r="G56" t="s">
        <v>105</v>
      </c>
      <c r="H56" s="76">
        <v>80782</v>
      </c>
      <c r="I56" s="76">
        <v>29600</v>
      </c>
      <c r="J56" s="76">
        <v>0</v>
      </c>
      <c r="K56" s="76">
        <v>23911.472000000002</v>
      </c>
      <c r="L56" s="76">
        <v>0.65</v>
      </c>
      <c r="M56" s="76">
        <v>1.95</v>
      </c>
      <c r="N56" s="76">
        <v>0.25</v>
      </c>
    </row>
    <row r="57" spans="2:14">
      <c r="B57" t="s">
        <v>2062</v>
      </c>
      <c r="C57" t="s">
        <v>2063</v>
      </c>
      <c r="D57" t="s">
        <v>103</v>
      </c>
      <c r="E57" s="16" t="str">
        <f>VLOOKUP(C57,'[6]תעודות סל'!$C$14:$E$205,3,0)</f>
        <v>1108</v>
      </c>
      <c r="F57" t="s">
        <v>1990</v>
      </c>
      <c r="G57" t="s">
        <v>109</v>
      </c>
      <c r="H57" s="76">
        <v>12294</v>
      </c>
      <c r="I57" s="76">
        <v>8017</v>
      </c>
      <c r="J57" s="76">
        <v>0</v>
      </c>
      <c r="K57" s="76">
        <v>985.60997999999995</v>
      </c>
      <c r="L57" s="76">
        <v>7.0000000000000007E-2</v>
      </c>
      <c r="M57" s="76">
        <v>0.08</v>
      </c>
      <c r="N57" s="76">
        <v>0.01</v>
      </c>
    </row>
    <row r="58" spans="2:14">
      <c r="B58" t="s">
        <v>2064</v>
      </c>
      <c r="C58" t="s">
        <v>2065</v>
      </c>
      <c r="D58" t="s">
        <v>103</v>
      </c>
      <c r="E58" s="16" t="str">
        <f>VLOOKUP(C58,'[6]תעודות סל'!$C$14:$E$205,3,0)</f>
        <v>1224</v>
      </c>
      <c r="F58" t="s">
        <v>1990</v>
      </c>
      <c r="G58" t="s">
        <v>109</v>
      </c>
      <c r="H58" s="76">
        <v>3270</v>
      </c>
      <c r="I58" s="76">
        <v>11790</v>
      </c>
      <c r="J58" s="76">
        <v>0</v>
      </c>
      <c r="K58" s="76">
        <v>385.53300000000002</v>
      </c>
      <c r="L58" s="76">
        <v>0.05</v>
      </c>
      <c r="M58" s="76">
        <v>0.03</v>
      </c>
      <c r="N58" s="76">
        <v>0</v>
      </c>
    </row>
    <row r="59" spans="2:14">
      <c r="B59" t="s">
        <v>2066</v>
      </c>
      <c r="C59" t="s">
        <v>2067</v>
      </c>
      <c r="D59" t="s">
        <v>103</v>
      </c>
      <c r="E59" s="16" t="str">
        <f>VLOOKUP(C59,'[6]תעודות סל'!$C$14:$E$205,3,0)</f>
        <v>1224</v>
      </c>
      <c r="F59" t="s">
        <v>1990</v>
      </c>
      <c r="G59" t="s">
        <v>113</v>
      </c>
      <c r="H59" s="76">
        <v>544</v>
      </c>
      <c r="I59" s="76">
        <v>10570</v>
      </c>
      <c r="J59" s="76">
        <v>0</v>
      </c>
      <c r="K59" s="76">
        <v>57.500799999999998</v>
      </c>
      <c r="L59" s="76">
        <v>0.01</v>
      </c>
      <c r="M59" s="76">
        <v>0</v>
      </c>
      <c r="N59" s="76">
        <v>0</v>
      </c>
    </row>
    <row r="60" spans="2:14">
      <c r="B60" t="s">
        <v>2068</v>
      </c>
      <c r="C60" t="s">
        <v>2069</v>
      </c>
      <c r="D60" t="s">
        <v>103</v>
      </c>
      <c r="E60" s="16" t="str">
        <f>VLOOKUP(C60,'[6]תעודות סל'!$C$14:$E$205,3,0)</f>
        <v>1224</v>
      </c>
      <c r="F60" t="s">
        <v>1990</v>
      </c>
      <c r="G60" t="s">
        <v>109</v>
      </c>
      <c r="H60" s="76">
        <v>80337</v>
      </c>
      <c r="I60" s="76">
        <v>9548</v>
      </c>
      <c r="J60" s="76">
        <v>0</v>
      </c>
      <c r="K60" s="76">
        <v>7670.5767599999999</v>
      </c>
      <c r="L60" s="76">
        <v>0.17</v>
      </c>
      <c r="M60" s="76">
        <v>0.63</v>
      </c>
      <c r="N60" s="76">
        <v>0.08</v>
      </c>
    </row>
    <row r="61" spans="2:14">
      <c r="B61" t="s">
        <v>2068</v>
      </c>
      <c r="C61" t="s">
        <v>2069</v>
      </c>
      <c r="D61" t="s">
        <v>103</v>
      </c>
      <c r="E61" s="16" t="str">
        <f>VLOOKUP(C61,'[6]תעודות סל'!$C$14:$E$205,3,0)</f>
        <v>1224</v>
      </c>
      <c r="F61" t="s">
        <v>1990</v>
      </c>
      <c r="G61" t="s">
        <v>109</v>
      </c>
      <c r="H61" s="76">
        <v>770710</v>
      </c>
      <c r="I61" s="76">
        <v>9548</v>
      </c>
      <c r="J61" s="76">
        <v>0</v>
      </c>
      <c r="K61" s="76">
        <v>73587.390799999994</v>
      </c>
      <c r="L61" s="76">
        <v>1.62</v>
      </c>
      <c r="M61" s="76">
        <v>6.01</v>
      </c>
      <c r="N61" s="76">
        <v>0.76</v>
      </c>
    </row>
    <row r="62" spans="2:14">
      <c r="B62" t="s">
        <v>2070</v>
      </c>
      <c r="C62" t="s">
        <v>2071</v>
      </c>
      <c r="D62" t="s">
        <v>103</v>
      </c>
      <c r="E62" s="16" t="str">
        <f>VLOOKUP(C62,'[6]תעודות סל'!$C$14:$E$205,3,0)</f>
        <v>1224</v>
      </c>
      <c r="F62" t="s">
        <v>1990</v>
      </c>
      <c r="G62" t="s">
        <v>109</v>
      </c>
      <c r="H62" s="76">
        <v>17543</v>
      </c>
      <c r="I62" s="76">
        <v>2384</v>
      </c>
      <c r="J62" s="76">
        <v>0</v>
      </c>
      <c r="K62" s="76">
        <v>418.22512</v>
      </c>
      <c r="L62" s="76">
        <v>7.0000000000000007E-2</v>
      </c>
      <c r="M62" s="76">
        <v>0.03</v>
      </c>
      <c r="N62" s="76">
        <v>0</v>
      </c>
    </row>
    <row r="63" spans="2:14">
      <c r="B63" t="s">
        <v>2072</v>
      </c>
      <c r="C63" t="s">
        <v>2073</v>
      </c>
      <c r="D63" t="s">
        <v>103</v>
      </c>
      <c r="E63" s="16" t="str">
        <f>VLOOKUP(C63,'[6]תעודות סל'!$C$14:$E$205,3,0)</f>
        <v>1224</v>
      </c>
      <c r="F63" t="s">
        <v>1990</v>
      </c>
      <c r="G63" t="s">
        <v>105</v>
      </c>
      <c r="H63" s="76">
        <v>650040</v>
      </c>
      <c r="I63" s="76">
        <v>2555</v>
      </c>
      <c r="J63" s="76">
        <v>0</v>
      </c>
      <c r="K63" s="76">
        <v>16608.522000000001</v>
      </c>
      <c r="L63" s="76">
        <v>1.08</v>
      </c>
      <c r="M63" s="76">
        <v>1.36</v>
      </c>
      <c r="N63" s="76">
        <v>0.17</v>
      </c>
    </row>
    <row r="64" spans="2:14">
      <c r="B64" t="s">
        <v>2072</v>
      </c>
      <c r="C64" t="s">
        <v>2073</v>
      </c>
      <c r="D64" t="s">
        <v>103</v>
      </c>
      <c r="E64" s="16" t="str">
        <f>VLOOKUP(C64,'[6]תעודות סל'!$C$14:$E$205,3,0)</f>
        <v>1224</v>
      </c>
      <c r="F64" t="s">
        <v>1990</v>
      </c>
      <c r="G64" t="s">
        <v>105</v>
      </c>
      <c r="H64" s="76">
        <v>1118128</v>
      </c>
      <c r="I64" s="76">
        <v>2555</v>
      </c>
      <c r="J64" s="76">
        <v>0</v>
      </c>
      <c r="K64" s="76">
        <v>28568.170399999999</v>
      </c>
      <c r="L64" s="76">
        <v>1.86</v>
      </c>
      <c r="M64" s="76">
        <v>2.33</v>
      </c>
      <c r="N64" s="76">
        <v>0.3</v>
      </c>
    </row>
    <row r="65" spans="2:14">
      <c r="B65" t="s">
        <v>2074</v>
      </c>
      <c r="C65" t="s">
        <v>2075</v>
      </c>
      <c r="D65" t="s">
        <v>103</v>
      </c>
      <c r="E65" s="16" t="str">
        <f>VLOOKUP(C65,'[6]תעודות סל'!$C$14:$E$205,3,0)</f>
        <v>1224</v>
      </c>
      <c r="F65" t="s">
        <v>1990</v>
      </c>
      <c r="G65" t="s">
        <v>109</v>
      </c>
      <c r="H65" s="76">
        <v>19512</v>
      </c>
      <c r="I65" s="76">
        <v>8620</v>
      </c>
      <c r="J65" s="76">
        <v>0</v>
      </c>
      <c r="K65" s="76">
        <v>1681.9344000000001</v>
      </c>
      <c r="L65" s="76">
        <v>0.04</v>
      </c>
      <c r="M65" s="76">
        <v>0.14000000000000001</v>
      </c>
      <c r="N65" s="76">
        <v>0.02</v>
      </c>
    </row>
    <row r="66" spans="2:14">
      <c r="B66" t="s">
        <v>2076</v>
      </c>
      <c r="C66" t="s">
        <v>2077</v>
      </c>
      <c r="D66" t="s">
        <v>103</v>
      </c>
      <c r="E66" s="16" t="str">
        <f>VLOOKUP(C66,'[6]תעודות סל'!$C$14:$E$205,3,0)</f>
        <v>1224</v>
      </c>
      <c r="F66" t="s">
        <v>1990</v>
      </c>
      <c r="G66" t="s">
        <v>113</v>
      </c>
      <c r="H66" s="76">
        <v>195636</v>
      </c>
      <c r="I66" s="76">
        <v>5024</v>
      </c>
      <c r="J66" s="76">
        <v>0</v>
      </c>
      <c r="K66" s="76">
        <v>9828.7526400000006</v>
      </c>
      <c r="L66" s="76">
        <v>0.93</v>
      </c>
      <c r="M66" s="76">
        <v>0.8</v>
      </c>
      <c r="N66" s="76">
        <v>0.1</v>
      </c>
    </row>
    <row r="67" spans="2:14">
      <c r="B67" t="s">
        <v>2078</v>
      </c>
      <c r="C67" t="s">
        <v>2079</v>
      </c>
      <c r="D67" t="s">
        <v>103</v>
      </c>
      <c r="E67" s="16" t="str">
        <f>VLOOKUP(C67,'[6]תעודות סל'!$C$14:$E$205,3,0)</f>
        <v>1224</v>
      </c>
      <c r="F67" t="s">
        <v>1990</v>
      </c>
      <c r="G67" t="s">
        <v>105</v>
      </c>
      <c r="H67" s="76">
        <v>244271</v>
      </c>
      <c r="I67" s="76">
        <v>12430</v>
      </c>
      <c r="J67" s="76">
        <v>0</v>
      </c>
      <c r="K67" s="76">
        <v>30362.885300000002</v>
      </c>
      <c r="L67" s="76">
        <v>1.6</v>
      </c>
      <c r="M67" s="76">
        <v>2.48</v>
      </c>
      <c r="N67" s="76">
        <v>0.31</v>
      </c>
    </row>
    <row r="68" spans="2:14">
      <c r="B68" t="s">
        <v>2080</v>
      </c>
      <c r="C68" t="s">
        <v>2081</v>
      </c>
      <c r="D68" t="s">
        <v>103</v>
      </c>
      <c r="E68" s="16" t="str">
        <f>VLOOKUP(C68,'[6]תעודות סל'!$C$14:$E$205,3,0)</f>
        <v>1224</v>
      </c>
      <c r="F68" t="s">
        <v>1990</v>
      </c>
      <c r="G68" t="s">
        <v>105</v>
      </c>
      <c r="H68" s="76">
        <v>10491</v>
      </c>
      <c r="I68" s="76">
        <v>7734</v>
      </c>
      <c r="J68" s="76">
        <v>0</v>
      </c>
      <c r="K68" s="76">
        <v>811.37393999999995</v>
      </c>
      <c r="L68" s="76">
        <v>7.0000000000000007E-2</v>
      </c>
      <c r="M68" s="76">
        <v>7.0000000000000007E-2</v>
      </c>
      <c r="N68" s="76">
        <v>0.01</v>
      </c>
    </row>
    <row r="69" spans="2:14">
      <c r="B69" t="s">
        <v>2082</v>
      </c>
      <c r="C69" t="s">
        <v>2083</v>
      </c>
      <c r="D69" t="s">
        <v>103</v>
      </c>
      <c r="E69" s="16" t="str">
        <f>VLOOKUP(C69,'[6]תעודות סל'!$C$14:$E$205,3,0)</f>
        <v>1224</v>
      </c>
      <c r="F69" t="s">
        <v>1990</v>
      </c>
      <c r="G69" t="s">
        <v>109</v>
      </c>
      <c r="H69" s="76">
        <v>109579</v>
      </c>
      <c r="I69" s="76">
        <v>21180</v>
      </c>
      <c r="J69" s="76">
        <v>0</v>
      </c>
      <c r="K69" s="76">
        <v>23208.832200000001</v>
      </c>
      <c r="L69" s="76">
        <v>0.81</v>
      </c>
      <c r="M69" s="76">
        <v>1.9</v>
      </c>
      <c r="N69" s="76">
        <v>0.24</v>
      </c>
    </row>
    <row r="70" spans="2:14">
      <c r="B70" t="s">
        <v>2084</v>
      </c>
      <c r="C70" t="s">
        <v>2085</v>
      </c>
      <c r="D70" t="s">
        <v>103</v>
      </c>
      <c r="E70" s="16" t="str">
        <f>VLOOKUP(C70,'[6]תעודות סל'!$C$14:$E$205,3,0)</f>
        <v>1224</v>
      </c>
      <c r="F70" t="s">
        <v>1990</v>
      </c>
      <c r="G70" t="s">
        <v>105</v>
      </c>
      <c r="H70" s="76">
        <v>8466</v>
      </c>
      <c r="I70" s="76">
        <v>1489</v>
      </c>
      <c r="J70" s="76">
        <v>0</v>
      </c>
      <c r="K70" s="76">
        <v>126.05874</v>
      </c>
      <c r="L70" s="76">
        <v>0.02</v>
      </c>
      <c r="M70" s="76">
        <v>0.01</v>
      </c>
      <c r="N70" s="76">
        <v>0</v>
      </c>
    </row>
    <row r="71" spans="2:14">
      <c r="B71" t="s">
        <v>2086</v>
      </c>
      <c r="C71" t="s">
        <v>2087</v>
      </c>
      <c r="D71" t="s">
        <v>103</v>
      </c>
      <c r="E71" s="16" t="str">
        <f>VLOOKUP(C71,'[6]תעודות סל'!$C$14:$E$205,3,0)</f>
        <v>1224</v>
      </c>
      <c r="F71" t="s">
        <v>1990</v>
      </c>
      <c r="G71" t="s">
        <v>109</v>
      </c>
      <c r="H71" s="76">
        <v>13823</v>
      </c>
      <c r="I71" s="76">
        <v>2078</v>
      </c>
      <c r="J71" s="76">
        <v>0</v>
      </c>
      <c r="K71" s="76">
        <v>287.24194</v>
      </c>
      <c r="L71" s="76">
        <v>0.05</v>
      </c>
      <c r="M71" s="76">
        <v>0.02</v>
      </c>
      <c r="N71" s="76">
        <v>0</v>
      </c>
    </row>
    <row r="72" spans="2:14">
      <c r="B72" t="s">
        <v>2088</v>
      </c>
      <c r="C72" t="s">
        <v>2089</v>
      </c>
      <c r="D72" t="s">
        <v>103</v>
      </c>
      <c r="E72" s="16" t="str">
        <f>VLOOKUP(C72,'[6]תעודות סל'!$C$14:$E$205,3,0)</f>
        <v>1224</v>
      </c>
      <c r="F72" t="s">
        <v>1990</v>
      </c>
      <c r="G72" t="s">
        <v>109</v>
      </c>
      <c r="H72" s="76">
        <v>593886</v>
      </c>
      <c r="I72" s="76">
        <v>5079</v>
      </c>
      <c r="J72" s="76">
        <v>0</v>
      </c>
      <c r="K72" s="76">
        <v>30163.469939999999</v>
      </c>
      <c r="L72" s="76">
        <v>4.33</v>
      </c>
      <c r="M72" s="76">
        <v>2.46</v>
      </c>
      <c r="N72" s="76">
        <v>0.31</v>
      </c>
    </row>
    <row r="73" spans="2:14">
      <c r="B73" t="s">
        <v>2090</v>
      </c>
      <c r="C73" t="s">
        <v>2091</v>
      </c>
      <c r="D73" t="s">
        <v>103</v>
      </c>
      <c r="E73" s="16" t="str">
        <f>VLOOKUP(C73,'[6]תעודות סל'!$C$14:$E$205,3,0)</f>
        <v>1224</v>
      </c>
      <c r="F73" t="s">
        <v>1990</v>
      </c>
      <c r="G73" t="s">
        <v>109</v>
      </c>
      <c r="H73" s="76">
        <v>700</v>
      </c>
      <c r="I73" s="76">
        <v>25790</v>
      </c>
      <c r="J73" s="76">
        <v>0</v>
      </c>
      <c r="K73" s="76">
        <v>180.53</v>
      </c>
      <c r="L73" s="76">
        <v>0.02</v>
      </c>
      <c r="M73" s="76">
        <v>0.01</v>
      </c>
      <c r="N73" s="76">
        <v>0</v>
      </c>
    </row>
    <row r="74" spans="2:14">
      <c r="B74" t="s">
        <v>2092</v>
      </c>
      <c r="C74" t="s">
        <v>2093</v>
      </c>
      <c r="D74" t="s">
        <v>103</v>
      </c>
      <c r="E74" s="16" t="str">
        <f>VLOOKUP(C74,'[6]תעודות סל'!$C$14:$E$205,3,0)</f>
        <v>1223</v>
      </c>
      <c r="F74" t="s">
        <v>1990</v>
      </c>
      <c r="G74" t="s">
        <v>109</v>
      </c>
      <c r="H74" s="76">
        <v>23195</v>
      </c>
      <c r="I74" s="76">
        <v>10200</v>
      </c>
      <c r="J74" s="76">
        <v>0</v>
      </c>
      <c r="K74" s="76">
        <v>2365.89</v>
      </c>
      <c r="L74" s="76">
        <v>0.09</v>
      </c>
      <c r="M74" s="76">
        <v>0.19</v>
      </c>
      <c r="N74" s="76">
        <v>0.02</v>
      </c>
    </row>
    <row r="75" spans="2:14">
      <c r="B75" t="s">
        <v>2094</v>
      </c>
      <c r="C75" t="s">
        <v>2095</v>
      </c>
      <c r="D75" t="s">
        <v>103</v>
      </c>
      <c r="E75" s="16" t="str">
        <f>VLOOKUP(C75,'[6]תעודות סל'!$C$14:$E$205,3,0)</f>
        <v>1223</v>
      </c>
      <c r="F75" t="s">
        <v>1990</v>
      </c>
      <c r="G75" t="s">
        <v>105</v>
      </c>
      <c r="H75" s="76">
        <v>1556758</v>
      </c>
      <c r="I75" s="76">
        <v>422.7</v>
      </c>
      <c r="J75" s="76">
        <v>0</v>
      </c>
      <c r="K75" s="76">
        <v>6580.4160659999998</v>
      </c>
      <c r="L75" s="76">
        <v>0.42</v>
      </c>
      <c r="M75" s="76">
        <v>0.54</v>
      </c>
      <c r="N75" s="76">
        <v>7.0000000000000007E-2</v>
      </c>
    </row>
    <row r="76" spans="2:14">
      <c r="B76" t="s">
        <v>2096</v>
      </c>
      <c r="C76" t="s">
        <v>2097</v>
      </c>
      <c r="D76" t="s">
        <v>103</v>
      </c>
      <c r="E76" s="16" t="str">
        <f>VLOOKUP(C76,'[6]תעודות סל'!$C$14:$E$205,3,0)</f>
        <v>1223</v>
      </c>
      <c r="F76" t="s">
        <v>1990</v>
      </c>
      <c r="G76" t="s">
        <v>105</v>
      </c>
      <c r="H76" s="76">
        <v>36071</v>
      </c>
      <c r="I76" s="76">
        <v>12810</v>
      </c>
      <c r="J76" s="76">
        <v>0</v>
      </c>
      <c r="K76" s="76">
        <v>4620.6950999999999</v>
      </c>
      <c r="L76" s="76">
        <v>0.5</v>
      </c>
      <c r="M76" s="76">
        <v>0.38</v>
      </c>
      <c r="N76" s="76">
        <v>0.05</v>
      </c>
    </row>
    <row r="77" spans="2:14">
      <c r="B77" t="s">
        <v>2098</v>
      </c>
      <c r="C77" t="s">
        <v>2099</v>
      </c>
      <c r="D77" t="s">
        <v>103</v>
      </c>
      <c r="E77" s="16" t="str">
        <f>VLOOKUP(C77,'[6]תעודות סל'!$C$14:$E$205,3,0)</f>
        <v>1223</v>
      </c>
      <c r="F77" t="s">
        <v>1990</v>
      </c>
      <c r="G77" t="s">
        <v>105</v>
      </c>
      <c r="H77" s="76">
        <v>23555</v>
      </c>
      <c r="I77" s="76">
        <v>3961</v>
      </c>
      <c r="J77" s="76">
        <v>0</v>
      </c>
      <c r="K77" s="76">
        <v>933.01355000000001</v>
      </c>
      <c r="L77" s="76">
        <v>0.21</v>
      </c>
      <c r="M77" s="76">
        <v>0.08</v>
      </c>
      <c r="N77" s="76">
        <v>0.01</v>
      </c>
    </row>
    <row r="78" spans="2:14">
      <c r="B78" t="s">
        <v>2100</v>
      </c>
      <c r="C78" t="s">
        <v>2101</v>
      </c>
      <c r="D78" t="s">
        <v>103</v>
      </c>
      <c r="E78" s="16" t="str">
        <f>VLOOKUP(C78,'[6]תעודות סל'!$C$14:$E$205,3,0)</f>
        <v>1223</v>
      </c>
      <c r="F78" t="s">
        <v>1990</v>
      </c>
      <c r="G78" t="s">
        <v>105</v>
      </c>
      <c r="H78" s="76">
        <v>651872</v>
      </c>
      <c r="I78" s="76">
        <v>1535</v>
      </c>
      <c r="J78" s="76">
        <v>0</v>
      </c>
      <c r="K78" s="76">
        <v>10006.235199999999</v>
      </c>
      <c r="L78" s="76">
        <v>0.64</v>
      </c>
      <c r="M78" s="76">
        <v>0.82</v>
      </c>
      <c r="N78" s="76">
        <v>0.1</v>
      </c>
    </row>
    <row r="79" spans="2:14">
      <c r="B79" t="s">
        <v>2100</v>
      </c>
      <c r="C79" t="s">
        <v>2101</v>
      </c>
      <c r="D79" t="s">
        <v>103</v>
      </c>
      <c r="E79" s="16" t="str">
        <f>VLOOKUP(C79,'[6]תעודות סל'!$C$14:$E$205,3,0)</f>
        <v>1223</v>
      </c>
      <c r="F79" t="s">
        <v>1990</v>
      </c>
      <c r="G79" t="s">
        <v>105</v>
      </c>
      <c r="H79" s="76">
        <v>894280</v>
      </c>
      <c r="I79" s="76">
        <v>1535</v>
      </c>
      <c r="J79" s="76">
        <v>0</v>
      </c>
      <c r="K79" s="76">
        <v>13727.198</v>
      </c>
      <c r="L79" s="76">
        <v>0.88</v>
      </c>
      <c r="M79" s="76">
        <v>1.1200000000000001</v>
      </c>
      <c r="N79" s="76">
        <v>0.14000000000000001</v>
      </c>
    </row>
    <row r="80" spans="2:14">
      <c r="B80" t="s">
        <v>2102</v>
      </c>
      <c r="C80" t="s">
        <v>2103</v>
      </c>
      <c r="D80" t="s">
        <v>103</v>
      </c>
      <c r="E80" s="16" t="str">
        <f>VLOOKUP(C80,'[6]תעודות סל'!$C$14:$E$205,3,0)</f>
        <v>1223</v>
      </c>
      <c r="F80" t="s">
        <v>1990</v>
      </c>
      <c r="G80" t="s">
        <v>105</v>
      </c>
      <c r="H80" s="76">
        <v>318</v>
      </c>
      <c r="I80" s="76">
        <v>21410</v>
      </c>
      <c r="J80" s="76">
        <v>0</v>
      </c>
      <c r="K80" s="76">
        <v>68.083799999999997</v>
      </c>
      <c r="L80" s="76">
        <v>0.01</v>
      </c>
      <c r="M80" s="76">
        <v>0.01</v>
      </c>
      <c r="N80" s="76">
        <v>0</v>
      </c>
    </row>
    <row r="81" spans="2:14">
      <c r="B81" t="s">
        <v>2104</v>
      </c>
      <c r="C81" t="s">
        <v>2105</v>
      </c>
      <c r="D81" t="s">
        <v>103</v>
      </c>
      <c r="E81" s="16" t="str">
        <f>VLOOKUP(C81,'[6]תעודות סל'!$C$14:$E$205,3,0)</f>
        <v>1223</v>
      </c>
      <c r="F81" t="s">
        <v>1990</v>
      </c>
      <c r="G81" t="s">
        <v>109</v>
      </c>
      <c r="H81" s="76">
        <v>9209</v>
      </c>
      <c r="I81" s="76">
        <v>7992</v>
      </c>
      <c r="J81" s="76">
        <v>0</v>
      </c>
      <c r="K81" s="76">
        <v>735.98328000000004</v>
      </c>
      <c r="L81" s="76">
        <v>0.11</v>
      </c>
      <c r="M81" s="76">
        <v>0.06</v>
      </c>
      <c r="N81" s="76">
        <v>0.01</v>
      </c>
    </row>
    <row r="82" spans="2:14">
      <c r="B82" t="s">
        <v>2106</v>
      </c>
      <c r="C82" t="s">
        <v>2107</v>
      </c>
      <c r="D82" t="s">
        <v>103</v>
      </c>
      <c r="E82" s="16" t="str">
        <f>VLOOKUP(C82,'[6]תעודות סל'!$C$14:$E$205,3,0)</f>
        <v>1223</v>
      </c>
      <c r="F82" t="s">
        <v>1990</v>
      </c>
      <c r="G82" t="s">
        <v>109</v>
      </c>
      <c r="H82" s="76">
        <v>16009</v>
      </c>
      <c r="I82" s="76">
        <v>7811</v>
      </c>
      <c r="J82" s="76">
        <v>0</v>
      </c>
      <c r="K82" s="76">
        <v>1250.46299</v>
      </c>
      <c r="L82" s="76">
        <v>0.34</v>
      </c>
      <c r="M82" s="76">
        <v>0.1</v>
      </c>
      <c r="N82" s="76">
        <v>0.01</v>
      </c>
    </row>
    <row r="83" spans="2:14">
      <c r="B83" t="s">
        <v>2108</v>
      </c>
      <c r="C83" t="s">
        <v>2109</v>
      </c>
      <c r="D83" t="s">
        <v>103</v>
      </c>
      <c r="E83" s="16" t="str">
        <f>VLOOKUP(C83,'[6]תעודות סל'!$C$14:$E$205,3,0)</f>
        <v>1223</v>
      </c>
      <c r="F83" t="s">
        <v>1990</v>
      </c>
      <c r="G83" t="s">
        <v>126</v>
      </c>
      <c r="H83" s="76">
        <v>8994</v>
      </c>
      <c r="I83" s="76">
        <v>1684</v>
      </c>
      <c r="J83" s="76">
        <v>0</v>
      </c>
      <c r="K83" s="76">
        <v>151.45895999999999</v>
      </c>
      <c r="L83" s="76">
        <v>0.03</v>
      </c>
      <c r="M83" s="76">
        <v>0.01</v>
      </c>
      <c r="N83" s="76">
        <v>0</v>
      </c>
    </row>
    <row r="84" spans="2:14">
      <c r="B84" t="s">
        <v>2110</v>
      </c>
      <c r="C84" t="s">
        <v>2111</v>
      </c>
      <c r="D84" t="s">
        <v>103</v>
      </c>
      <c r="E84" s="16" t="str">
        <f>VLOOKUP(C84,'[6]תעודות סל'!$C$14:$E$205,3,0)</f>
        <v>1223</v>
      </c>
      <c r="F84" t="s">
        <v>1990</v>
      </c>
      <c r="G84" t="s">
        <v>105</v>
      </c>
      <c r="H84" s="76">
        <v>1442817</v>
      </c>
      <c r="I84" s="76">
        <v>370.5</v>
      </c>
      <c r="J84" s="76">
        <v>0</v>
      </c>
      <c r="K84" s="76">
        <v>5345.6369850000001</v>
      </c>
      <c r="L84" s="76">
        <v>0.34</v>
      </c>
      <c r="M84" s="76">
        <v>0.44</v>
      </c>
      <c r="N84" s="76">
        <v>0.06</v>
      </c>
    </row>
    <row r="85" spans="2:14">
      <c r="B85" s="77" t="s">
        <v>2112</v>
      </c>
      <c r="D85" s="16"/>
      <c r="E85" s="16"/>
      <c r="F85" s="16"/>
      <c r="G85" s="16"/>
      <c r="H85" s="78">
        <v>2899233</v>
      </c>
      <c r="J85" s="78">
        <v>0</v>
      </c>
      <c r="K85" s="78">
        <v>84239.829876100004</v>
      </c>
      <c r="M85" s="78">
        <v>6.88</v>
      </c>
      <c r="N85" s="78">
        <v>0.87</v>
      </c>
    </row>
    <row r="86" spans="2:14">
      <c r="B86" t="s">
        <v>2113</v>
      </c>
      <c r="C86" t="s">
        <v>2114</v>
      </c>
      <c r="D86" t="s">
        <v>103</v>
      </c>
      <c r="E86" s="16" t="str">
        <f>VLOOKUP(C86,'[6]תעודות סל'!$C$14:$E$205,3,0)</f>
        <v>1523</v>
      </c>
      <c r="F86" t="s">
        <v>1990</v>
      </c>
      <c r="G86" t="s">
        <v>105</v>
      </c>
      <c r="H86" s="76">
        <v>435979</v>
      </c>
      <c r="I86" s="76">
        <v>324.99</v>
      </c>
      <c r="J86" s="76">
        <v>0</v>
      </c>
      <c r="K86" s="76">
        <v>1416.8881521000001</v>
      </c>
      <c r="L86" s="76">
        <v>0.17</v>
      </c>
      <c r="M86" s="76">
        <v>0.12</v>
      </c>
      <c r="N86" s="76">
        <v>0.01</v>
      </c>
    </row>
    <row r="87" spans="2:14">
      <c r="B87" t="s">
        <v>2115</v>
      </c>
      <c r="C87" t="s">
        <v>2116</v>
      </c>
      <c r="D87" t="s">
        <v>103</v>
      </c>
      <c r="E87" s="16" t="str">
        <f>VLOOKUP(C87,'[6]תעודות סל'!$C$14:$E$205,3,0)</f>
        <v>1108</v>
      </c>
      <c r="F87" t="s">
        <v>1990</v>
      </c>
      <c r="G87" t="s">
        <v>105</v>
      </c>
      <c r="H87" s="76">
        <v>5155</v>
      </c>
      <c r="I87" s="76">
        <v>3369.4</v>
      </c>
      <c r="J87" s="76">
        <v>0</v>
      </c>
      <c r="K87" s="76">
        <v>173.69256999999999</v>
      </c>
      <c r="L87" s="76">
        <v>0.02</v>
      </c>
      <c r="M87" s="76">
        <v>0.01</v>
      </c>
      <c r="N87" s="76">
        <v>0</v>
      </c>
    </row>
    <row r="88" spans="2:14">
      <c r="B88" t="s">
        <v>2117</v>
      </c>
      <c r="C88" t="s">
        <v>2118</v>
      </c>
      <c r="D88" t="s">
        <v>103</v>
      </c>
      <c r="E88" s="16" t="str">
        <f>VLOOKUP(C88,'[6]תעודות סל'!$C$14:$E$205,3,0)</f>
        <v>1108</v>
      </c>
      <c r="F88" t="s">
        <v>1990</v>
      </c>
      <c r="G88" t="s">
        <v>105</v>
      </c>
      <c r="H88" s="76">
        <v>465233</v>
      </c>
      <c r="I88" s="76">
        <v>3333</v>
      </c>
      <c r="J88" s="76">
        <v>0</v>
      </c>
      <c r="K88" s="76">
        <v>15506.215889999999</v>
      </c>
      <c r="L88" s="76">
        <v>1.58</v>
      </c>
      <c r="M88" s="76">
        <v>1.27</v>
      </c>
      <c r="N88" s="76">
        <v>0.16</v>
      </c>
    </row>
    <row r="89" spans="2:14">
      <c r="B89" t="s">
        <v>2117</v>
      </c>
      <c r="C89" t="s">
        <v>2118</v>
      </c>
      <c r="D89" t="s">
        <v>103</v>
      </c>
      <c r="E89" s="16" t="str">
        <f>VLOOKUP(C89,'[6]תעודות סל'!$C$14:$E$205,3,0)</f>
        <v>1108</v>
      </c>
      <c r="F89" t="s">
        <v>1990</v>
      </c>
      <c r="G89" t="s">
        <v>105</v>
      </c>
      <c r="H89" s="76">
        <v>793843</v>
      </c>
      <c r="I89" s="76">
        <v>3333</v>
      </c>
      <c r="J89" s="76">
        <v>0</v>
      </c>
      <c r="K89" s="76">
        <v>26458.787189999999</v>
      </c>
      <c r="L89" s="76">
        <v>2.7</v>
      </c>
      <c r="M89" s="76">
        <v>2.16</v>
      </c>
      <c r="N89" s="76">
        <v>0.27</v>
      </c>
    </row>
    <row r="90" spans="2:14">
      <c r="B90" t="s">
        <v>2119</v>
      </c>
      <c r="C90" t="s">
        <v>2120</v>
      </c>
      <c r="D90" t="s">
        <v>103</v>
      </c>
      <c r="E90" s="16" t="str">
        <f>VLOOKUP(C90,'[6]תעודות סל'!$C$14:$E$205,3,0)</f>
        <v>1108</v>
      </c>
      <c r="F90" t="s">
        <v>1990</v>
      </c>
      <c r="G90" t="s">
        <v>105</v>
      </c>
      <c r="H90" s="76">
        <v>693572</v>
      </c>
      <c r="I90" s="76">
        <v>3428.3</v>
      </c>
      <c r="J90" s="76">
        <v>0</v>
      </c>
      <c r="K90" s="76">
        <v>23777.728876000001</v>
      </c>
      <c r="L90" s="76">
        <v>3.49</v>
      </c>
      <c r="M90" s="76">
        <v>1.94</v>
      </c>
      <c r="N90" s="76">
        <v>0.25</v>
      </c>
    </row>
    <row r="91" spans="2:14">
      <c r="B91" t="s">
        <v>2121</v>
      </c>
      <c r="C91" t="s">
        <v>2122</v>
      </c>
      <c r="D91" t="s">
        <v>103</v>
      </c>
      <c r="E91" s="16" t="str">
        <f>VLOOKUP(C91,'[6]תעודות סל'!$C$14:$E$205,3,0)</f>
        <v>1224</v>
      </c>
      <c r="F91" t="s">
        <v>1990</v>
      </c>
      <c r="G91" t="s">
        <v>105</v>
      </c>
      <c r="H91" s="76">
        <v>107079</v>
      </c>
      <c r="I91" s="76">
        <v>3151.2</v>
      </c>
      <c r="J91" s="76">
        <v>0</v>
      </c>
      <c r="K91" s="76">
        <v>3374.2734479999999</v>
      </c>
      <c r="L91" s="76">
        <v>0.64</v>
      </c>
      <c r="M91" s="76">
        <v>0.28000000000000003</v>
      </c>
      <c r="N91" s="76">
        <v>0.03</v>
      </c>
    </row>
    <row r="92" spans="2:14">
      <c r="B92" t="s">
        <v>2123</v>
      </c>
      <c r="C92" t="s">
        <v>2124</v>
      </c>
      <c r="D92" t="s">
        <v>103</v>
      </c>
      <c r="E92" s="16" t="str">
        <f>VLOOKUP(C92,'[6]תעודות סל'!$C$14:$E$205,3,0)</f>
        <v>1224</v>
      </c>
      <c r="F92" t="s">
        <v>1990</v>
      </c>
      <c r="G92" t="s">
        <v>105</v>
      </c>
      <c r="H92" s="76">
        <v>34727</v>
      </c>
      <c r="I92" s="76">
        <v>3339.8</v>
      </c>
      <c r="J92" s="76">
        <v>0</v>
      </c>
      <c r="K92" s="76">
        <v>1159.8123459999999</v>
      </c>
      <c r="L92" s="76">
        <v>0.02</v>
      </c>
      <c r="M92" s="76">
        <v>0.09</v>
      </c>
      <c r="N92" s="76">
        <v>0.01</v>
      </c>
    </row>
    <row r="93" spans="2:14">
      <c r="B93" t="s">
        <v>2125</v>
      </c>
      <c r="C93" t="s">
        <v>2126</v>
      </c>
      <c r="D93" t="s">
        <v>103</v>
      </c>
      <c r="E93" s="16" t="str">
        <f>VLOOKUP(C93,'[6]תעודות סל'!$C$14:$E$205,3,0)</f>
        <v>1224</v>
      </c>
      <c r="F93" t="s">
        <v>1990</v>
      </c>
      <c r="G93" t="s">
        <v>105</v>
      </c>
      <c r="H93" s="76">
        <v>153508</v>
      </c>
      <c r="I93" s="76">
        <v>3243.1</v>
      </c>
      <c r="J93" s="76">
        <v>0</v>
      </c>
      <c r="K93" s="76">
        <v>4978.4179480000003</v>
      </c>
      <c r="L93" s="76">
        <v>0.11</v>
      </c>
      <c r="M93" s="76">
        <v>0.41</v>
      </c>
      <c r="N93" s="76">
        <v>0.05</v>
      </c>
    </row>
    <row r="94" spans="2:14">
      <c r="B94" t="s">
        <v>2127</v>
      </c>
      <c r="C94" t="s">
        <v>2128</v>
      </c>
      <c r="D94" t="s">
        <v>103</v>
      </c>
      <c r="E94" s="16" t="str">
        <f>VLOOKUP(C94,'[6]תעודות סל'!$C$14:$E$205,3,0)</f>
        <v>1224</v>
      </c>
      <c r="F94" t="s">
        <v>1990</v>
      </c>
      <c r="G94" t="s">
        <v>105</v>
      </c>
      <c r="H94" s="76">
        <v>30220</v>
      </c>
      <c r="I94" s="76">
        <v>3418.5</v>
      </c>
      <c r="J94" s="76">
        <v>0</v>
      </c>
      <c r="K94" s="76">
        <v>1033.0707</v>
      </c>
      <c r="L94" s="76">
        <v>0.09</v>
      </c>
      <c r="M94" s="76">
        <v>0.08</v>
      </c>
      <c r="N94" s="76">
        <v>0.01</v>
      </c>
    </row>
    <row r="95" spans="2:14">
      <c r="B95" t="s">
        <v>2129</v>
      </c>
      <c r="C95" t="s">
        <v>2130</v>
      </c>
      <c r="D95" t="s">
        <v>103</v>
      </c>
      <c r="E95" s="16" t="str">
        <f>VLOOKUP(C95,'[6]תעודות סל'!$C$14:$E$205,3,0)</f>
        <v>1224</v>
      </c>
      <c r="F95" t="s">
        <v>1990</v>
      </c>
      <c r="G95" t="s">
        <v>105</v>
      </c>
      <c r="H95" s="76">
        <v>75149</v>
      </c>
      <c r="I95" s="76">
        <v>3685.2</v>
      </c>
      <c r="J95" s="76">
        <v>0</v>
      </c>
      <c r="K95" s="76">
        <v>2769.3909480000002</v>
      </c>
      <c r="L95" s="76">
        <v>0.33</v>
      </c>
      <c r="M95" s="76">
        <v>0.23</v>
      </c>
      <c r="N95" s="76">
        <v>0.03</v>
      </c>
    </row>
    <row r="96" spans="2:14">
      <c r="B96" t="s">
        <v>2131</v>
      </c>
      <c r="C96" t="s">
        <v>2132</v>
      </c>
      <c r="D96" t="s">
        <v>103</v>
      </c>
      <c r="E96" s="16" t="str">
        <f>VLOOKUP(C96,'[6]תעודות סל'!$C$14:$E$205,3,0)</f>
        <v>1223</v>
      </c>
      <c r="F96" t="s">
        <v>1990</v>
      </c>
      <c r="G96" t="s">
        <v>105</v>
      </c>
      <c r="H96" s="76">
        <v>104768</v>
      </c>
      <c r="I96" s="76">
        <v>3428.1</v>
      </c>
      <c r="J96" s="76">
        <v>0</v>
      </c>
      <c r="K96" s="76">
        <v>3591.5518080000002</v>
      </c>
      <c r="L96" s="76">
        <v>0.54</v>
      </c>
      <c r="M96" s="76">
        <v>0.28999999999999998</v>
      </c>
      <c r="N96" s="76">
        <v>0.04</v>
      </c>
    </row>
    <row r="97" spans="2:14">
      <c r="B97" s="77" t="s">
        <v>2133</v>
      </c>
      <c r="D97" s="16"/>
      <c r="E97" s="16" t="e">
        <f>VLOOKUP(C97,'[6]תעודות סל'!$C$14:$E$205,3,0)</f>
        <v>#N/A</v>
      </c>
      <c r="F97" s="16"/>
      <c r="G97" s="16"/>
      <c r="H97" s="78">
        <v>25875</v>
      </c>
      <c r="J97" s="78">
        <v>0</v>
      </c>
      <c r="K97" s="78">
        <v>585.84903750000001</v>
      </c>
      <c r="M97" s="78">
        <v>0.05</v>
      </c>
      <c r="N97" s="78">
        <v>0.01</v>
      </c>
    </row>
    <row r="98" spans="2:14">
      <c r="B98" t="s">
        <v>2134</v>
      </c>
      <c r="C98" t="s">
        <v>2135</v>
      </c>
      <c r="D98" t="s">
        <v>103</v>
      </c>
      <c r="E98" s="16" t="str">
        <f>VLOOKUP(C98,'[6]תעודות סל'!$C$14:$E$205,3,0)</f>
        <v>1224</v>
      </c>
      <c r="F98" t="s">
        <v>1990</v>
      </c>
      <c r="G98" t="s">
        <v>109</v>
      </c>
      <c r="H98" s="76">
        <v>1844</v>
      </c>
      <c r="I98" s="76">
        <v>9019.2999999999993</v>
      </c>
      <c r="J98" s="76">
        <v>0</v>
      </c>
      <c r="K98" s="76">
        <v>166.31589199999999</v>
      </c>
      <c r="L98" s="76">
        <v>0.02</v>
      </c>
      <c r="M98" s="76">
        <v>0.01</v>
      </c>
      <c r="N98" s="76">
        <v>0</v>
      </c>
    </row>
    <row r="99" spans="2:14">
      <c r="B99" t="s">
        <v>2136</v>
      </c>
      <c r="C99" t="s">
        <v>2137</v>
      </c>
      <c r="D99" t="s">
        <v>103</v>
      </c>
      <c r="E99" s="16" t="str">
        <f>VLOOKUP(C99,'[6]תעודות סל'!$C$14:$E$205,3,0)</f>
        <v>1224</v>
      </c>
      <c r="F99" t="s">
        <v>1990</v>
      </c>
      <c r="G99" t="s">
        <v>109</v>
      </c>
      <c r="H99" s="76">
        <v>19655</v>
      </c>
      <c r="I99" s="76">
        <v>852.41</v>
      </c>
      <c r="J99" s="76">
        <v>0</v>
      </c>
      <c r="K99" s="76">
        <v>167.54118550000001</v>
      </c>
      <c r="L99" s="76">
        <v>0.02</v>
      </c>
      <c r="M99" s="76">
        <v>0.01</v>
      </c>
      <c r="N99" s="76">
        <v>0</v>
      </c>
    </row>
    <row r="100" spans="2:14">
      <c r="B100" t="s">
        <v>2138</v>
      </c>
      <c r="C100" t="s">
        <v>2139</v>
      </c>
      <c r="D100" t="s">
        <v>103</v>
      </c>
      <c r="E100" s="16" t="str">
        <f>VLOOKUP(C100,'[6]תעודות סל'!$C$14:$E$205,3,0)</f>
        <v>1224</v>
      </c>
      <c r="F100" t="s">
        <v>1990</v>
      </c>
      <c r="G100" t="s">
        <v>105</v>
      </c>
      <c r="H100" s="76">
        <v>4376</v>
      </c>
      <c r="I100" s="76">
        <v>5758.5</v>
      </c>
      <c r="J100" s="76">
        <v>0</v>
      </c>
      <c r="K100" s="76">
        <v>251.99196000000001</v>
      </c>
      <c r="L100" s="76">
        <v>0.09</v>
      </c>
      <c r="M100" s="76">
        <v>0.02</v>
      </c>
      <c r="N100" s="76">
        <v>0</v>
      </c>
    </row>
    <row r="101" spans="2:14">
      <c r="B101" s="77" t="s">
        <v>1362</v>
      </c>
      <c r="D101" s="16"/>
      <c r="E101" s="16"/>
      <c r="F101" s="16"/>
      <c r="G101" s="16"/>
      <c r="H101" s="78">
        <v>0</v>
      </c>
      <c r="J101" s="78">
        <v>0</v>
      </c>
      <c r="K101" s="78">
        <v>0</v>
      </c>
      <c r="M101" s="78">
        <v>0</v>
      </c>
      <c r="N101" s="78">
        <v>0</v>
      </c>
    </row>
    <row r="102" spans="2:14">
      <c r="B102" t="s">
        <v>226</v>
      </c>
      <c r="C102" t="s">
        <v>226</v>
      </c>
      <c r="D102" s="16"/>
      <c r="E102" s="16"/>
      <c r="F102" t="s">
        <v>226</v>
      </c>
      <c r="G102" t="s">
        <v>226</v>
      </c>
      <c r="H102" s="76">
        <v>0</v>
      </c>
      <c r="I102" s="76">
        <v>0</v>
      </c>
      <c r="K102" s="76">
        <v>0</v>
      </c>
      <c r="L102" s="76">
        <v>0</v>
      </c>
      <c r="M102" s="76">
        <v>0</v>
      </c>
      <c r="N102" s="76">
        <v>0</v>
      </c>
    </row>
    <row r="103" spans="2:14">
      <c r="B103" s="77" t="s">
        <v>2140</v>
      </c>
      <c r="D103" s="16"/>
      <c r="E103" s="16"/>
      <c r="F103" s="16"/>
      <c r="G103" s="16"/>
      <c r="H103" s="78">
        <v>0</v>
      </c>
      <c r="J103" s="78">
        <v>0</v>
      </c>
      <c r="K103" s="78">
        <v>0</v>
      </c>
      <c r="M103" s="78">
        <v>0</v>
      </c>
      <c r="N103" s="78">
        <v>0</v>
      </c>
    </row>
    <row r="104" spans="2:14">
      <c r="B104" t="s">
        <v>226</v>
      </c>
      <c r="C104" t="s">
        <v>226</v>
      </c>
      <c r="D104" s="16"/>
      <c r="E104" s="16"/>
      <c r="F104" t="s">
        <v>226</v>
      </c>
      <c r="G104" t="s">
        <v>226</v>
      </c>
      <c r="H104" s="76">
        <v>0</v>
      </c>
      <c r="I104" s="76">
        <v>0</v>
      </c>
      <c r="K104" s="76">
        <v>0</v>
      </c>
      <c r="L104" s="76">
        <v>0</v>
      </c>
      <c r="M104" s="76">
        <v>0</v>
      </c>
      <c r="N104" s="76">
        <v>0</v>
      </c>
    </row>
    <row r="105" spans="2:14">
      <c r="B105" s="77" t="s">
        <v>258</v>
      </c>
      <c r="D105" s="16"/>
      <c r="E105" s="16"/>
      <c r="F105" s="16"/>
      <c r="G105" s="16"/>
      <c r="H105" s="78">
        <v>2562147.1800000002</v>
      </c>
      <c r="J105" s="78">
        <v>710.58653136999999</v>
      </c>
      <c r="K105" s="78">
        <v>597770.41117915337</v>
      </c>
      <c r="M105" s="78">
        <v>48.85</v>
      </c>
      <c r="N105" s="78">
        <v>6.19</v>
      </c>
    </row>
    <row r="106" spans="2:14">
      <c r="B106" s="77" t="s">
        <v>2141</v>
      </c>
      <c r="D106" s="16"/>
      <c r="E106" s="16"/>
      <c r="F106" s="16"/>
      <c r="G106" s="16"/>
      <c r="H106" s="78">
        <v>2562147.1800000002</v>
      </c>
      <c r="J106" s="78">
        <v>710.58653136999999</v>
      </c>
      <c r="K106" s="78">
        <v>597770.41117915337</v>
      </c>
      <c r="M106" s="78">
        <v>48.85</v>
      </c>
      <c r="N106" s="78">
        <v>6.19</v>
      </c>
    </row>
    <row r="107" spans="2:14">
      <c r="B107" t="s">
        <v>2142</v>
      </c>
      <c r="C107" t="s">
        <v>2143</v>
      </c>
      <c r="D107" t="s">
        <v>1364</v>
      </c>
      <c r="E107" s="16" t="str">
        <f>VLOOKUP(C107,'[6]תעודות סל'!$C$14:$E$205,3,0)</f>
        <v>4640</v>
      </c>
      <c r="F107" t="s">
        <v>1366</v>
      </c>
      <c r="G107" t="s">
        <v>109</v>
      </c>
      <c r="H107" s="76">
        <v>50055</v>
      </c>
      <c r="I107" s="76">
        <v>4734</v>
      </c>
      <c r="J107" s="76">
        <v>0</v>
      </c>
      <c r="K107" s="76">
        <v>8215.4160279000007</v>
      </c>
      <c r="L107" s="76">
        <v>0</v>
      </c>
      <c r="M107" s="76">
        <v>0.67</v>
      </c>
      <c r="N107" s="76">
        <v>0.09</v>
      </c>
    </row>
    <row r="108" spans="2:14">
      <c r="B108" t="s">
        <v>2142</v>
      </c>
      <c r="C108" t="s">
        <v>2143</v>
      </c>
      <c r="D108" t="s">
        <v>1364</v>
      </c>
      <c r="E108" s="16" t="str">
        <f>VLOOKUP(C108,'[6]תעודות סל'!$C$14:$E$205,3,0)</f>
        <v>4640</v>
      </c>
      <c r="F108" t="s">
        <v>1366</v>
      </c>
      <c r="G108" t="s">
        <v>109</v>
      </c>
      <c r="H108" s="76">
        <v>73672</v>
      </c>
      <c r="I108" s="76">
        <v>4734</v>
      </c>
      <c r="J108" s="76">
        <v>0</v>
      </c>
      <c r="K108" s="76">
        <v>12091.62180816</v>
      </c>
      <c r="L108" s="76">
        <v>0</v>
      </c>
      <c r="M108" s="76">
        <v>0.99</v>
      </c>
      <c r="N108" s="76">
        <v>0.13</v>
      </c>
    </row>
    <row r="109" spans="2:14">
      <c r="B109" t="s">
        <v>2144</v>
      </c>
      <c r="C109" t="s">
        <v>2145</v>
      </c>
      <c r="D109" t="s">
        <v>1364</v>
      </c>
      <c r="E109" s="16" t="str">
        <f>VLOOKUP(C109,'[6]תעודות סל'!$C$14:$E$205,3,0)</f>
        <v>4640</v>
      </c>
      <c r="F109" t="s">
        <v>1366</v>
      </c>
      <c r="G109" t="s">
        <v>109</v>
      </c>
      <c r="H109" s="76">
        <v>1732</v>
      </c>
      <c r="I109" s="76">
        <v>5885</v>
      </c>
      <c r="J109" s="76">
        <v>0</v>
      </c>
      <c r="K109" s="76">
        <v>353.38506940000002</v>
      </c>
      <c r="L109" s="76">
        <v>0</v>
      </c>
      <c r="M109" s="76">
        <v>0.03</v>
      </c>
      <c r="N109" s="76">
        <v>0</v>
      </c>
    </row>
    <row r="110" spans="2:14">
      <c r="B110" t="s">
        <v>2146</v>
      </c>
      <c r="C110" t="s">
        <v>2147</v>
      </c>
      <c r="D110" t="s">
        <v>126</v>
      </c>
      <c r="E110" s="16" t="str">
        <f>VLOOKUP(C110,'[6]תעודות סל'!$C$14:$E$205,3,0)</f>
        <v>4640</v>
      </c>
      <c r="F110" t="s">
        <v>1366</v>
      </c>
      <c r="G110" t="s">
        <v>109</v>
      </c>
      <c r="H110" s="76">
        <v>1891</v>
      </c>
      <c r="I110" s="76">
        <v>10719</v>
      </c>
      <c r="J110" s="76">
        <v>0</v>
      </c>
      <c r="K110" s="76">
        <v>702.74803742999995</v>
      </c>
      <c r="L110" s="76">
        <v>0</v>
      </c>
      <c r="M110" s="76">
        <v>0.06</v>
      </c>
      <c r="N110" s="76">
        <v>0.01</v>
      </c>
    </row>
    <row r="111" spans="2:14">
      <c r="B111" t="s">
        <v>2148</v>
      </c>
      <c r="C111" t="s">
        <v>2149</v>
      </c>
      <c r="D111" t="s">
        <v>1364</v>
      </c>
      <c r="E111" s="16" t="str">
        <f>VLOOKUP(C111,'[6]תעודות סל'!$C$14:$E$205,3,0)</f>
        <v>4640</v>
      </c>
      <c r="F111" t="s">
        <v>1366</v>
      </c>
      <c r="G111" t="s">
        <v>109</v>
      </c>
      <c r="H111" s="76">
        <v>47970</v>
      </c>
      <c r="I111" s="76">
        <v>2791</v>
      </c>
      <c r="J111" s="76">
        <v>0</v>
      </c>
      <c r="K111" s="76">
        <v>4641.7676408999996</v>
      </c>
      <c r="L111" s="76">
        <v>0</v>
      </c>
      <c r="M111" s="76">
        <v>0.38</v>
      </c>
      <c r="N111" s="76">
        <v>0.05</v>
      </c>
    </row>
    <row r="112" spans="2:14">
      <c r="B112" t="s">
        <v>2148</v>
      </c>
      <c r="C112" t="s">
        <v>2149</v>
      </c>
      <c r="D112" t="s">
        <v>1364</v>
      </c>
      <c r="E112" s="16" t="str">
        <f>VLOOKUP(C112,'[6]תעודות סל'!$C$14:$E$205,3,0)</f>
        <v>4640</v>
      </c>
      <c r="F112" t="s">
        <v>1366</v>
      </c>
      <c r="G112" t="s">
        <v>109</v>
      </c>
      <c r="H112" s="76">
        <v>68216</v>
      </c>
      <c r="I112" s="76">
        <v>2791</v>
      </c>
      <c r="J112" s="76">
        <v>0</v>
      </c>
      <c r="K112" s="76">
        <v>6600.85097752</v>
      </c>
      <c r="L112" s="76">
        <v>0</v>
      </c>
      <c r="M112" s="76">
        <v>0.54</v>
      </c>
      <c r="N112" s="76">
        <v>7.0000000000000007E-2</v>
      </c>
    </row>
    <row r="113" spans="2:14">
      <c r="B113" t="s">
        <v>2150</v>
      </c>
      <c r="C113" t="s">
        <v>2151</v>
      </c>
      <c r="D113" t="s">
        <v>1364</v>
      </c>
      <c r="E113" s="16" t="str">
        <f>VLOOKUP(C113,'[6]תעודות סל'!$C$14:$E$205,3,0)</f>
        <v>4640</v>
      </c>
      <c r="F113" t="s">
        <v>1395</v>
      </c>
      <c r="G113" t="s">
        <v>109</v>
      </c>
      <c r="H113" s="76">
        <v>1194</v>
      </c>
      <c r="I113" s="76">
        <v>7567</v>
      </c>
      <c r="J113" s="76">
        <v>0</v>
      </c>
      <c r="K113" s="76">
        <v>313.24338066000001</v>
      </c>
      <c r="L113" s="76">
        <v>0</v>
      </c>
      <c r="M113" s="76">
        <v>0.03</v>
      </c>
      <c r="N113" s="76">
        <v>0</v>
      </c>
    </row>
    <row r="114" spans="2:14">
      <c r="B114" t="s">
        <v>2152</v>
      </c>
      <c r="C114" t="s">
        <v>2153</v>
      </c>
      <c r="D114" t="s">
        <v>1364</v>
      </c>
      <c r="E114" s="16" t="str">
        <f>VLOOKUP(C114,'[6]תעודות סל'!$C$14:$E$205,3,0)</f>
        <v>970</v>
      </c>
      <c r="F114" t="s">
        <v>1486</v>
      </c>
      <c r="G114" t="s">
        <v>109</v>
      </c>
      <c r="H114" s="76">
        <v>960</v>
      </c>
      <c r="I114" s="76">
        <v>9869</v>
      </c>
      <c r="J114" s="76">
        <v>0</v>
      </c>
      <c r="K114" s="76">
        <v>328.47190080000001</v>
      </c>
      <c r="L114" s="76">
        <v>0</v>
      </c>
      <c r="M114" s="76">
        <v>0.03</v>
      </c>
      <c r="N114" s="76">
        <v>0</v>
      </c>
    </row>
    <row r="115" spans="2:14">
      <c r="B115" t="s">
        <v>2154</v>
      </c>
      <c r="C115" t="s">
        <v>2155</v>
      </c>
      <c r="D115" t="s">
        <v>1364</v>
      </c>
      <c r="E115" s="16" t="str">
        <f>VLOOKUP(C115,'[6]תעודות סל'!$C$14:$E$205,3,0)</f>
        <v>4640</v>
      </c>
      <c r="F115" t="s">
        <v>1391</v>
      </c>
      <c r="G115" t="s">
        <v>109</v>
      </c>
      <c r="H115" s="76">
        <v>16620</v>
      </c>
      <c r="I115" s="76">
        <v>7226</v>
      </c>
      <c r="J115" s="76">
        <v>0</v>
      </c>
      <c r="K115" s="76">
        <v>4163.7324804</v>
      </c>
      <c r="L115" s="76">
        <v>0</v>
      </c>
      <c r="M115" s="76">
        <v>0.34</v>
      </c>
      <c r="N115" s="76">
        <v>0.04</v>
      </c>
    </row>
    <row r="116" spans="2:14">
      <c r="B116" t="s">
        <v>2154</v>
      </c>
      <c r="C116" t="s">
        <v>2155</v>
      </c>
      <c r="D116" t="s">
        <v>1364</v>
      </c>
      <c r="E116" s="16" t="str">
        <f>VLOOKUP(C116,'[6]תעודות סל'!$C$14:$E$205,3,0)</f>
        <v>4640</v>
      </c>
      <c r="F116" t="s">
        <v>1391</v>
      </c>
      <c r="G116" t="s">
        <v>109</v>
      </c>
      <c r="H116" s="76">
        <v>72920</v>
      </c>
      <c r="I116" s="76">
        <v>7226</v>
      </c>
      <c r="J116" s="76">
        <v>0</v>
      </c>
      <c r="K116" s="76">
        <v>18268.313626399999</v>
      </c>
      <c r="L116" s="76">
        <v>0</v>
      </c>
      <c r="M116" s="76">
        <v>1.49</v>
      </c>
      <c r="N116" s="76">
        <v>0.19</v>
      </c>
    </row>
    <row r="117" spans="2:14">
      <c r="B117" t="s">
        <v>2156</v>
      </c>
      <c r="C117" t="s">
        <v>2157</v>
      </c>
      <c r="D117" t="s">
        <v>1364</v>
      </c>
      <c r="E117" s="16">
        <v>4601</v>
      </c>
      <c r="F117" t="s">
        <v>2158</v>
      </c>
      <c r="G117" t="s">
        <v>109</v>
      </c>
      <c r="H117" s="76">
        <v>12430</v>
      </c>
      <c r="I117" s="76">
        <v>4867</v>
      </c>
      <c r="J117" s="76">
        <v>0</v>
      </c>
      <c r="K117" s="76">
        <v>2097.4244027</v>
      </c>
      <c r="L117" s="76">
        <v>0</v>
      </c>
      <c r="M117" s="76">
        <v>0.17</v>
      </c>
      <c r="N117" s="76">
        <v>0.02</v>
      </c>
    </row>
    <row r="118" spans="2:14">
      <c r="B118" t="s">
        <v>2156</v>
      </c>
      <c r="C118" t="s">
        <v>2157</v>
      </c>
      <c r="D118" t="s">
        <v>1364</v>
      </c>
      <c r="E118" s="16">
        <v>4601</v>
      </c>
      <c r="F118" t="s">
        <v>2158</v>
      </c>
      <c r="G118" t="s">
        <v>109</v>
      </c>
      <c r="H118" s="76">
        <v>17570</v>
      </c>
      <c r="I118" s="76">
        <v>4867</v>
      </c>
      <c r="J118" s="76">
        <v>0</v>
      </c>
      <c r="K118" s="76">
        <v>2964.7422972999998</v>
      </c>
      <c r="L118" s="76">
        <v>0</v>
      </c>
      <c r="M118" s="76">
        <v>0.24</v>
      </c>
      <c r="N118" s="76">
        <v>0.03</v>
      </c>
    </row>
    <row r="119" spans="2:14">
      <c r="B119" t="s">
        <v>2159</v>
      </c>
      <c r="C119" t="s">
        <v>2160</v>
      </c>
      <c r="D119" t="s">
        <v>1364</v>
      </c>
      <c r="E119" s="16" t="str">
        <f>VLOOKUP(C119,'[6]תעודות סל'!$C$14:$E$205,3,0)</f>
        <v>4601</v>
      </c>
      <c r="F119" t="s">
        <v>1910</v>
      </c>
      <c r="G119" t="s">
        <v>109</v>
      </c>
      <c r="H119" s="76">
        <v>528</v>
      </c>
      <c r="I119" s="76">
        <v>10677</v>
      </c>
      <c r="J119" s="76">
        <v>0</v>
      </c>
      <c r="K119" s="76">
        <v>195.45059952</v>
      </c>
      <c r="L119" s="76">
        <v>0</v>
      </c>
      <c r="M119" s="76">
        <v>0.02</v>
      </c>
      <c r="N119" s="76">
        <v>0</v>
      </c>
    </row>
    <row r="120" spans="2:14">
      <c r="B120" t="s">
        <v>2161</v>
      </c>
      <c r="C120" t="s">
        <v>2162</v>
      </c>
      <c r="D120" t="s">
        <v>1364</v>
      </c>
      <c r="E120" s="16" t="str">
        <f>VLOOKUP(C120,'[6]תעודות סל'!$C$14:$E$205,3,0)</f>
        <v>4640</v>
      </c>
      <c r="F120" t="s">
        <v>1910</v>
      </c>
      <c r="G120" t="s">
        <v>109</v>
      </c>
      <c r="H120" s="76">
        <v>3213</v>
      </c>
      <c r="I120" s="76">
        <v>8268</v>
      </c>
      <c r="J120" s="76">
        <v>0</v>
      </c>
      <c r="K120" s="76">
        <v>921.01146228000005</v>
      </c>
      <c r="L120" s="76">
        <v>0</v>
      </c>
      <c r="M120" s="76">
        <v>0.08</v>
      </c>
      <c r="N120" s="76">
        <v>0.01</v>
      </c>
    </row>
    <row r="121" spans="2:14">
      <c r="B121" t="s">
        <v>2163</v>
      </c>
      <c r="C121" t="s">
        <v>2164</v>
      </c>
      <c r="D121" t="s">
        <v>126</v>
      </c>
      <c r="E121" s="16">
        <v>4894</v>
      </c>
      <c r="F121" t="s">
        <v>1404</v>
      </c>
      <c r="G121" t="s">
        <v>109</v>
      </c>
      <c r="H121" s="76">
        <v>132705</v>
      </c>
      <c r="I121" s="76">
        <v>3501</v>
      </c>
      <c r="J121" s="76">
        <v>0</v>
      </c>
      <c r="K121" s="76">
        <v>16107.689107349999</v>
      </c>
      <c r="L121" s="76">
        <v>0</v>
      </c>
      <c r="M121" s="76">
        <v>1.32</v>
      </c>
      <c r="N121" s="76">
        <v>0.17</v>
      </c>
    </row>
    <row r="122" spans="2:14">
      <c r="B122" t="s">
        <v>2163</v>
      </c>
      <c r="C122" t="s">
        <v>2164</v>
      </c>
      <c r="D122" t="s">
        <v>126</v>
      </c>
      <c r="E122" s="16">
        <v>4894</v>
      </c>
      <c r="F122" t="s">
        <v>1404</v>
      </c>
      <c r="G122" t="s">
        <v>109</v>
      </c>
      <c r="H122" s="76">
        <v>187295</v>
      </c>
      <c r="I122" s="76">
        <v>3501</v>
      </c>
      <c r="J122" s="76">
        <v>0</v>
      </c>
      <c r="K122" s="76">
        <v>22733.805292649999</v>
      </c>
      <c r="L122" s="76">
        <v>0</v>
      </c>
      <c r="M122" s="76">
        <v>1.86</v>
      </c>
      <c r="N122" s="76">
        <v>0.24</v>
      </c>
    </row>
    <row r="123" spans="2:14">
      <c r="B123" t="s">
        <v>2165</v>
      </c>
      <c r="C123" t="s">
        <v>2166</v>
      </c>
      <c r="D123" t="s">
        <v>126</v>
      </c>
      <c r="E123" s="16" t="str">
        <f>VLOOKUP(C123,'[6]תעודות סל'!$C$14:$E$205,3,0)</f>
        <v>2235</v>
      </c>
      <c r="F123" t="s">
        <v>1404</v>
      </c>
      <c r="G123" t="s">
        <v>109</v>
      </c>
      <c r="H123" s="76">
        <v>2193</v>
      </c>
      <c r="I123" s="76">
        <v>7628</v>
      </c>
      <c r="J123" s="76">
        <v>0</v>
      </c>
      <c r="K123" s="76">
        <v>579.96683268000004</v>
      </c>
      <c r="L123" s="76">
        <v>0</v>
      </c>
      <c r="M123" s="76">
        <v>0.05</v>
      </c>
      <c r="N123" s="76">
        <v>0.01</v>
      </c>
    </row>
    <row r="124" spans="2:14">
      <c r="B124" t="s">
        <v>2167</v>
      </c>
      <c r="C124" t="s">
        <v>2168</v>
      </c>
      <c r="D124" t="s">
        <v>1403</v>
      </c>
      <c r="E124" s="16" t="str">
        <f>VLOOKUP(C124,'[6]תעודות סל'!$C$14:$E$205,3,0)</f>
        <v>2235</v>
      </c>
      <c r="F124" t="s">
        <v>1404</v>
      </c>
      <c r="G124" t="s">
        <v>113</v>
      </c>
      <c r="H124" s="76">
        <v>54748</v>
      </c>
      <c r="I124" s="76">
        <v>11217</v>
      </c>
      <c r="J124" s="76">
        <v>0</v>
      </c>
      <c r="K124" s="76">
        <v>25501.461930215999</v>
      </c>
      <c r="L124" s="76">
        <v>0</v>
      </c>
      <c r="M124" s="76">
        <v>2.08</v>
      </c>
      <c r="N124" s="76">
        <v>0.26</v>
      </c>
    </row>
    <row r="125" spans="2:14">
      <c r="B125" t="s">
        <v>2167</v>
      </c>
      <c r="C125" t="s">
        <v>2168</v>
      </c>
      <c r="D125" t="s">
        <v>1403</v>
      </c>
      <c r="E125" s="16" t="str">
        <f>VLOOKUP(C125,'[6]תעודות סל'!$C$14:$E$205,3,0)</f>
        <v>2235</v>
      </c>
      <c r="F125" t="s">
        <v>1404</v>
      </c>
      <c r="G125" t="s">
        <v>113</v>
      </c>
      <c r="H125" s="76">
        <v>92257</v>
      </c>
      <c r="I125" s="76">
        <v>11217</v>
      </c>
      <c r="J125" s="76">
        <v>0</v>
      </c>
      <c r="K125" s="76">
        <v>42973.046929493998</v>
      </c>
      <c r="L125" s="76">
        <v>0</v>
      </c>
      <c r="M125" s="76">
        <v>3.51</v>
      </c>
      <c r="N125" s="76">
        <v>0.45</v>
      </c>
    </row>
    <row r="126" spans="2:14">
      <c r="B126" t="s">
        <v>2169</v>
      </c>
      <c r="C126" t="s">
        <v>2170</v>
      </c>
      <c r="D126" t="s">
        <v>1364</v>
      </c>
      <c r="E126" s="16" t="str">
        <f>VLOOKUP(C126,'[6]תעודות סל'!$C$14:$E$205,3,0)</f>
        <v>2235</v>
      </c>
      <c r="F126" t="s">
        <v>1404</v>
      </c>
      <c r="G126" t="s">
        <v>109</v>
      </c>
      <c r="H126" s="76">
        <v>1808</v>
      </c>
      <c r="I126" s="76">
        <v>4712</v>
      </c>
      <c r="J126" s="76">
        <v>0</v>
      </c>
      <c r="K126" s="76">
        <v>295.36399232000002</v>
      </c>
      <c r="L126" s="76">
        <v>0</v>
      </c>
      <c r="M126" s="76">
        <v>0.02</v>
      </c>
      <c r="N126" s="76">
        <v>0</v>
      </c>
    </row>
    <row r="127" spans="2:14">
      <c r="B127" t="s">
        <v>2171</v>
      </c>
      <c r="C127" t="s">
        <v>2172</v>
      </c>
      <c r="D127" t="s">
        <v>1364</v>
      </c>
      <c r="E127" s="16" t="str">
        <f>VLOOKUP(C127,'[6]תעודות סל'!$C$14:$E$205,3,0)</f>
        <v>2235</v>
      </c>
      <c r="F127" t="s">
        <v>1404</v>
      </c>
      <c r="G127" t="s">
        <v>109</v>
      </c>
      <c r="H127" s="76">
        <v>3168</v>
      </c>
      <c r="I127" s="76">
        <v>2317</v>
      </c>
      <c r="J127" s="76">
        <v>0</v>
      </c>
      <c r="K127" s="76">
        <v>254.48667552000001</v>
      </c>
      <c r="L127" s="76">
        <v>0</v>
      </c>
      <c r="M127" s="76">
        <v>0.02</v>
      </c>
      <c r="N127" s="76">
        <v>0</v>
      </c>
    </row>
    <row r="128" spans="2:14">
      <c r="B128" t="s">
        <v>2173</v>
      </c>
      <c r="C128" t="s">
        <v>2174</v>
      </c>
      <c r="D128" t="s">
        <v>1364</v>
      </c>
      <c r="E128" s="16" t="str">
        <f>VLOOKUP(C128,'[6]תעודות סל'!$C$14:$E$205,3,0)</f>
        <v>2235</v>
      </c>
      <c r="F128" t="s">
        <v>1404</v>
      </c>
      <c r="G128" t="s">
        <v>109</v>
      </c>
      <c r="H128" s="76">
        <v>6639</v>
      </c>
      <c r="I128" s="76">
        <v>3558</v>
      </c>
      <c r="J128" s="76">
        <v>0</v>
      </c>
      <c r="K128" s="76">
        <v>818.95955454</v>
      </c>
      <c r="L128" s="76">
        <v>0</v>
      </c>
      <c r="M128" s="76">
        <v>7.0000000000000007E-2</v>
      </c>
      <c r="N128" s="76">
        <v>0.01</v>
      </c>
    </row>
    <row r="129" spans="2:14">
      <c r="B129" t="s">
        <v>2175</v>
      </c>
      <c r="C129" t="s">
        <v>2176</v>
      </c>
      <c r="D129" t="s">
        <v>1364</v>
      </c>
      <c r="E129" s="16" t="str">
        <f>VLOOKUP(C129,'[6]תעודות סל'!$C$14:$E$205,3,0)</f>
        <v>2235</v>
      </c>
      <c r="F129" t="s">
        <v>1404</v>
      </c>
      <c r="G129" t="s">
        <v>109</v>
      </c>
      <c r="H129" s="76">
        <v>912</v>
      </c>
      <c r="I129" s="76">
        <v>2964</v>
      </c>
      <c r="J129" s="76">
        <v>0</v>
      </c>
      <c r="K129" s="76">
        <v>93.718834560000005</v>
      </c>
      <c r="L129" s="76">
        <v>0</v>
      </c>
      <c r="M129" s="76">
        <v>0.01</v>
      </c>
      <c r="N129" s="76">
        <v>0</v>
      </c>
    </row>
    <row r="130" spans="2:14">
      <c r="B130" t="s">
        <v>2177</v>
      </c>
      <c r="C130" t="s">
        <v>2178</v>
      </c>
      <c r="D130" t="s">
        <v>1364</v>
      </c>
      <c r="E130" s="16" t="str">
        <f>VLOOKUP(C130,'[6]תעודות סל'!$C$14:$E$205,3,0)</f>
        <v>2235</v>
      </c>
      <c r="F130" t="s">
        <v>1404</v>
      </c>
      <c r="G130" t="s">
        <v>109</v>
      </c>
      <c r="H130" s="76">
        <v>642</v>
      </c>
      <c r="I130" s="76">
        <v>3302</v>
      </c>
      <c r="J130" s="76">
        <v>0</v>
      </c>
      <c r="K130" s="76">
        <v>73.496378280000002</v>
      </c>
      <c r="L130" s="76">
        <v>0</v>
      </c>
      <c r="M130" s="76">
        <v>0.01</v>
      </c>
      <c r="N130" s="76">
        <v>0</v>
      </c>
    </row>
    <row r="131" spans="2:14">
      <c r="B131" t="s">
        <v>2179</v>
      </c>
      <c r="C131" t="s">
        <v>2180</v>
      </c>
      <c r="D131" t="s">
        <v>1364</v>
      </c>
      <c r="E131" s="16" t="str">
        <f>VLOOKUP(C131,'[6]תעודות סל'!$C$14:$E$205,3,0)</f>
        <v>2235</v>
      </c>
      <c r="F131" t="s">
        <v>1404</v>
      </c>
      <c r="G131" t="s">
        <v>109</v>
      </c>
      <c r="H131" s="76">
        <v>2771</v>
      </c>
      <c r="I131" s="76">
        <v>3277</v>
      </c>
      <c r="J131" s="76">
        <v>0</v>
      </c>
      <c r="K131" s="76">
        <v>314.82325788999998</v>
      </c>
      <c r="L131" s="76">
        <v>0</v>
      </c>
      <c r="M131" s="76">
        <v>0.03</v>
      </c>
      <c r="N131" s="76">
        <v>0</v>
      </c>
    </row>
    <row r="132" spans="2:14">
      <c r="B132" t="s">
        <v>2181</v>
      </c>
      <c r="C132" t="s">
        <v>2182</v>
      </c>
      <c r="D132" t="s">
        <v>1364</v>
      </c>
      <c r="E132" s="16" t="str">
        <f>VLOOKUP(C132,'[6]תעודות סל'!$C$14:$E$205,3,0)</f>
        <v>2235</v>
      </c>
      <c r="F132" t="s">
        <v>1404</v>
      </c>
      <c r="G132" t="s">
        <v>109</v>
      </c>
      <c r="H132" s="76">
        <v>3059</v>
      </c>
      <c r="I132" s="76">
        <v>3122</v>
      </c>
      <c r="J132" s="76">
        <v>0</v>
      </c>
      <c r="K132" s="76">
        <v>331.10536466000002</v>
      </c>
      <c r="L132" s="76">
        <v>0</v>
      </c>
      <c r="M132" s="76">
        <v>0.03</v>
      </c>
      <c r="N132" s="76">
        <v>0</v>
      </c>
    </row>
    <row r="133" spans="2:14">
      <c r="B133" t="s">
        <v>2183</v>
      </c>
      <c r="C133" t="s">
        <v>2184</v>
      </c>
      <c r="D133" t="s">
        <v>1425</v>
      </c>
      <c r="E133" s="16" t="str">
        <f>VLOOKUP(C133,'[6]תעודות סל'!$C$14:$E$205,3,0)</f>
        <v>2235</v>
      </c>
      <c r="F133" t="s">
        <v>1404</v>
      </c>
      <c r="G133" t="s">
        <v>109</v>
      </c>
      <c r="H133" s="76">
        <v>4175.5</v>
      </c>
      <c r="I133" s="76">
        <v>3582</v>
      </c>
      <c r="J133" s="76">
        <v>0</v>
      </c>
      <c r="K133" s="76">
        <v>518.54674347000002</v>
      </c>
      <c r="L133" s="76">
        <v>0</v>
      </c>
      <c r="M133" s="76">
        <v>0.04</v>
      </c>
      <c r="N133" s="76">
        <v>0.01</v>
      </c>
    </row>
    <row r="134" spans="2:14">
      <c r="B134" t="s">
        <v>2185</v>
      </c>
      <c r="C134" t="s">
        <v>2186</v>
      </c>
      <c r="D134" t="s">
        <v>1364</v>
      </c>
      <c r="E134" s="16" t="str">
        <f>VLOOKUP(C134,'[6]תעודות סל'!$C$14:$E$205,3,0)</f>
        <v>2235</v>
      </c>
      <c r="F134" t="s">
        <v>1404</v>
      </c>
      <c r="G134" t="s">
        <v>109</v>
      </c>
      <c r="H134" s="76">
        <v>1799</v>
      </c>
      <c r="I134" s="76">
        <v>4929</v>
      </c>
      <c r="J134" s="76">
        <v>0</v>
      </c>
      <c r="K134" s="76">
        <v>307.42828557000001</v>
      </c>
      <c r="L134" s="76">
        <v>0</v>
      </c>
      <c r="M134" s="76">
        <v>0.03</v>
      </c>
      <c r="N134" s="76">
        <v>0</v>
      </c>
    </row>
    <row r="135" spans="2:14">
      <c r="B135" t="s">
        <v>2187</v>
      </c>
      <c r="C135" t="s">
        <v>2188</v>
      </c>
      <c r="D135" t="s">
        <v>1364</v>
      </c>
      <c r="E135" s="16" t="str">
        <f>VLOOKUP(C135,'[6]תעודות סל'!$C$14:$E$205,3,0)</f>
        <v>2235</v>
      </c>
      <c r="F135" t="s">
        <v>1404</v>
      </c>
      <c r="G135" t="s">
        <v>109</v>
      </c>
      <c r="H135" s="76">
        <v>459</v>
      </c>
      <c r="I135" s="76">
        <v>7493</v>
      </c>
      <c r="J135" s="76">
        <v>0</v>
      </c>
      <c r="K135" s="76">
        <v>119.24008028999999</v>
      </c>
      <c r="L135" s="76">
        <v>0</v>
      </c>
      <c r="M135" s="76">
        <v>0.01</v>
      </c>
      <c r="N135" s="76">
        <v>0</v>
      </c>
    </row>
    <row r="136" spans="2:14">
      <c r="B136" t="s">
        <v>2189</v>
      </c>
      <c r="C136" t="s">
        <v>2190</v>
      </c>
      <c r="D136" t="s">
        <v>126</v>
      </c>
      <c r="E136" s="16" t="str">
        <f>VLOOKUP(C136,'[6]תעודות סל'!$C$14:$E$205,3,0)</f>
        <v>2235</v>
      </c>
      <c r="F136" t="s">
        <v>1404</v>
      </c>
      <c r="G136" t="s">
        <v>109</v>
      </c>
      <c r="H136" s="76">
        <v>2054</v>
      </c>
      <c r="I136" s="76">
        <v>4617</v>
      </c>
      <c r="J136" s="76">
        <v>0</v>
      </c>
      <c r="K136" s="76">
        <v>328.78663505999998</v>
      </c>
      <c r="L136" s="76">
        <v>0</v>
      </c>
      <c r="M136" s="76">
        <v>0.03</v>
      </c>
      <c r="N136" s="76">
        <v>0</v>
      </c>
    </row>
    <row r="137" spans="2:14">
      <c r="B137" t="s">
        <v>2191</v>
      </c>
      <c r="C137" t="s">
        <v>2192</v>
      </c>
      <c r="D137" t="s">
        <v>1364</v>
      </c>
      <c r="E137" s="16">
        <v>2235</v>
      </c>
      <c r="F137" t="s">
        <v>1404</v>
      </c>
      <c r="G137" t="s">
        <v>109</v>
      </c>
      <c r="H137" s="76">
        <v>123340</v>
      </c>
      <c r="I137" s="76">
        <v>3334</v>
      </c>
      <c r="J137" s="76">
        <v>85.28192473</v>
      </c>
      <c r="K137" s="76">
        <v>14342.125389930001</v>
      </c>
      <c r="L137" s="76">
        <v>0</v>
      </c>
      <c r="M137" s="76">
        <v>1.17</v>
      </c>
      <c r="N137" s="76">
        <v>0.15</v>
      </c>
    </row>
    <row r="138" spans="2:14">
      <c r="B138" t="s">
        <v>2191</v>
      </c>
      <c r="C138" t="s">
        <v>2192</v>
      </c>
      <c r="D138" t="s">
        <v>1364</v>
      </c>
      <c r="E138" s="16">
        <v>2235</v>
      </c>
      <c r="F138" t="s">
        <v>1404</v>
      </c>
      <c r="G138" t="s">
        <v>109</v>
      </c>
      <c r="H138" s="76">
        <v>168660</v>
      </c>
      <c r="I138" s="76">
        <v>3334</v>
      </c>
      <c r="J138" s="76">
        <v>116.61791885</v>
      </c>
      <c r="K138" s="76">
        <v>19611.990213649999</v>
      </c>
      <c r="L138" s="76">
        <v>0</v>
      </c>
      <c r="M138" s="76">
        <v>1.6</v>
      </c>
      <c r="N138" s="76">
        <v>0.2</v>
      </c>
    </row>
    <row r="139" spans="2:14">
      <c r="B139" t="s">
        <v>2193</v>
      </c>
      <c r="C139" t="s">
        <v>2194</v>
      </c>
      <c r="D139" t="s">
        <v>1364</v>
      </c>
      <c r="E139" s="16" t="str">
        <f>VLOOKUP(C139,'[6]תעודות סל'!$C$14:$E$205,3,0)</f>
        <v>2235</v>
      </c>
      <c r="F139" t="s">
        <v>1404</v>
      </c>
      <c r="G139" t="s">
        <v>109</v>
      </c>
      <c r="H139" s="76">
        <v>1197</v>
      </c>
      <c r="I139" s="76">
        <v>3592</v>
      </c>
      <c r="J139" s="76">
        <v>0</v>
      </c>
      <c r="K139" s="76">
        <v>149.06796408</v>
      </c>
      <c r="L139" s="76">
        <v>0</v>
      </c>
      <c r="M139" s="76">
        <v>0.01</v>
      </c>
      <c r="N139" s="76">
        <v>0</v>
      </c>
    </row>
    <row r="140" spans="2:14">
      <c r="B140" t="s">
        <v>2195</v>
      </c>
      <c r="C140" t="s">
        <v>2196</v>
      </c>
      <c r="D140" t="s">
        <v>1364</v>
      </c>
      <c r="E140" s="16" t="str">
        <f>VLOOKUP(C140,'[6]תעודות סל'!$C$14:$E$205,3,0)</f>
        <v>2235</v>
      </c>
      <c r="F140" t="s">
        <v>1404</v>
      </c>
      <c r="G140" t="s">
        <v>109</v>
      </c>
      <c r="H140" s="76">
        <v>2964</v>
      </c>
      <c r="I140" s="76">
        <v>5993</v>
      </c>
      <c r="J140" s="76">
        <v>0</v>
      </c>
      <c r="K140" s="76">
        <v>615.85194683999998</v>
      </c>
      <c r="L140" s="76">
        <v>0</v>
      </c>
      <c r="M140" s="76">
        <v>0.05</v>
      </c>
      <c r="N140" s="76">
        <v>0.01</v>
      </c>
    </row>
    <row r="141" spans="2:14">
      <c r="B141" t="s">
        <v>2197</v>
      </c>
      <c r="C141" t="s">
        <v>2198</v>
      </c>
      <c r="D141" t="s">
        <v>126</v>
      </c>
      <c r="E141" s="16" t="str">
        <f>VLOOKUP(C141,'[6]תעודות סל'!$C$14:$E$205,3,0)</f>
        <v>2235</v>
      </c>
      <c r="F141" t="s">
        <v>1404</v>
      </c>
      <c r="G141" t="s">
        <v>109</v>
      </c>
      <c r="H141" s="76">
        <v>3050</v>
      </c>
      <c r="I141" s="76">
        <v>3607</v>
      </c>
      <c r="J141" s="76">
        <v>0</v>
      </c>
      <c r="K141" s="76">
        <v>381.41680450000001</v>
      </c>
      <c r="L141" s="76">
        <v>0</v>
      </c>
      <c r="M141" s="76">
        <v>0.03</v>
      </c>
      <c r="N141" s="76">
        <v>0</v>
      </c>
    </row>
    <row r="142" spans="2:14">
      <c r="B142" t="s">
        <v>2199</v>
      </c>
      <c r="C142" t="s">
        <v>2200</v>
      </c>
      <c r="D142" t="s">
        <v>1364</v>
      </c>
      <c r="E142" s="16">
        <v>2235</v>
      </c>
      <c r="F142" t="s">
        <v>1404</v>
      </c>
      <c r="G142" t="s">
        <v>109</v>
      </c>
      <c r="H142" s="76">
        <v>30830</v>
      </c>
      <c r="I142" s="76">
        <v>4372</v>
      </c>
      <c r="J142" s="76">
        <v>0</v>
      </c>
      <c r="K142" s="76">
        <v>4673.1263091999999</v>
      </c>
      <c r="L142" s="76">
        <v>0</v>
      </c>
      <c r="M142" s="76">
        <v>0.38</v>
      </c>
      <c r="N142" s="76">
        <v>0.05</v>
      </c>
    </row>
    <row r="143" spans="2:14">
      <c r="B143" t="s">
        <v>2199</v>
      </c>
      <c r="C143" t="s">
        <v>2200</v>
      </c>
      <c r="D143" t="s">
        <v>1364</v>
      </c>
      <c r="E143" s="16">
        <v>2235</v>
      </c>
      <c r="F143" t="s">
        <v>1404</v>
      </c>
      <c r="G143" t="s">
        <v>109</v>
      </c>
      <c r="H143" s="76">
        <v>43170</v>
      </c>
      <c r="I143" s="76">
        <v>4372</v>
      </c>
      <c r="J143" s="76">
        <v>0</v>
      </c>
      <c r="K143" s="76">
        <v>6543.5894508000001</v>
      </c>
      <c r="L143" s="76">
        <v>0</v>
      </c>
      <c r="M143" s="76">
        <v>0.53</v>
      </c>
      <c r="N143" s="76">
        <v>7.0000000000000007E-2</v>
      </c>
    </row>
    <row r="144" spans="2:14">
      <c r="B144" t="s">
        <v>2201</v>
      </c>
      <c r="C144" t="s">
        <v>2202</v>
      </c>
      <c r="D144" t="s">
        <v>1364</v>
      </c>
      <c r="E144" s="16" t="str">
        <f>VLOOKUP(C144,'[6]תעודות סל'!$C$14:$E$205,3,0)</f>
        <v>2235</v>
      </c>
      <c r="F144" t="s">
        <v>1404</v>
      </c>
      <c r="G144" t="s">
        <v>109</v>
      </c>
      <c r="H144" s="76">
        <v>1138</v>
      </c>
      <c r="I144" s="76">
        <v>15246</v>
      </c>
      <c r="J144" s="76">
        <v>0</v>
      </c>
      <c r="K144" s="76">
        <v>601.52269716000001</v>
      </c>
      <c r="L144" s="76">
        <v>0</v>
      </c>
      <c r="M144" s="76">
        <v>0.05</v>
      </c>
      <c r="N144" s="76">
        <v>0.01</v>
      </c>
    </row>
    <row r="145" spans="2:14">
      <c r="B145" t="s">
        <v>2203</v>
      </c>
      <c r="C145" t="s">
        <v>2204</v>
      </c>
      <c r="D145" t="s">
        <v>1364</v>
      </c>
      <c r="E145" s="16" t="str">
        <f>VLOOKUP(C145,'[6]תעודות סל'!$C$14:$E$205,3,0)</f>
        <v>2235</v>
      </c>
      <c r="F145" t="s">
        <v>1404</v>
      </c>
      <c r="G145" t="s">
        <v>113</v>
      </c>
      <c r="H145" s="76">
        <v>4410</v>
      </c>
      <c r="I145" s="76">
        <v>22561</v>
      </c>
      <c r="J145" s="76">
        <v>0</v>
      </c>
      <c r="K145" s="76">
        <v>4131.5882592600001</v>
      </c>
      <c r="L145" s="76">
        <v>0</v>
      </c>
      <c r="M145" s="76">
        <v>0.34</v>
      </c>
      <c r="N145" s="76">
        <v>0.04</v>
      </c>
    </row>
    <row r="146" spans="2:14">
      <c r="B146" t="s">
        <v>2203</v>
      </c>
      <c r="C146" t="s">
        <v>2204</v>
      </c>
      <c r="D146" t="s">
        <v>1364</v>
      </c>
      <c r="E146" s="16" t="str">
        <f>VLOOKUP(C146,'[6]תעודות סל'!$C$14:$E$205,3,0)</f>
        <v>2235</v>
      </c>
      <c r="F146" t="s">
        <v>1404</v>
      </c>
      <c r="G146" t="s">
        <v>113</v>
      </c>
      <c r="H146" s="76">
        <v>6096</v>
      </c>
      <c r="I146" s="76">
        <v>22561</v>
      </c>
      <c r="J146" s="76">
        <v>0</v>
      </c>
      <c r="K146" s="76">
        <v>5711.1478522560001</v>
      </c>
      <c r="L146" s="76">
        <v>0</v>
      </c>
      <c r="M146" s="76">
        <v>0.47</v>
      </c>
      <c r="N146" s="76">
        <v>0.06</v>
      </c>
    </row>
    <row r="147" spans="2:14">
      <c r="B147" t="s">
        <v>2205</v>
      </c>
      <c r="C147" t="s">
        <v>2206</v>
      </c>
      <c r="D147" t="s">
        <v>1403</v>
      </c>
      <c r="E147" s="16" t="str">
        <f>VLOOKUP(C147,'[6]תעודות סל'!$C$14:$E$205,3,0)</f>
        <v>4873</v>
      </c>
      <c r="F147" t="s">
        <v>1404</v>
      </c>
      <c r="G147" t="s">
        <v>113</v>
      </c>
      <c r="H147" s="76">
        <v>39840</v>
      </c>
      <c r="I147" s="76">
        <v>12286</v>
      </c>
      <c r="J147" s="76">
        <v>0</v>
      </c>
      <c r="K147" s="76">
        <v>20325.90729024</v>
      </c>
      <c r="L147" s="76">
        <v>0</v>
      </c>
      <c r="M147" s="76">
        <v>1.66</v>
      </c>
      <c r="N147" s="76">
        <v>0.21</v>
      </c>
    </row>
    <row r="148" spans="2:14">
      <c r="B148" t="s">
        <v>2205</v>
      </c>
      <c r="C148" t="s">
        <v>2206</v>
      </c>
      <c r="D148" t="s">
        <v>1403</v>
      </c>
      <c r="E148" s="16" t="str">
        <f>VLOOKUP(C148,'[6]תעודות סל'!$C$14:$E$205,3,0)</f>
        <v>4873</v>
      </c>
      <c r="F148" t="s">
        <v>1404</v>
      </c>
      <c r="G148" t="s">
        <v>113</v>
      </c>
      <c r="H148" s="76">
        <v>64056</v>
      </c>
      <c r="I148" s="76">
        <v>12286</v>
      </c>
      <c r="J148" s="76">
        <v>0</v>
      </c>
      <c r="K148" s="76">
        <v>32680.630456415998</v>
      </c>
      <c r="L148" s="76">
        <v>0</v>
      </c>
      <c r="M148" s="76">
        <v>2.67</v>
      </c>
      <c r="N148" s="76">
        <v>0.34</v>
      </c>
    </row>
    <row r="149" spans="2:14">
      <c r="B149" t="s">
        <v>2207</v>
      </c>
      <c r="C149" t="s">
        <v>2208</v>
      </c>
      <c r="D149" t="s">
        <v>1364</v>
      </c>
      <c r="E149" s="16" t="str">
        <f>VLOOKUP(C149,'[6]תעודות סל'!$C$14:$E$205,3,0)</f>
        <v>4642</v>
      </c>
      <c r="F149" t="s">
        <v>1404</v>
      </c>
      <c r="G149" t="s">
        <v>109</v>
      </c>
      <c r="H149" s="76">
        <v>1662</v>
      </c>
      <c r="I149" s="76">
        <v>2813</v>
      </c>
      <c r="J149" s="76">
        <v>0</v>
      </c>
      <c r="K149" s="76">
        <v>162.08939201999999</v>
      </c>
      <c r="L149" s="76">
        <v>0</v>
      </c>
      <c r="M149" s="76">
        <v>0.01</v>
      </c>
      <c r="N149" s="76">
        <v>0</v>
      </c>
    </row>
    <row r="150" spans="2:14">
      <c r="B150" t="s">
        <v>2209</v>
      </c>
      <c r="C150" t="s">
        <v>2210</v>
      </c>
      <c r="D150" t="s">
        <v>126</v>
      </c>
      <c r="E150" s="16" t="str">
        <f>VLOOKUP(C150,'[6]תעודות סל'!$C$14:$E$205,3,0)</f>
        <v>4644</v>
      </c>
      <c r="F150" t="s">
        <v>1404</v>
      </c>
      <c r="G150" t="s">
        <v>109</v>
      </c>
      <c r="H150" s="76">
        <v>3123</v>
      </c>
      <c r="I150" s="76">
        <v>1867</v>
      </c>
      <c r="J150" s="76">
        <v>1.2572382099999999</v>
      </c>
      <c r="K150" s="76">
        <v>203.40556168000001</v>
      </c>
      <c r="L150" s="76">
        <v>0</v>
      </c>
      <c r="M150" s="76">
        <v>0.02</v>
      </c>
      <c r="N150" s="76">
        <v>0</v>
      </c>
    </row>
    <row r="151" spans="2:14">
      <c r="B151" t="s">
        <v>2211</v>
      </c>
      <c r="C151" t="s">
        <v>2212</v>
      </c>
      <c r="D151" t="s">
        <v>1422</v>
      </c>
      <c r="E151" s="16" t="str">
        <f>VLOOKUP(C151,'[6]תעודות סל'!$C$14:$E$205,3,0)</f>
        <v>4643</v>
      </c>
      <c r="F151" t="s">
        <v>1404</v>
      </c>
      <c r="G151" t="s">
        <v>109</v>
      </c>
      <c r="H151" s="76">
        <v>14640</v>
      </c>
      <c r="I151" s="76">
        <v>15576</v>
      </c>
      <c r="J151" s="76">
        <v>0</v>
      </c>
      <c r="K151" s="76">
        <v>7905.8916288</v>
      </c>
      <c r="L151" s="76">
        <v>0</v>
      </c>
      <c r="M151" s="76">
        <v>0.65</v>
      </c>
      <c r="N151" s="76">
        <v>0.08</v>
      </c>
    </row>
    <row r="152" spans="2:14">
      <c r="B152" t="s">
        <v>2211</v>
      </c>
      <c r="C152" t="s">
        <v>2212</v>
      </c>
      <c r="D152" t="s">
        <v>1422</v>
      </c>
      <c r="E152" s="16" t="str">
        <f>VLOOKUP(C152,'[6]תעודות סל'!$C$14:$E$205,3,0)</f>
        <v>4643</v>
      </c>
      <c r="F152" t="s">
        <v>1404</v>
      </c>
      <c r="G152" t="s">
        <v>109</v>
      </c>
      <c r="H152" s="76">
        <v>50363</v>
      </c>
      <c r="I152" s="76">
        <v>15576</v>
      </c>
      <c r="J152" s="76">
        <v>0</v>
      </c>
      <c r="K152" s="76">
        <v>27197.02323096</v>
      </c>
      <c r="L152" s="76">
        <v>0</v>
      </c>
      <c r="M152" s="76">
        <v>2.2200000000000002</v>
      </c>
      <c r="N152" s="76">
        <v>0.28000000000000003</v>
      </c>
    </row>
    <row r="153" spans="2:14">
      <c r="B153" t="s">
        <v>2213</v>
      </c>
      <c r="C153" t="s">
        <v>2212</v>
      </c>
      <c r="D153" t="s">
        <v>1422</v>
      </c>
      <c r="E153" s="16" t="str">
        <f>VLOOKUP(C153,'[6]תעודות סל'!$C$14:$E$205,3,0)</f>
        <v>4643</v>
      </c>
      <c r="F153" t="s">
        <v>1404</v>
      </c>
      <c r="G153" t="s">
        <v>109</v>
      </c>
      <c r="H153" s="76">
        <v>16221</v>
      </c>
      <c r="I153" s="76">
        <v>15576</v>
      </c>
      <c r="J153" s="76">
        <v>18.525429119999998</v>
      </c>
      <c r="K153" s="76">
        <v>8778.1885514400001</v>
      </c>
      <c r="L153" s="76">
        <v>0</v>
      </c>
      <c r="M153" s="76">
        <v>0.72</v>
      </c>
      <c r="N153" s="76">
        <v>0.09</v>
      </c>
    </row>
    <row r="154" spans="2:14">
      <c r="B154" t="s">
        <v>2214</v>
      </c>
      <c r="C154" t="s">
        <v>2168</v>
      </c>
      <c r="D154" t="s">
        <v>1403</v>
      </c>
      <c r="E154" s="16" t="str">
        <f>VLOOKUP(C154,'[6]תעודות סל'!$C$14:$E$205,3,0)</f>
        <v>2235</v>
      </c>
      <c r="F154" t="s">
        <v>1404</v>
      </c>
      <c r="G154" t="s">
        <v>113</v>
      </c>
      <c r="H154" s="76">
        <v>21800</v>
      </c>
      <c r="I154" s="76">
        <v>11221</v>
      </c>
      <c r="J154" s="76">
        <v>0</v>
      </c>
      <c r="K154" s="76">
        <v>10157.9987628</v>
      </c>
      <c r="L154" s="76">
        <v>0</v>
      </c>
      <c r="M154" s="76">
        <v>0.83</v>
      </c>
      <c r="N154" s="76">
        <v>0.11</v>
      </c>
    </row>
    <row r="155" spans="2:14">
      <c r="B155" t="s">
        <v>2215</v>
      </c>
      <c r="C155" t="s">
        <v>2216</v>
      </c>
      <c r="D155" t="s">
        <v>1425</v>
      </c>
      <c r="E155" s="16">
        <v>4601</v>
      </c>
      <c r="F155" t="s">
        <v>1404</v>
      </c>
      <c r="G155" t="s">
        <v>116</v>
      </c>
      <c r="H155" s="76">
        <v>71702</v>
      </c>
      <c r="I155" s="76">
        <v>1981.25</v>
      </c>
      <c r="J155" s="76">
        <v>0</v>
      </c>
      <c r="K155" s="76">
        <v>6651.0878271624997</v>
      </c>
      <c r="L155" s="76">
        <v>0</v>
      </c>
      <c r="M155" s="76">
        <v>0.54</v>
      </c>
      <c r="N155" s="76">
        <v>7.0000000000000007E-2</v>
      </c>
    </row>
    <row r="156" spans="2:14">
      <c r="B156" t="s">
        <v>2215</v>
      </c>
      <c r="C156" t="s">
        <v>2216</v>
      </c>
      <c r="D156" t="s">
        <v>1425</v>
      </c>
      <c r="E156" s="16">
        <v>4601</v>
      </c>
      <c r="F156" t="s">
        <v>1404</v>
      </c>
      <c r="G156" t="s">
        <v>116</v>
      </c>
      <c r="H156" s="76">
        <v>101798</v>
      </c>
      <c r="I156" s="76">
        <v>1981.25</v>
      </c>
      <c r="J156" s="76">
        <v>0</v>
      </c>
      <c r="K156" s="76">
        <v>9442.7971134625004</v>
      </c>
      <c r="L156" s="76">
        <v>0</v>
      </c>
      <c r="M156" s="76">
        <v>0.77</v>
      </c>
      <c r="N156" s="76">
        <v>0.1</v>
      </c>
    </row>
    <row r="157" spans="2:14">
      <c r="B157" t="s">
        <v>2217</v>
      </c>
      <c r="C157" t="s">
        <v>2217</v>
      </c>
      <c r="D157" t="s">
        <v>1364</v>
      </c>
      <c r="E157" s="16" t="str">
        <f>VLOOKUP(C157,'[6]תעודות סל'!$C$14:$E$205,3,0)</f>
        <v>4601</v>
      </c>
      <c r="F157" t="s">
        <v>1404</v>
      </c>
      <c r="G157" t="s">
        <v>109</v>
      </c>
      <c r="H157" s="76">
        <v>7980</v>
      </c>
      <c r="I157" s="76">
        <v>18811</v>
      </c>
      <c r="J157" s="76">
        <v>0</v>
      </c>
      <c r="K157" s="76">
        <v>5204.3754126000003</v>
      </c>
      <c r="L157" s="76">
        <v>0</v>
      </c>
      <c r="M157" s="76">
        <v>0.43</v>
      </c>
      <c r="N157" s="76">
        <v>0.05</v>
      </c>
    </row>
    <row r="158" spans="2:14">
      <c r="B158" t="s">
        <v>2217</v>
      </c>
      <c r="C158" t="s">
        <v>2217</v>
      </c>
      <c r="D158" t="s">
        <v>1364</v>
      </c>
      <c r="E158" s="16" t="str">
        <f>VLOOKUP(C158,'[6]תעודות סל'!$C$14:$E$205,3,0)</f>
        <v>4601</v>
      </c>
      <c r="F158" t="s">
        <v>1404</v>
      </c>
      <c r="G158" t="s">
        <v>109</v>
      </c>
      <c r="H158" s="76">
        <v>11020</v>
      </c>
      <c r="I158" s="76">
        <v>18811</v>
      </c>
      <c r="J158" s="76">
        <v>0</v>
      </c>
      <c r="K158" s="76">
        <v>7186.9946173999997</v>
      </c>
      <c r="L158" s="76">
        <v>0</v>
      </c>
      <c r="M158" s="76">
        <v>0.59</v>
      </c>
      <c r="N158" s="76">
        <v>7.0000000000000007E-2</v>
      </c>
    </row>
    <row r="159" spans="2:14">
      <c r="B159" t="s">
        <v>2218</v>
      </c>
      <c r="C159" t="s">
        <v>2219</v>
      </c>
      <c r="D159" t="s">
        <v>1364</v>
      </c>
      <c r="E159" s="16" t="str">
        <f>VLOOKUP(C159,'[6]תעודות סל'!$C$14:$E$205,3,0)</f>
        <v>4868</v>
      </c>
      <c r="F159" t="s">
        <v>1404</v>
      </c>
      <c r="G159" t="s">
        <v>109</v>
      </c>
      <c r="H159" s="76">
        <v>19680</v>
      </c>
      <c r="I159" s="76">
        <v>5861</v>
      </c>
      <c r="J159" s="76">
        <v>0</v>
      </c>
      <c r="K159" s="76">
        <v>3998.9931216</v>
      </c>
      <c r="L159" s="76">
        <v>0</v>
      </c>
      <c r="M159" s="76">
        <v>0.33</v>
      </c>
      <c r="N159" s="76">
        <v>0.04</v>
      </c>
    </row>
    <row r="160" spans="2:14">
      <c r="B160" t="s">
        <v>2218</v>
      </c>
      <c r="C160" t="s">
        <v>2219</v>
      </c>
      <c r="D160" t="s">
        <v>1364</v>
      </c>
      <c r="E160" s="16" t="str">
        <f>VLOOKUP(C160,'[6]תעודות סל'!$C$14:$E$205,3,0)</f>
        <v>4868</v>
      </c>
      <c r="F160" t="s">
        <v>1404</v>
      </c>
      <c r="G160" t="s">
        <v>109</v>
      </c>
      <c r="H160" s="76">
        <v>26227</v>
      </c>
      <c r="I160" s="76">
        <v>5861</v>
      </c>
      <c r="J160" s="76">
        <v>0</v>
      </c>
      <c r="K160" s="76">
        <v>5329.3492174900002</v>
      </c>
      <c r="L160" s="76">
        <v>0</v>
      </c>
      <c r="M160" s="76">
        <v>0.44</v>
      </c>
      <c r="N160" s="76">
        <v>0.06</v>
      </c>
    </row>
    <row r="161" spans="2:14">
      <c r="B161" t="s">
        <v>2220</v>
      </c>
      <c r="C161" t="s">
        <v>2221</v>
      </c>
      <c r="D161" t="s">
        <v>1364</v>
      </c>
      <c r="E161" s="16">
        <v>4915</v>
      </c>
      <c r="F161" t="s">
        <v>1404</v>
      </c>
      <c r="G161" t="s">
        <v>109</v>
      </c>
      <c r="H161" s="76">
        <v>101540</v>
      </c>
      <c r="I161" s="76">
        <v>2315</v>
      </c>
      <c r="J161" s="76">
        <v>0</v>
      </c>
      <c r="K161" s="76">
        <v>8149.7070169999997</v>
      </c>
      <c r="L161" s="76">
        <v>0</v>
      </c>
      <c r="M161" s="76">
        <v>0.67</v>
      </c>
      <c r="N161" s="76">
        <v>0.08</v>
      </c>
    </row>
    <row r="162" spans="2:14">
      <c r="B162" t="s">
        <v>2220</v>
      </c>
      <c r="C162" t="s">
        <v>2221</v>
      </c>
      <c r="D162" t="s">
        <v>1364</v>
      </c>
      <c r="E162" s="16">
        <v>4915</v>
      </c>
      <c r="F162" t="s">
        <v>1404</v>
      </c>
      <c r="G162" t="s">
        <v>109</v>
      </c>
      <c r="H162" s="76">
        <v>144460</v>
      </c>
      <c r="I162" s="76">
        <v>2315</v>
      </c>
      <c r="J162" s="76">
        <v>0</v>
      </c>
      <c r="K162" s="76">
        <v>11594.511283</v>
      </c>
      <c r="L162" s="76">
        <v>0</v>
      </c>
      <c r="M162" s="76">
        <v>0.95</v>
      </c>
      <c r="N162" s="76">
        <v>0.12</v>
      </c>
    </row>
    <row r="163" spans="2:14">
      <c r="B163" t="s">
        <v>2222</v>
      </c>
      <c r="C163" t="s">
        <v>2223</v>
      </c>
      <c r="D163" t="s">
        <v>1364</v>
      </c>
      <c r="E163" s="16" t="str">
        <f>VLOOKUP(C163,'[6]תעודות סל'!$C$14:$E$205,3,0)</f>
        <v>4640</v>
      </c>
      <c r="F163" t="s">
        <v>1404</v>
      </c>
      <c r="G163" t="s">
        <v>109</v>
      </c>
      <c r="H163" s="76">
        <v>3130</v>
      </c>
      <c r="I163" s="76">
        <v>24738</v>
      </c>
      <c r="J163" s="76">
        <v>4.5125000000000002</v>
      </c>
      <c r="K163" s="76">
        <v>2689.0085198000002</v>
      </c>
      <c r="L163" s="76">
        <v>0</v>
      </c>
      <c r="M163" s="76">
        <v>0.22</v>
      </c>
      <c r="N163" s="76">
        <v>0.03</v>
      </c>
    </row>
    <row r="164" spans="2:14">
      <c r="B164" t="s">
        <v>2222</v>
      </c>
      <c r="C164" t="s">
        <v>2223</v>
      </c>
      <c r="D164" t="s">
        <v>1364</v>
      </c>
      <c r="E164" s="16" t="str">
        <f>VLOOKUP(C164,'[6]תעודות סל'!$C$14:$E$205,3,0)</f>
        <v>4640</v>
      </c>
      <c r="F164" t="s">
        <v>1404</v>
      </c>
      <c r="G164" t="s">
        <v>109</v>
      </c>
      <c r="H164" s="76">
        <v>10653</v>
      </c>
      <c r="I164" s="76">
        <v>24738</v>
      </c>
      <c r="J164" s="76">
        <v>15.3575</v>
      </c>
      <c r="K164" s="76">
        <v>9152.07829838</v>
      </c>
      <c r="L164" s="76">
        <v>0</v>
      </c>
      <c r="M164" s="76">
        <v>0.75</v>
      </c>
      <c r="N164" s="76">
        <v>0.09</v>
      </c>
    </row>
    <row r="165" spans="2:14">
      <c r="B165" t="s">
        <v>2224</v>
      </c>
      <c r="C165" t="s">
        <v>2225</v>
      </c>
      <c r="D165" t="s">
        <v>1364</v>
      </c>
      <c r="E165" s="16" t="str">
        <f>VLOOKUP(C165,'[6]תעודות סל'!$C$14:$E$205,3,0)</f>
        <v>4640</v>
      </c>
      <c r="F165" t="s">
        <v>1404</v>
      </c>
      <c r="G165" t="s">
        <v>109</v>
      </c>
      <c r="H165" s="76">
        <v>59370</v>
      </c>
      <c r="I165" s="76">
        <v>26686</v>
      </c>
      <c r="J165" s="76">
        <v>207.0497</v>
      </c>
      <c r="K165" s="76">
        <v>55136.388619400001</v>
      </c>
      <c r="L165" s="76">
        <v>0</v>
      </c>
      <c r="M165" s="76">
        <v>4.51</v>
      </c>
      <c r="N165" s="76">
        <v>0.56999999999999995</v>
      </c>
    </row>
    <row r="166" spans="2:14">
      <c r="B166" t="s">
        <v>2224</v>
      </c>
      <c r="C166" t="s">
        <v>2225</v>
      </c>
      <c r="D166" t="s">
        <v>1364</v>
      </c>
      <c r="E166" s="16" t="str">
        <f>VLOOKUP(C166,'[6]תעודות סל'!$C$14:$E$205,3,0)</f>
        <v>4640</v>
      </c>
      <c r="F166" t="s">
        <v>1404</v>
      </c>
      <c r="G166" t="s">
        <v>109</v>
      </c>
      <c r="H166" s="76">
        <v>74778</v>
      </c>
      <c r="I166" s="76">
        <v>26686</v>
      </c>
      <c r="J166" s="76">
        <v>260.2183</v>
      </c>
      <c r="K166" s="76">
        <v>69445.094596359995</v>
      </c>
      <c r="L166" s="76">
        <v>0</v>
      </c>
      <c r="M166" s="76">
        <v>5.67</v>
      </c>
      <c r="N166" s="76">
        <v>0.72</v>
      </c>
    </row>
    <row r="167" spans="2:14">
      <c r="B167" t="s">
        <v>2226</v>
      </c>
      <c r="C167" t="s">
        <v>2227</v>
      </c>
      <c r="D167" t="s">
        <v>1364</v>
      </c>
      <c r="E167" s="16" t="str">
        <f>VLOOKUP(C167,'[6]תעודות סל'!$C$14:$E$205,3,0)</f>
        <v>4640</v>
      </c>
      <c r="F167" t="s">
        <v>1404</v>
      </c>
      <c r="G167" t="s">
        <v>109</v>
      </c>
      <c r="H167" s="76">
        <v>17820</v>
      </c>
      <c r="I167" s="76">
        <v>5689</v>
      </c>
      <c r="J167" s="76">
        <v>0</v>
      </c>
      <c r="K167" s="76">
        <v>3514.7745666000001</v>
      </c>
      <c r="L167" s="76">
        <v>0</v>
      </c>
      <c r="M167" s="76">
        <v>0.28999999999999998</v>
      </c>
      <c r="N167" s="76">
        <v>0.04</v>
      </c>
    </row>
    <row r="168" spans="2:14">
      <c r="B168" t="s">
        <v>2226</v>
      </c>
      <c r="C168" t="s">
        <v>2227</v>
      </c>
      <c r="D168" t="s">
        <v>1364</v>
      </c>
      <c r="E168" s="16" t="str">
        <f>VLOOKUP(C168,'[6]תעודות סל'!$C$14:$E$205,3,0)</f>
        <v>4640</v>
      </c>
      <c r="F168" t="s">
        <v>1404</v>
      </c>
      <c r="G168" t="s">
        <v>109</v>
      </c>
      <c r="H168" s="76">
        <v>26604</v>
      </c>
      <c r="I168" s="76">
        <v>5689</v>
      </c>
      <c r="J168" s="76">
        <v>0</v>
      </c>
      <c r="K168" s="76">
        <v>5247.3099085200001</v>
      </c>
      <c r="L168" s="76">
        <v>0</v>
      </c>
      <c r="M168" s="76">
        <v>0.43</v>
      </c>
      <c r="N168" s="76">
        <v>0.05</v>
      </c>
    </row>
    <row r="169" spans="2:14">
      <c r="B169" t="s">
        <v>2228</v>
      </c>
      <c r="C169" t="s">
        <v>2229</v>
      </c>
      <c r="D169" t="s">
        <v>1364</v>
      </c>
      <c r="E169" s="16" t="str">
        <f>VLOOKUP(C169,'[6]תעודות סל'!$C$14:$E$205,3,0)</f>
        <v>4640</v>
      </c>
      <c r="F169" t="s">
        <v>1404</v>
      </c>
      <c r="G169" t="s">
        <v>109</v>
      </c>
      <c r="H169" s="76">
        <v>3590</v>
      </c>
      <c r="I169" s="76">
        <v>5268</v>
      </c>
      <c r="J169" s="76">
        <v>0</v>
      </c>
      <c r="K169" s="76">
        <v>655.68320040000003</v>
      </c>
      <c r="L169" s="76">
        <v>0</v>
      </c>
      <c r="M169" s="76">
        <v>0.05</v>
      </c>
      <c r="N169" s="76">
        <v>0.01</v>
      </c>
    </row>
    <row r="170" spans="2:14">
      <c r="B170" t="s">
        <v>2230</v>
      </c>
      <c r="C170" t="s">
        <v>2231</v>
      </c>
      <c r="D170" t="s">
        <v>1364</v>
      </c>
      <c r="E170" s="16" t="str">
        <f>VLOOKUP(C170,'[6]תעודות סל'!$C$14:$E$205,3,0)</f>
        <v>4816</v>
      </c>
      <c r="F170" t="s">
        <v>1404</v>
      </c>
      <c r="G170" t="s">
        <v>109</v>
      </c>
      <c r="H170" s="76">
        <v>40945</v>
      </c>
      <c r="I170" s="76">
        <v>6782</v>
      </c>
      <c r="J170" s="76">
        <v>0</v>
      </c>
      <c r="K170" s="76">
        <v>9627.4772833000006</v>
      </c>
      <c r="L170" s="76">
        <v>0</v>
      </c>
      <c r="M170" s="76">
        <v>0.79</v>
      </c>
      <c r="N170" s="76">
        <v>0.1</v>
      </c>
    </row>
    <row r="171" spans="2:14">
      <c r="B171" t="s">
        <v>2230</v>
      </c>
      <c r="C171" t="s">
        <v>2231</v>
      </c>
      <c r="D171" t="s">
        <v>1364</v>
      </c>
      <c r="E171" s="16" t="str">
        <f>VLOOKUP(C171,'[6]תעודות סל'!$C$14:$E$205,3,0)</f>
        <v>4816</v>
      </c>
      <c r="F171" t="s">
        <v>1404</v>
      </c>
      <c r="G171" t="s">
        <v>109</v>
      </c>
      <c r="H171" s="76">
        <v>54695</v>
      </c>
      <c r="I171" s="76">
        <v>6782</v>
      </c>
      <c r="J171" s="76">
        <v>0</v>
      </c>
      <c r="K171" s="76">
        <v>12860.5414583</v>
      </c>
      <c r="L171" s="76">
        <v>0</v>
      </c>
      <c r="M171" s="76">
        <v>1.05</v>
      </c>
      <c r="N171" s="76">
        <v>0.13</v>
      </c>
    </row>
    <row r="172" spans="2:14">
      <c r="B172" t="s">
        <v>2232</v>
      </c>
      <c r="C172" t="s">
        <v>2233</v>
      </c>
      <c r="D172" t="s">
        <v>1364</v>
      </c>
      <c r="E172" s="16" t="str">
        <f>VLOOKUP(C172,'[6]תעודות סל'!$C$14:$E$205,3,0)</f>
        <v>2990</v>
      </c>
      <c r="F172" t="s">
        <v>1404</v>
      </c>
      <c r="G172" t="s">
        <v>109</v>
      </c>
      <c r="H172" s="76">
        <v>540</v>
      </c>
      <c r="I172" s="76">
        <v>10632</v>
      </c>
      <c r="J172" s="76">
        <v>0</v>
      </c>
      <c r="K172" s="76">
        <v>199.05017760000001</v>
      </c>
      <c r="L172" s="76">
        <v>0</v>
      </c>
      <c r="M172" s="76">
        <v>0.02</v>
      </c>
      <c r="N172" s="76">
        <v>0</v>
      </c>
    </row>
    <row r="173" spans="2:14">
      <c r="B173" t="s">
        <v>2234</v>
      </c>
      <c r="C173" t="s">
        <v>2235</v>
      </c>
      <c r="D173" t="s">
        <v>1364</v>
      </c>
      <c r="E173" s="16" t="str">
        <f>VLOOKUP(C173,'[6]תעודות סל'!$C$14:$E$205,3,0)</f>
        <v>2990</v>
      </c>
      <c r="F173" t="s">
        <v>1404</v>
      </c>
      <c r="G173" t="s">
        <v>109</v>
      </c>
      <c r="H173" s="76">
        <v>5808</v>
      </c>
      <c r="I173" s="76">
        <v>5915</v>
      </c>
      <c r="J173" s="76">
        <v>0</v>
      </c>
      <c r="K173" s="76">
        <v>1191.0642743999999</v>
      </c>
      <c r="L173" s="76">
        <v>0</v>
      </c>
      <c r="M173" s="76">
        <v>0.1</v>
      </c>
      <c r="N173" s="76">
        <v>0.01</v>
      </c>
    </row>
    <row r="174" spans="2:14">
      <c r="B174" t="s">
        <v>2236</v>
      </c>
      <c r="C174" t="s">
        <v>2237</v>
      </c>
      <c r="D174" t="s">
        <v>1364</v>
      </c>
      <c r="E174" s="16" t="str">
        <f>VLOOKUP(C174,'[6]תעודות סל'!$C$14:$E$205,3,0)</f>
        <v>2990</v>
      </c>
      <c r="F174" t="s">
        <v>1404</v>
      </c>
      <c r="G174" t="s">
        <v>109</v>
      </c>
      <c r="H174" s="76">
        <v>1875</v>
      </c>
      <c r="I174" s="76">
        <v>24529</v>
      </c>
      <c r="J174" s="76">
        <v>0</v>
      </c>
      <c r="K174" s="76">
        <v>1594.53830625</v>
      </c>
      <c r="L174" s="76">
        <v>0</v>
      </c>
      <c r="M174" s="76">
        <v>0.13</v>
      </c>
      <c r="N174" s="76">
        <v>0.02</v>
      </c>
    </row>
    <row r="175" spans="2:14">
      <c r="B175" t="s">
        <v>2238</v>
      </c>
      <c r="C175" t="s">
        <v>2239</v>
      </c>
      <c r="D175" t="s">
        <v>1364</v>
      </c>
      <c r="E175" s="16" t="str">
        <f>VLOOKUP(C175,'[6]תעודות סל'!$C$14:$E$205,3,0)</f>
        <v>3115</v>
      </c>
      <c r="F175" t="s">
        <v>1404</v>
      </c>
      <c r="G175" t="s">
        <v>109</v>
      </c>
      <c r="H175" s="76">
        <v>8993</v>
      </c>
      <c r="I175" s="76">
        <v>5933</v>
      </c>
      <c r="J175" s="76">
        <v>0</v>
      </c>
      <c r="K175" s="76">
        <v>1849.8341102300001</v>
      </c>
      <c r="L175" s="76">
        <v>0</v>
      </c>
      <c r="M175" s="76">
        <v>0.15</v>
      </c>
      <c r="N175" s="76">
        <v>0.02</v>
      </c>
    </row>
    <row r="176" spans="2:14">
      <c r="B176" t="s">
        <v>2240</v>
      </c>
      <c r="C176" t="s">
        <v>2241</v>
      </c>
      <c r="D176" t="s">
        <v>1364</v>
      </c>
      <c r="E176" s="16" t="str">
        <f>VLOOKUP(C176,'[6]תעודות סל'!$C$14:$E$205,3,0)</f>
        <v>3115</v>
      </c>
      <c r="F176" t="s">
        <v>1404</v>
      </c>
      <c r="G176" t="s">
        <v>109</v>
      </c>
      <c r="H176" s="76">
        <v>1745</v>
      </c>
      <c r="I176" s="76">
        <v>6371</v>
      </c>
      <c r="J176" s="76">
        <v>0</v>
      </c>
      <c r="K176" s="76">
        <v>385.44008465000002</v>
      </c>
      <c r="L176" s="76">
        <v>0</v>
      </c>
      <c r="M176" s="76">
        <v>0.03</v>
      </c>
      <c r="N176" s="76">
        <v>0</v>
      </c>
    </row>
    <row r="177" spans="2:14">
      <c r="B177" t="s">
        <v>2242</v>
      </c>
      <c r="C177" t="s">
        <v>2243</v>
      </c>
      <c r="D177" t="s">
        <v>1364</v>
      </c>
      <c r="E177" s="16" t="str">
        <f>VLOOKUP(C177,'[6]תעודות סל'!$C$14:$E$205,3,0)</f>
        <v>3115</v>
      </c>
      <c r="F177" t="s">
        <v>1404</v>
      </c>
      <c r="G177" t="s">
        <v>109</v>
      </c>
      <c r="H177" s="76">
        <v>81998</v>
      </c>
      <c r="I177" s="76">
        <v>2784</v>
      </c>
      <c r="J177" s="76">
        <v>0</v>
      </c>
      <c r="K177" s="76">
        <v>7914.5519174399997</v>
      </c>
      <c r="L177" s="76">
        <v>0</v>
      </c>
      <c r="M177" s="76">
        <v>0.65</v>
      </c>
      <c r="N177" s="76">
        <v>0.08</v>
      </c>
    </row>
    <row r="178" spans="2:14">
      <c r="B178" t="s">
        <v>2242</v>
      </c>
      <c r="C178" t="s">
        <v>2243</v>
      </c>
      <c r="D178" t="s">
        <v>1364</v>
      </c>
      <c r="E178" s="16" t="str">
        <f>VLOOKUP(C178,'[6]תעודות סל'!$C$14:$E$205,3,0)</f>
        <v>3115</v>
      </c>
      <c r="F178" t="s">
        <v>1404</v>
      </c>
      <c r="G178" t="s">
        <v>109</v>
      </c>
      <c r="H178" s="76">
        <v>108397</v>
      </c>
      <c r="I178" s="76">
        <v>2784</v>
      </c>
      <c r="J178" s="76">
        <v>0</v>
      </c>
      <c r="K178" s="76">
        <v>10462.61718816</v>
      </c>
      <c r="L178" s="76">
        <v>0</v>
      </c>
      <c r="M178" s="76">
        <v>0.85</v>
      </c>
      <c r="N178" s="76">
        <v>0.11</v>
      </c>
    </row>
    <row r="179" spans="2:14">
      <c r="B179" t="s">
        <v>2244</v>
      </c>
      <c r="C179" t="s">
        <v>2245</v>
      </c>
      <c r="D179" t="s">
        <v>1425</v>
      </c>
      <c r="E179" s="16" t="str">
        <f>VLOOKUP(C179,'[6]תעודות סל'!$C$14:$E$205,3,0)</f>
        <v>3115</v>
      </c>
      <c r="F179" t="s">
        <v>1404</v>
      </c>
      <c r="G179" t="s">
        <v>109</v>
      </c>
      <c r="H179" s="76">
        <v>6950</v>
      </c>
      <c r="I179" s="76">
        <v>1776.5</v>
      </c>
      <c r="J179" s="76">
        <v>0</v>
      </c>
      <c r="K179" s="76">
        <v>428.05922225</v>
      </c>
      <c r="L179" s="76">
        <v>0</v>
      </c>
      <c r="M179" s="76">
        <v>0.03</v>
      </c>
      <c r="N179" s="76">
        <v>0</v>
      </c>
    </row>
    <row r="180" spans="2:14">
      <c r="B180" t="s">
        <v>2246</v>
      </c>
      <c r="C180" t="s">
        <v>2247</v>
      </c>
      <c r="D180" t="s">
        <v>1364</v>
      </c>
      <c r="E180" s="16" t="str">
        <f>VLOOKUP(C180,'[6]תעודות סל'!$C$14:$E$205,3,0)</f>
        <v>4838</v>
      </c>
      <c r="F180" t="s">
        <v>1433</v>
      </c>
      <c r="G180" t="s">
        <v>109</v>
      </c>
      <c r="H180" s="76">
        <v>36820</v>
      </c>
      <c r="I180" s="76">
        <v>2195</v>
      </c>
      <c r="J180" s="76">
        <v>0.76499355000000002</v>
      </c>
      <c r="K180" s="76">
        <v>2802.7909265500002</v>
      </c>
      <c r="L180" s="76">
        <v>0</v>
      </c>
      <c r="M180" s="76">
        <v>0.23</v>
      </c>
      <c r="N180" s="76">
        <v>0.03</v>
      </c>
    </row>
    <row r="181" spans="2:14">
      <c r="B181" t="s">
        <v>2246</v>
      </c>
      <c r="C181" t="s">
        <v>2247</v>
      </c>
      <c r="D181" t="s">
        <v>1364</v>
      </c>
      <c r="E181" s="16" t="str">
        <f>VLOOKUP(C181,'[6]תעודות סל'!$C$14:$E$205,3,0)</f>
        <v>4838</v>
      </c>
      <c r="F181" t="s">
        <v>1433</v>
      </c>
      <c r="G181" t="s">
        <v>109</v>
      </c>
      <c r="H181" s="76">
        <v>48180</v>
      </c>
      <c r="I181" s="76">
        <v>2195</v>
      </c>
      <c r="J181" s="76">
        <v>1.00102691</v>
      </c>
      <c r="K181" s="76">
        <v>3667.5303439099998</v>
      </c>
      <c r="L181" s="76">
        <v>0</v>
      </c>
      <c r="M181" s="76">
        <v>0.3</v>
      </c>
      <c r="N181" s="76">
        <v>0.04</v>
      </c>
    </row>
    <row r="182" spans="2:14">
      <c r="B182" t="s">
        <v>2248</v>
      </c>
      <c r="C182" t="s">
        <v>2249</v>
      </c>
      <c r="D182" t="s">
        <v>1364</v>
      </c>
      <c r="E182" s="16" t="str">
        <f>VLOOKUP(C182,'[6]תעודות סל'!$C$14:$E$205,3,0)</f>
        <v>4640</v>
      </c>
      <c r="F182" t="s">
        <v>1433</v>
      </c>
      <c r="G182" t="s">
        <v>109</v>
      </c>
      <c r="H182" s="76">
        <v>2766</v>
      </c>
      <c r="I182" s="76">
        <v>4350</v>
      </c>
      <c r="J182" s="76">
        <v>0</v>
      </c>
      <c r="K182" s="76">
        <v>417.15290700000003</v>
      </c>
      <c r="L182" s="76">
        <v>0</v>
      </c>
      <c r="M182" s="76">
        <v>0.03</v>
      </c>
      <c r="N182" s="76">
        <v>0</v>
      </c>
    </row>
    <row r="183" spans="2:14">
      <c r="B183" t="s">
        <v>2250</v>
      </c>
      <c r="C183" t="s">
        <v>2251</v>
      </c>
      <c r="D183" t="s">
        <v>1364</v>
      </c>
      <c r="E183" s="16" t="str">
        <f>VLOOKUP(C183,'[6]תעודות סל'!$C$14:$E$205,3,0)</f>
        <v>4746</v>
      </c>
      <c r="F183" t="s">
        <v>1483</v>
      </c>
      <c r="G183" t="s">
        <v>109</v>
      </c>
      <c r="H183" s="76">
        <v>3631.68</v>
      </c>
      <c r="I183" s="76">
        <v>3294</v>
      </c>
      <c r="J183" s="76">
        <v>0</v>
      </c>
      <c r="K183" s="76">
        <v>414.74867840640002</v>
      </c>
      <c r="L183" s="76">
        <v>0</v>
      </c>
      <c r="M183" s="76">
        <v>0.03</v>
      </c>
      <c r="N183" s="76">
        <v>0</v>
      </c>
    </row>
    <row r="184" spans="2:14">
      <c r="B184" t="s">
        <v>2252</v>
      </c>
      <c r="C184" t="s">
        <v>2253</v>
      </c>
      <c r="D184" t="s">
        <v>1364</v>
      </c>
      <c r="E184" s="16" t="str">
        <f>VLOOKUP(C184,'[6]תעודות סל'!$C$14:$E$205,3,0)</f>
        <v>4640</v>
      </c>
      <c r="F184" t="s">
        <v>1483</v>
      </c>
      <c r="G184" t="s">
        <v>109</v>
      </c>
      <c r="H184" s="76">
        <v>6234</v>
      </c>
      <c r="I184" s="76">
        <v>4426</v>
      </c>
      <c r="J184" s="76">
        <v>0</v>
      </c>
      <c r="K184" s="76">
        <v>956.60368428000004</v>
      </c>
      <c r="L184" s="76">
        <v>0</v>
      </c>
      <c r="M184" s="76">
        <v>0.08</v>
      </c>
      <c r="N184" s="76">
        <v>0.01</v>
      </c>
    </row>
    <row r="185" spans="2:14">
      <c r="B185" t="s">
        <v>2254</v>
      </c>
      <c r="C185" t="s">
        <v>2255</v>
      </c>
      <c r="D185" t="s">
        <v>1364</v>
      </c>
      <c r="E185" s="16" t="str">
        <f>VLOOKUP(C185,'[6]תעודות סל'!$C$14:$E$205,3,0)</f>
        <v>4640</v>
      </c>
      <c r="F185" t="s">
        <v>1459</v>
      </c>
      <c r="G185" t="s">
        <v>109</v>
      </c>
      <c r="H185" s="76">
        <v>10002</v>
      </c>
      <c r="I185" s="76">
        <v>6395</v>
      </c>
      <c r="J185" s="76">
        <v>0</v>
      </c>
      <c r="K185" s="76">
        <v>2217.5899293000002</v>
      </c>
      <c r="L185" s="76">
        <v>0</v>
      </c>
      <c r="M185" s="76">
        <v>0.18</v>
      </c>
      <c r="N185" s="76">
        <v>0.02</v>
      </c>
    </row>
    <row r="186" spans="2:14">
      <c r="B186" s="77" t="s">
        <v>2256</v>
      </c>
      <c r="D186" s="16"/>
      <c r="E186" s="16"/>
      <c r="F186" s="16"/>
      <c r="G186" s="16"/>
      <c r="H186" s="78">
        <v>0</v>
      </c>
      <c r="J186" s="78">
        <v>0</v>
      </c>
      <c r="K186" s="78">
        <v>0</v>
      </c>
      <c r="M186" s="78">
        <v>0</v>
      </c>
      <c r="N186" s="78">
        <v>0</v>
      </c>
    </row>
    <row r="187" spans="2:14">
      <c r="B187" t="s">
        <v>226</v>
      </c>
      <c r="C187" t="s">
        <v>226</v>
      </c>
      <c r="D187" s="16"/>
      <c r="E187" s="16"/>
      <c r="F187" t="s">
        <v>226</v>
      </c>
      <c r="G187" t="s">
        <v>226</v>
      </c>
      <c r="H187" s="76">
        <v>0</v>
      </c>
      <c r="I187" s="76">
        <v>0</v>
      </c>
      <c r="K187" s="76">
        <v>0</v>
      </c>
      <c r="L187" s="76">
        <v>0</v>
      </c>
      <c r="M187" s="76">
        <v>0</v>
      </c>
      <c r="N187" s="76">
        <v>0</v>
      </c>
    </row>
    <row r="188" spans="2:14">
      <c r="B188" s="77" t="s">
        <v>1362</v>
      </c>
      <c r="D188" s="16"/>
      <c r="E188" s="16"/>
      <c r="F188" s="16"/>
      <c r="G188" s="16"/>
      <c r="H188" s="78">
        <v>0</v>
      </c>
      <c r="J188" s="78">
        <v>0</v>
      </c>
      <c r="K188" s="78">
        <v>0</v>
      </c>
      <c r="M188" s="78">
        <v>0</v>
      </c>
      <c r="N188" s="78">
        <v>0</v>
      </c>
    </row>
    <row r="189" spans="2:14">
      <c r="B189" t="s">
        <v>226</v>
      </c>
      <c r="C189" t="s">
        <v>226</v>
      </c>
      <c r="D189" s="16"/>
      <c r="E189" s="16"/>
      <c r="F189" t="s">
        <v>226</v>
      </c>
      <c r="G189" t="s">
        <v>226</v>
      </c>
      <c r="H189" s="76">
        <v>0</v>
      </c>
      <c r="I189" s="76">
        <v>0</v>
      </c>
      <c r="K189" s="76">
        <v>0</v>
      </c>
      <c r="L189" s="76">
        <v>0</v>
      </c>
      <c r="M189" s="76">
        <v>0</v>
      </c>
      <c r="N189" s="76">
        <v>0</v>
      </c>
    </row>
    <row r="190" spans="2:14">
      <c r="B190" s="77" t="s">
        <v>2140</v>
      </c>
      <c r="D190" s="16"/>
      <c r="E190" s="16"/>
      <c r="F190" s="16"/>
      <c r="G190" s="16"/>
      <c r="H190" s="78">
        <v>0</v>
      </c>
      <c r="J190" s="78">
        <v>0</v>
      </c>
      <c r="K190" s="78">
        <v>0</v>
      </c>
      <c r="M190" s="78">
        <v>0</v>
      </c>
      <c r="N190" s="78">
        <v>0</v>
      </c>
    </row>
    <row r="191" spans="2:14">
      <c r="B191" t="s">
        <v>226</v>
      </c>
      <c r="C191" t="s">
        <v>226</v>
      </c>
      <c r="D191" s="16"/>
      <c r="E191" s="16"/>
      <c r="F191" t="s">
        <v>226</v>
      </c>
      <c r="G191" t="s">
        <v>226</v>
      </c>
      <c r="H191" s="76">
        <v>0</v>
      </c>
      <c r="I191" s="76">
        <v>0</v>
      </c>
      <c r="K191" s="76">
        <v>0</v>
      </c>
      <c r="L191" s="76">
        <v>0</v>
      </c>
      <c r="M191" s="76">
        <v>0</v>
      </c>
      <c r="N191" s="76">
        <v>0</v>
      </c>
    </row>
    <row r="192" spans="2:14">
      <c r="B192" t="s">
        <v>260</v>
      </c>
      <c r="D192" s="16"/>
      <c r="E192" s="16"/>
      <c r="F192" s="16"/>
      <c r="G192" s="16"/>
    </row>
    <row r="193" spans="2:7">
      <c r="B193" t="s">
        <v>369</v>
      </c>
      <c r="D193" s="16"/>
      <c r="E193" s="16"/>
      <c r="F193" s="16"/>
      <c r="G193" s="16"/>
    </row>
    <row r="194" spans="2:7">
      <c r="B194" t="s">
        <v>370</v>
      </c>
      <c r="D194" s="16"/>
      <c r="E194" s="16"/>
      <c r="F194" s="16"/>
      <c r="G194" s="16"/>
    </row>
    <row r="195" spans="2:7">
      <c r="B195" t="s">
        <v>371</v>
      </c>
      <c r="D195" s="16"/>
      <c r="E195" s="16"/>
      <c r="F195" s="16"/>
      <c r="G195" s="16"/>
    </row>
    <row r="196" spans="2:7">
      <c r="B196" t="s">
        <v>1504</v>
      </c>
      <c r="D196" s="16"/>
      <c r="E196" s="16"/>
      <c r="F196" s="16"/>
      <c r="G196" s="16"/>
    </row>
    <row r="197" spans="2:7">
      <c r="D197" s="16"/>
      <c r="E197" s="16"/>
      <c r="F197" s="16"/>
      <c r="G197" s="16"/>
    </row>
    <row r="198" spans="2:7">
      <c r="D198" s="16"/>
      <c r="E198" s="16"/>
      <c r="F198" s="16"/>
      <c r="G198" s="16"/>
    </row>
    <row r="199" spans="2:7">
      <c r="D199" s="16"/>
      <c r="E199" s="16"/>
      <c r="F199" s="16"/>
      <c r="G199" s="16"/>
    </row>
    <row r="200" spans="2:7">
      <c r="D200" s="16"/>
      <c r="E200" s="16"/>
      <c r="F200" s="16"/>
      <c r="G200" s="16"/>
    </row>
    <row r="201" spans="2:7">
      <c r="D201" s="16"/>
      <c r="E201" s="16"/>
      <c r="F201" s="16"/>
      <c r="G201" s="16"/>
    </row>
    <row r="202" spans="2:7">
      <c r="D202" s="16"/>
      <c r="E202" s="16"/>
      <c r="F202" s="16"/>
      <c r="G202" s="16"/>
    </row>
    <row r="203" spans="2:7">
      <c r="D203" s="16"/>
      <c r="E203" s="16"/>
      <c r="F203" s="16"/>
      <c r="G203" s="16"/>
    </row>
    <row r="204" spans="2:7">
      <c r="D204" s="16"/>
      <c r="E204" s="16"/>
      <c r="F204" s="16"/>
      <c r="G204" s="16"/>
    </row>
    <row r="205" spans="2:7">
      <c r="D205" s="16"/>
      <c r="E205" s="16"/>
      <c r="F205" s="16"/>
      <c r="G205" s="16"/>
    </row>
    <row r="206" spans="2:7">
      <c r="D206" s="16"/>
      <c r="E206" s="16"/>
      <c r="F206" s="16"/>
      <c r="G206" s="16"/>
    </row>
    <row r="207" spans="2:7">
      <c r="D207" s="16"/>
      <c r="E207" s="16"/>
      <c r="F207" s="16"/>
      <c r="G207" s="16"/>
    </row>
    <row r="208" spans="2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6" workbookViewId="0">
      <selection activeCell="E16" sqref="E16:E3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63271467.43</v>
      </c>
      <c r="K11" s="7"/>
      <c r="L11" s="75">
        <v>173345.87074156231</v>
      </c>
      <c r="M11" s="7"/>
      <c r="N11" s="75">
        <v>100</v>
      </c>
      <c r="O11" s="75">
        <v>1.8</v>
      </c>
      <c r="P11" s="35"/>
      <c r="BG11" s="16"/>
      <c r="BH11" s="19"/>
      <c r="BI11" s="16"/>
      <c r="BM11" s="16"/>
    </row>
    <row r="12" spans="2:65">
      <c r="B12" s="77" t="s">
        <v>204</v>
      </c>
      <c r="C12" s="16"/>
      <c r="D12" s="16"/>
      <c r="E12" s="16"/>
      <c r="J12" s="78">
        <v>62808323</v>
      </c>
      <c r="L12" s="78">
        <v>76352.371641699996</v>
      </c>
      <c r="N12" s="78">
        <v>44.05</v>
      </c>
      <c r="O12" s="78">
        <v>0.79</v>
      </c>
    </row>
    <row r="13" spans="2:65">
      <c r="B13" s="77" t="s">
        <v>2257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I14" t="s">
        <v>226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2258</v>
      </c>
      <c r="C15" s="16"/>
      <c r="D15" s="16"/>
      <c r="E15" s="16"/>
      <c r="J15" s="78">
        <v>57425000</v>
      </c>
      <c r="L15" s="78">
        <v>70557.567500000005</v>
      </c>
      <c r="N15" s="78">
        <v>40.700000000000003</v>
      </c>
      <c r="O15" s="78">
        <v>0.73</v>
      </c>
    </row>
    <row r="16" spans="2:65">
      <c r="B16" t="s">
        <v>2259</v>
      </c>
      <c r="C16" t="s">
        <v>2260</v>
      </c>
      <c r="D16" t="s">
        <v>103</v>
      </c>
      <c r="E16" t="s">
        <v>2261</v>
      </c>
      <c r="F16" t="s">
        <v>126</v>
      </c>
      <c r="G16" t="s">
        <v>218</v>
      </c>
      <c r="H16" t="s">
        <v>210</v>
      </c>
      <c r="I16" t="s">
        <v>105</v>
      </c>
      <c r="J16" s="76">
        <v>29850000</v>
      </c>
      <c r="K16" s="76">
        <v>135.21</v>
      </c>
      <c r="L16" s="76">
        <v>40360.184999999998</v>
      </c>
      <c r="M16" s="76">
        <v>0</v>
      </c>
      <c r="N16" s="76">
        <v>23.28</v>
      </c>
      <c r="O16" s="76">
        <v>0.42</v>
      </c>
    </row>
    <row r="17" spans="2:15">
      <c r="B17" t="s">
        <v>2262</v>
      </c>
      <c r="C17" t="s">
        <v>2263</v>
      </c>
      <c r="D17" t="s">
        <v>103</v>
      </c>
      <c r="E17" t="s">
        <v>2261</v>
      </c>
      <c r="F17" t="s">
        <v>126</v>
      </c>
      <c r="G17" t="s">
        <v>209</v>
      </c>
      <c r="H17" t="s">
        <v>210</v>
      </c>
      <c r="I17" t="s">
        <v>105</v>
      </c>
      <c r="J17" s="76">
        <v>27575000</v>
      </c>
      <c r="K17" s="76">
        <v>109.51</v>
      </c>
      <c r="L17" s="76">
        <v>30197.3825</v>
      </c>
      <c r="M17" s="76">
        <v>0</v>
      </c>
      <c r="N17" s="76">
        <v>17.420000000000002</v>
      </c>
      <c r="O17" s="76">
        <v>0.31</v>
      </c>
    </row>
    <row r="18" spans="2:15">
      <c r="B18" s="77" t="s">
        <v>93</v>
      </c>
      <c r="C18" s="16"/>
      <c r="D18" s="16"/>
      <c r="E18" s="16"/>
      <c r="J18" s="78">
        <v>5383323</v>
      </c>
      <c r="L18" s="78">
        <v>5794.8041417000004</v>
      </c>
      <c r="N18" s="78">
        <v>3.34</v>
      </c>
      <c r="O18" s="78">
        <v>0.06</v>
      </c>
    </row>
    <row r="19" spans="2:15">
      <c r="B19" t="s">
        <v>2264</v>
      </c>
      <c r="C19" t="s">
        <v>2265</v>
      </c>
      <c r="D19" t="s">
        <v>103</v>
      </c>
      <c r="E19" t="s">
        <v>2261</v>
      </c>
      <c r="F19" t="s">
        <v>126</v>
      </c>
      <c r="G19" t="s">
        <v>209</v>
      </c>
      <c r="H19" t="s">
        <v>210</v>
      </c>
      <c r="I19" t="s">
        <v>105</v>
      </c>
      <c r="J19" s="76">
        <v>1250000</v>
      </c>
      <c r="K19" s="76">
        <v>134.19999999999999</v>
      </c>
      <c r="L19" s="76">
        <v>1677.5</v>
      </c>
      <c r="M19" s="76">
        <v>0</v>
      </c>
      <c r="N19" s="76">
        <v>0.97</v>
      </c>
      <c r="O19" s="76">
        <v>0.02</v>
      </c>
    </row>
    <row r="20" spans="2:15">
      <c r="B20" t="s">
        <v>2266</v>
      </c>
      <c r="C20" t="s">
        <v>2267</v>
      </c>
      <c r="D20" t="s">
        <v>103</v>
      </c>
      <c r="E20" s="16" t="str">
        <f>VLOOKUP(C20,'[6]קרנות נאמנות'!$C$14:$E$26,3,0)</f>
        <v>1597</v>
      </c>
      <c r="F20" t="s">
        <v>126</v>
      </c>
      <c r="G20" t="s">
        <v>226</v>
      </c>
      <c r="H20" t="s">
        <v>227</v>
      </c>
      <c r="I20" t="s">
        <v>105</v>
      </c>
      <c r="J20" s="76">
        <v>280432</v>
      </c>
      <c r="K20" s="76">
        <v>110.46</v>
      </c>
      <c r="L20" s="76">
        <v>309.76518720000001</v>
      </c>
      <c r="M20" s="76">
        <v>0</v>
      </c>
      <c r="N20" s="76">
        <v>0.18</v>
      </c>
      <c r="O20" s="76">
        <v>0</v>
      </c>
    </row>
    <row r="21" spans="2:15">
      <c r="B21" t="s">
        <v>2268</v>
      </c>
      <c r="C21" t="s">
        <v>2269</v>
      </c>
      <c r="D21" t="s">
        <v>103</v>
      </c>
      <c r="E21" s="16" t="str">
        <f>VLOOKUP(C21,'[6]קרנות נאמנות'!$C$14:$E$26,3,0)</f>
        <v>1597</v>
      </c>
      <c r="F21" t="s">
        <v>126</v>
      </c>
      <c r="G21" t="s">
        <v>226</v>
      </c>
      <c r="H21" t="s">
        <v>227</v>
      </c>
      <c r="I21" t="s">
        <v>105</v>
      </c>
      <c r="J21" s="76">
        <v>1427636</v>
      </c>
      <c r="K21" s="76">
        <v>95.95</v>
      </c>
      <c r="L21" s="76">
        <v>1369.816742</v>
      </c>
      <c r="M21" s="76">
        <v>0</v>
      </c>
      <c r="N21" s="76">
        <v>0.79</v>
      </c>
      <c r="O21" s="76">
        <v>0.01</v>
      </c>
    </row>
    <row r="22" spans="2:15">
      <c r="B22" t="s">
        <v>2268</v>
      </c>
      <c r="C22" t="s">
        <v>2269</v>
      </c>
      <c r="D22" t="s">
        <v>103</v>
      </c>
      <c r="E22" s="16" t="str">
        <f>VLOOKUP(C22,'[6]קרנות נאמנות'!$C$14:$E$26,3,0)</f>
        <v>1597</v>
      </c>
      <c r="F22" t="s">
        <v>126</v>
      </c>
      <c r="G22" t="s">
        <v>226</v>
      </c>
      <c r="H22" t="s">
        <v>227</v>
      </c>
      <c r="I22" t="s">
        <v>105</v>
      </c>
      <c r="J22" s="76">
        <v>1859355</v>
      </c>
      <c r="K22" s="76">
        <v>95.95</v>
      </c>
      <c r="L22" s="76">
        <v>1784.0511225</v>
      </c>
      <c r="M22" s="76">
        <v>0</v>
      </c>
      <c r="N22" s="76">
        <v>1.03</v>
      </c>
      <c r="O22" s="76">
        <v>0.02</v>
      </c>
    </row>
    <row r="23" spans="2:15">
      <c r="B23" t="s">
        <v>2270</v>
      </c>
      <c r="C23" t="s">
        <v>2271</v>
      </c>
      <c r="D23" t="s">
        <v>103</v>
      </c>
      <c r="E23" s="16" t="str">
        <f>VLOOKUP(C23,'[6]קרנות נאמנות'!$C$14:$E$26,3,0)</f>
        <v>1597</v>
      </c>
      <c r="F23" t="s">
        <v>126</v>
      </c>
      <c r="G23" t="s">
        <v>226</v>
      </c>
      <c r="H23" t="s">
        <v>227</v>
      </c>
      <c r="I23" t="s">
        <v>105</v>
      </c>
      <c r="J23" s="76">
        <v>565900</v>
      </c>
      <c r="K23" s="76">
        <v>115.51</v>
      </c>
      <c r="L23" s="76">
        <v>653.67109000000005</v>
      </c>
      <c r="M23" s="76">
        <v>0</v>
      </c>
      <c r="N23" s="76">
        <v>0.38</v>
      </c>
      <c r="O23" s="76">
        <v>0.01</v>
      </c>
    </row>
    <row r="24" spans="2:15">
      <c r="B24" s="77" t="s">
        <v>1362</v>
      </c>
      <c r="C24" s="16"/>
      <c r="D24" s="16"/>
      <c r="E24" s="16"/>
      <c r="J24" s="78">
        <v>0</v>
      </c>
      <c r="L24" s="78">
        <v>0</v>
      </c>
      <c r="N24" s="78">
        <v>0</v>
      </c>
      <c r="O24" s="78">
        <v>0</v>
      </c>
    </row>
    <row r="25" spans="2:15">
      <c r="B25" t="s">
        <v>226</v>
      </c>
      <c r="C25" t="s">
        <v>226</v>
      </c>
      <c r="D25" s="16"/>
      <c r="E25" s="16"/>
      <c r="F25" t="s">
        <v>226</v>
      </c>
      <c r="G25" t="s">
        <v>226</v>
      </c>
      <c r="I25" t="s">
        <v>226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</row>
    <row r="26" spans="2:15">
      <c r="B26" s="77" t="s">
        <v>258</v>
      </c>
      <c r="C26" s="16"/>
      <c r="D26" s="16"/>
      <c r="E26" s="16"/>
      <c r="J26" s="78">
        <v>463144.43</v>
      </c>
      <c r="L26" s="78">
        <v>96993.499099862296</v>
      </c>
      <c r="N26" s="78">
        <v>55.95</v>
      </c>
      <c r="O26" s="78">
        <v>1.01</v>
      </c>
    </row>
    <row r="27" spans="2:15">
      <c r="B27" s="77" t="s">
        <v>2257</v>
      </c>
      <c r="C27" s="16"/>
      <c r="D27" s="16"/>
      <c r="E27" s="16"/>
      <c r="J27" s="78">
        <v>0</v>
      </c>
      <c r="L27" s="78">
        <v>0</v>
      </c>
      <c r="N27" s="78">
        <v>0</v>
      </c>
      <c r="O27" s="78">
        <v>0</v>
      </c>
    </row>
    <row r="28" spans="2:15">
      <c r="B28" t="s">
        <v>226</v>
      </c>
      <c r="C28" t="s">
        <v>226</v>
      </c>
      <c r="D28" s="16"/>
      <c r="E28" s="16"/>
      <c r="F28" t="s">
        <v>226</v>
      </c>
      <c r="G28" t="s">
        <v>226</v>
      </c>
      <c r="I28" t="s">
        <v>226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</row>
    <row r="29" spans="2:15">
      <c r="B29" s="77" t="s">
        <v>2258</v>
      </c>
      <c r="C29" s="16"/>
      <c r="D29" s="16"/>
      <c r="E29" s="16"/>
      <c r="J29" s="78">
        <v>0</v>
      </c>
      <c r="L29" s="78">
        <v>0</v>
      </c>
      <c r="N29" s="78">
        <v>0</v>
      </c>
      <c r="O29" s="78">
        <v>0</v>
      </c>
    </row>
    <row r="30" spans="2:15">
      <c r="B30" t="s">
        <v>226</v>
      </c>
      <c r="C30" t="s">
        <v>226</v>
      </c>
      <c r="D30" s="16"/>
      <c r="E30" s="16"/>
      <c r="F30" t="s">
        <v>226</v>
      </c>
      <c r="G30" t="s">
        <v>226</v>
      </c>
      <c r="I30" t="s">
        <v>226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</row>
    <row r="31" spans="2:15">
      <c r="B31" s="77" t="s">
        <v>93</v>
      </c>
      <c r="C31" s="16"/>
      <c r="D31" s="16"/>
      <c r="E31" s="16"/>
      <c r="J31" s="78">
        <v>463144.43</v>
      </c>
      <c r="L31" s="78">
        <v>96993.499099862296</v>
      </c>
      <c r="N31" s="78">
        <v>55.95</v>
      </c>
      <c r="O31" s="78">
        <v>1.01</v>
      </c>
    </row>
    <row r="32" spans="2:15">
      <c r="B32" t="s">
        <v>2272</v>
      </c>
      <c r="C32" t="s">
        <v>2273</v>
      </c>
      <c r="D32" t="s">
        <v>126</v>
      </c>
      <c r="E32" s="16">
        <v>4886</v>
      </c>
      <c r="F32" t="s">
        <v>1404</v>
      </c>
      <c r="G32" t="s">
        <v>226</v>
      </c>
      <c r="H32" t="s">
        <v>227</v>
      </c>
      <c r="I32" t="s">
        <v>113</v>
      </c>
      <c r="J32" s="76">
        <v>58160</v>
      </c>
      <c r="K32" s="76">
        <v>3356</v>
      </c>
      <c r="L32" s="76">
        <v>8105.25064896</v>
      </c>
      <c r="M32" s="76">
        <v>0</v>
      </c>
      <c r="N32" s="76">
        <v>4.68</v>
      </c>
      <c r="O32" s="76">
        <v>0.08</v>
      </c>
    </row>
    <row r="33" spans="2:15">
      <c r="B33" t="s">
        <v>2272</v>
      </c>
      <c r="C33" t="s">
        <v>2273</v>
      </c>
      <c r="D33" t="s">
        <v>126</v>
      </c>
      <c r="E33" s="16">
        <v>4886</v>
      </c>
      <c r="F33" t="s">
        <v>1404</v>
      </c>
      <c r="G33" t="s">
        <v>226</v>
      </c>
      <c r="H33" t="s">
        <v>227</v>
      </c>
      <c r="I33" t="s">
        <v>113</v>
      </c>
      <c r="J33" s="76">
        <v>111840</v>
      </c>
      <c r="K33" s="76">
        <v>3356</v>
      </c>
      <c r="L33" s="76">
        <v>15586.16287104</v>
      </c>
      <c r="M33" s="76">
        <v>0</v>
      </c>
      <c r="N33" s="76">
        <v>8.99</v>
      </c>
      <c r="O33" s="76">
        <v>0.16</v>
      </c>
    </row>
    <row r="34" spans="2:15">
      <c r="B34" t="s">
        <v>2274</v>
      </c>
      <c r="C34" t="s">
        <v>2275</v>
      </c>
      <c r="D34" t="s">
        <v>126</v>
      </c>
      <c r="E34" s="16">
        <v>4884</v>
      </c>
      <c r="F34" t="s">
        <v>1404</v>
      </c>
      <c r="G34" t="s">
        <v>226</v>
      </c>
      <c r="H34" t="s">
        <v>227</v>
      </c>
      <c r="I34" t="s">
        <v>109</v>
      </c>
      <c r="J34" s="76">
        <v>1400</v>
      </c>
      <c r="K34" s="76">
        <v>133950</v>
      </c>
      <c r="L34" s="76">
        <v>6501.6651000000002</v>
      </c>
      <c r="M34" s="76">
        <v>0</v>
      </c>
      <c r="N34" s="76">
        <v>3.75</v>
      </c>
      <c r="O34" s="76">
        <v>7.0000000000000007E-2</v>
      </c>
    </row>
    <row r="35" spans="2:15">
      <c r="B35" t="s">
        <v>2276</v>
      </c>
      <c r="C35" t="s">
        <v>2277</v>
      </c>
      <c r="D35" t="s">
        <v>126</v>
      </c>
      <c r="E35" s="16" t="str">
        <f>VLOOKUP(C35,'[6]קרנות נאמנות'!$C$14:$E$26,3,0)</f>
        <v>4735</v>
      </c>
      <c r="F35" t="s">
        <v>1404</v>
      </c>
      <c r="G35" t="s">
        <v>226</v>
      </c>
      <c r="H35" t="s">
        <v>227</v>
      </c>
      <c r="I35" t="s">
        <v>109</v>
      </c>
      <c r="J35" s="76">
        <v>182218.41</v>
      </c>
      <c r="K35" s="76">
        <v>1905.6399999999987</v>
      </c>
      <c r="L35" s="76">
        <v>12038.9040911593</v>
      </c>
      <c r="M35" s="76">
        <v>0</v>
      </c>
      <c r="N35" s="76">
        <v>6.95</v>
      </c>
      <c r="O35" s="76">
        <v>0.12</v>
      </c>
    </row>
    <row r="36" spans="2:15">
      <c r="B36" t="s">
        <v>2278</v>
      </c>
      <c r="C36" t="s">
        <v>2279</v>
      </c>
      <c r="D36" t="s">
        <v>2280</v>
      </c>
      <c r="E36" s="16" t="str">
        <f>VLOOKUP(C36,'[6]קרנות נאמנות'!$C$14:$E$26,3,0)</f>
        <v>4648</v>
      </c>
      <c r="F36" t="s">
        <v>1404</v>
      </c>
      <c r="G36" t="s">
        <v>226</v>
      </c>
      <c r="H36" t="s">
        <v>227</v>
      </c>
      <c r="I36" t="s">
        <v>109</v>
      </c>
      <c r="J36" s="76">
        <v>38547.910000000003</v>
      </c>
      <c r="K36" s="76">
        <v>12345</v>
      </c>
      <c r="L36" s="76">
        <v>16498.549810096501</v>
      </c>
      <c r="M36" s="76">
        <v>0</v>
      </c>
      <c r="N36" s="76">
        <v>9.52</v>
      </c>
      <c r="O36" s="76">
        <v>0.17</v>
      </c>
    </row>
    <row r="37" spans="2:15">
      <c r="B37" t="s">
        <v>2278</v>
      </c>
      <c r="C37" t="s">
        <v>2279</v>
      </c>
      <c r="D37" t="s">
        <v>2280</v>
      </c>
      <c r="E37" s="16" t="str">
        <f>VLOOKUP(C37,'[6]קרנות נאמנות'!$C$14:$E$26,3,0)</f>
        <v>4648</v>
      </c>
      <c r="F37" t="s">
        <v>1404</v>
      </c>
      <c r="G37" t="s">
        <v>226</v>
      </c>
      <c r="H37" t="s">
        <v>227</v>
      </c>
      <c r="I37" t="s">
        <v>109</v>
      </c>
      <c r="J37" s="76">
        <v>39578.11</v>
      </c>
      <c r="K37" s="76">
        <v>12345</v>
      </c>
      <c r="L37" s="76">
        <v>16939.476594826501</v>
      </c>
      <c r="M37" s="76">
        <v>0</v>
      </c>
      <c r="N37" s="76">
        <v>9.77</v>
      </c>
      <c r="O37" s="76">
        <v>0.18</v>
      </c>
    </row>
    <row r="38" spans="2:15">
      <c r="B38" t="s">
        <v>2281</v>
      </c>
      <c r="C38" t="s">
        <v>2282</v>
      </c>
      <c r="D38" t="s">
        <v>2283</v>
      </c>
      <c r="E38" s="16">
        <v>4889</v>
      </c>
      <c r="F38" t="s">
        <v>1404</v>
      </c>
      <c r="G38" t="s">
        <v>226</v>
      </c>
      <c r="H38" t="s">
        <v>227</v>
      </c>
      <c r="I38" t="s">
        <v>109</v>
      </c>
      <c r="J38" s="76">
        <v>13030</v>
      </c>
      <c r="K38" s="76">
        <v>19587.310000000001</v>
      </c>
      <c r="L38" s="76">
        <v>8848.5692512309997</v>
      </c>
      <c r="M38" s="76">
        <v>0</v>
      </c>
      <c r="N38" s="76">
        <v>5.0999999999999996</v>
      </c>
      <c r="O38" s="76">
        <v>0.09</v>
      </c>
    </row>
    <row r="39" spans="2:15">
      <c r="B39" t="s">
        <v>2281</v>
      </c>
      <c r="C39" t="s">
        <v>2282</v>
      </c>
      <c r="D39" t="s">
        <v>2283</v>
      </c>
      <c r="E39" s="16">
        <v>4889</v>
      </c>
      <c r="F39" t="s">
        <v>1404</v>
      </c>
      <c r="G39" t="s">
        <v>226</v>
      </c>
      <c r="H39" t="s">
        <v>227</v>
      </c>
      <c r="I39" t="s">
        <v>109</v>
      </c>
      <c r="J39" s="76">
        <v>18370</v>
      </c>
      <c r="K39" s="76">
        <v>19587.310000000001</v>
      </c>
      <c r="L39" s="76">
        <v>12474.920732549001</v>
      </c>
      <c r="M39" s="76">
        <v>0</v>
      </c>
      <c r="N39" s="76">
        <v>7.2</v>
      </c>
      <c r="O39" s="76">
        <v>0.13</v>
      </c>
    </row>
    <row r="40" spans="2:15">
      <c r="B40" s="77" t="s">
        <v>1362</v>
      </c>
      <c r="C40" s="16"/>
      <c r="D40" s="16"/>
      <c r="E40" s="16"/>
      <c r="J40" s="78">
        <v>0</v>
      </c>
      <c r="L40" s="78">
        <v>0</v>
      </c>
      <c r="N40" s="78">
        <v>0</v>
      </c>
      <c r="O40" s="78">
        <v>0</v>
      </c>
    </row>
    <row r="41" spans="2:15">
      <c r="B41" t="s">
        <v>226</v>
      </c>
      <c r="C41" t="s">
        <v>226</v>
      </c>
      <c r="D41" s="16"/>
      <c r="E41" s="16"/>
      <c r="F41" t="s">
        <v>226</v>
      </c>
      <c r="G41" t="s">
        <v>226</v>
      </c>
      <c r="I41" t="s">
        <v>226</v>
      </c>
      <c r="J41" s="76">
        <v>0</v>
      </c>
      <c r="K41" s="76">
        <v>0</v>
      </c>
      <c r="L41" s="76">
        <v>0</v>
      </c>
      <c r="M41" s="76">
        <v>0</v>
      </c>
      <c r="N41" s="76">
        <v>0</v>
      </c>
      <c r="O41" s="76">
        <v>0</v>
      </c>
    </row>
    <row r="42" spans="2:15">
      <c r="B42" t="s">
        <v>260</v>
      </c>
      <c r="C42" s="16"/>
      <c r="D42" s="16"/>
      <c r="E42" s="16"/>
    </row>
    <row r="43" spans="2:15">
      <c r="B43" t="s">
        <v>369</v>
      </c>
      <c r="C43" s="16"/>
      <c r="D43" s="16"/>
      <c r="E43" s="16"/>
    </row>
    <row r="44" spans="2:15">
      <c r="B44" t="s">
        <v>370</v>
      </c>
      <c r="C44" s="16"/>
      <c r="D44" s="16"/>
      <c r="E44" s="16"/>
    </row>
    <row r="45" spans="2:15">
      <c r="B45" t="s">
        <v>371</v>
      </c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743036.24</v>
      </c>
      <c r="H11" s="7"/>
      <c r="I11" s="75">
        <v>347.23934783999999</v>
      </c>
      <c r="J11" s="25"/>
      <c r="K11" s="75">
        <v>100</v>
      </c>
      <c r="L11" s="75">
        <v>0</v>
      </c>
      <c r="BC11" s="16"/>
      <c r="BD11" s="19"/>
      <c r="BE11" s="16"/>
      <c r="BG11" s="16"/>
    </row>
    <row r="12" spans="2:60">
      <c r="B12" s="77" t="s">
        <v>204</v>
      </c>
      <c r="D12" s="16"/>
      <c r="E12" s="16"/>
      <c r="G12" s="78">
        <v>743036.24</v>
      </c>
      <c r="I12" s="78">
        <v>347.23934783999999</v>
      </c>
      <c r="K12" s="78">
        <v>100</v>
      </c>
      <c r="L12" s="78">
        <v>0</v>
      </c>
    </row>
    <row r="13" spans="2:60">
      <c r="B13" s="77" t="s">
        <v>2284</v>
      </c>
      <c r="D13" s="16"/>
      <c r="E13" s="16"/>
      <c r="G13" s="78">
        <v>743036.24</v>
      </c>
      <c r="I13" s="78">
        <v>347.23934783999999</v>
      </c>
      <c r="K13" s="78">
        <v>100</v>
      </c>
      <c r="L13" s="78">
        <v>0</v>
      </c>
    </row>
    <row r="14" spans="2:60">
      <c r="B14" t="s">
        <v>2285</v>
      </c>
      <c r="C14" t="s">
        <v>2286</v>
      </c>
      <c r="D14" t="s">
        <v>103</v>
      </c>
      <c r="E14" t="s">
        <v>126</v>
      </c>
      <c r="F14" t="s">
        <v>105</v>
      </c>
      <c r="G14" s="76">
        <v>20386.240000000002</v>
      </c>
      <c r="H14" s="76">
        <v>9.1</v>
      </c>
      <c r="I14" s="76">
        <v>1.8551478400000001</v>
      </c>
      <c r="J14" s="76">
        <v>0</v>
      </c>
      <c r="K14" s="76">
        <v>0.53</v>
      </c>
      <c r="L14" s="76">
        <v>0</v>
      </c>
    </row>
    <row r="15" spans="2:60">
      <c r="B15" t="s">
        <v>2287</v>
      </c>
      <c r="C15" t="s">
        <v>2288</v>
      </c>
      <c r="D15" t="s">
        <v>103</v>
      </c>
      <c r="E15" t="s">
        <v>689</v>
      </c>
      <c r="F15" t="s">
        <v>105</v>
      </c>
      <c r="G15" s="76">
        <v>3250</v>
      </c>
      <c r="H15" s="76">
        <v>808</v>
      </c>
      <c r="I15" s="76">
        <v>26.26</v>
      </c>
      <c r="J15" s="76">
        <v>0.22</v>
      </c>
      <c r="K15" s="76">
        <v>7.56</v>
      </c>
      <c r="L15" s="76">
        <v>0</v>
      </c>
    </row>
    <row r="16" spans="2:60">
      <c r="B16" t="s">
        <v>2289</v>
      </c>
      <c r="C16" t="s">
        <v>2290</v>
      </c>
      <c r="D16" t="s">
        <v>103</v>
      </c>
      <c r="E16" t="s">
        <v>418</v>
      </c>
      <c r="F16" t="s">
        <v>105</v>
      </c>
      <c r="G16" s="76">
        <v>66400</v>
      </c>
      <c r="H16" s="76">
        <v>6.4</v>
      </c>
      <c r="I16" s="76">
        <v>4.2496</v>
      </c>
      <c r="J16" s="76">
        <v>1.1200000000000001</v>
      </c>
      <c r="K16" s="76">
        <v>1.22</v>
      </c>
      <c r="L16" s="76">
        <v>0</v>
      </c>
    </row>
    <row r="17" spans="2:12">
      <c r="B17" t="s">
        <v>2289</v>
      </c>
      <c r="C17" t="s">
        <v>2290</v>
      </c>
      <c r="D17" t="s">
        <v>103</v>
      </c>
      <c r="E17" t="s">
        <v>418</v>
      </c>
      <c r="F17" t="s">
        <v>105</v>
      </c>
      <c r="G17" s="76">
        <v>185700</v>
      </c>
      <c r="H17" s="76">
        <v>6.4</v>
      </c>
      <c r="I17" s="76">
        <v>11.8848</v>
      </c>
      <c r="J17" s="76">
        <v>3.14</v>
      </c>
      <c r="K17" s="76">
        <v>3.42</v>
      </c>
      <c r="L17" s="76">
        <v>0</v>
      </c>
    </row>
    <row r="18" spans="2:12">
      <c r="B18" t="s">
        <v>2291</v>
      </c>
      <c r="C18" t="s">
        <v>2292</v>
      </c>
      <c r="D18" t="s">
        <v>103</v>
      </c>
      <c r="E18" t="s">
        <v>418</v>
      </c>
      <c r="F18" t="s">
        <v>105</v>
      </c>
      <c r="G18" s="76">
        <v>66400</v>
      </c>
      <c r="H18" s="76">
        <v>37.799999999999997</v>
      </c>
      <c r="I18" s="76">
        <v>25.0992</v>
      </c>
      <c r="J18" s="76">
        <v>1.1200000000000001</v>
      </c>
      <c r="K18" s="76">
        <v>7.23</v>
      </c>
      <c r="L18" s="76">
        <v>0</v>
      </c>
    </row>
    <row r="19" spans="2:12">
      <c r="B19" t="s">
        <v>2291</v>
      </c>
      <c r="C19" t="s">
        <v>2292</v>
      </c>
      <c r="D19" t="s">
        <v>103</v>
      </c>
      <c r="E19" t="s">
        <v>418</v>
      </c>
      <c r="F19" t="s">
        <v>105</v>
      </c>
      <c r="G19" s="76">
        <v>185700</v>
      </c>
      <c r="H19" s="76">
        <v>37.799999999999997</v>
      </c>
      <c r="I19" s="76">
        <v>70.194599999999994</v>
      </c>
      <c r="J19" s="76">
        <v>3.14</v>
      </c>
      <c r="K19" s="76">
        <v>20.22</v>
      </c>
      <c r="L19" s="76">
        <v>0</v>
      </c>
    </row>
    <row r="20" spans="2:12">
      <c r="B20" t="s">
        <v>2293</v>
      </c>
      <c r="C20" t="s">
        <v>2294</v>
      </c>
      <c r="D20" t="s">
        <v>103</v>
      </c>
      <c r="E20" t="s">
        <v>418</v>
      </c>
      <c r="F20" t="s">
        <v>105</v>
      </c>
      <c r="G20" s="76">
        <v>20000</v>
      </c>
      <c r="H20" s="76">
        <v>936</v>
      </c>
      <c r="I20" s="76">
        <v>187.2</v>
      </c>
      <c r="J20" s="76">
        <v>0</v>
      </c>
      <c r="K20" s="76">
        <v>53.91</v>
      </c>
      <c r="L20" s="76">
        <v>0</v>
      </c>
    </row>
    <row r="21" spans="2:12">
      <c r="B21" t="s">
        <v>2295</v>
      </c>
      <c r="C21" t="s">
        <v>2296</v>
      </c>
      <c r="D21" t="s">
        <v>103</v>
      </c>
      <c r="E21" t="s">
        <v>131</v>
      </c>
      <c r="F21" t="s">
        <v>105</v>
      </c>
      <c r="G21" s="76">
        <v>195200</v>
      </c>
      <c r="H21" s="76">
        <v>10.5</v>
      </c>
      <c r="I21" s="76">
        <v>20.495999999999999</v>
      </c>
      <c r="J21" s="76">
        <v>0</v>
      </c>
      <c r="K21" s="76">
        <v>5.9</v>
      </c>
      <c r="L21" s="76">
        <v>0</v>
      </c>
    </row>
    <row r="22" spans="2:12">
      <c r="B22" s="77" t="s">
        <v>258</v>
      </c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s="77" t="s">
        <v>2297</v>
      </c>
      <c r="D23" s="16"/>
      <c r="E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t="s">
        <v>226</v>
      </c>
      <c r="C24" t="s">
        <v>226</v>
      </c>
      <c r="D24" s="16"/>
      <c r="E24" t="s">
        <v>226</v>
      </c>
      <c r="F24" t="s">
        <v>226</v>
      </c>
      <c r="G24" s="76">
        <v>0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</row>
    <row r="25" spans="2:12">
      <c r="B25" t="s">
        <v>260</v>
      </c>
      <c r="D25" s="16"/>
      <c r="E25" s="16"/>
    </row>
    <row r="26" spans="2:12">
      <c r="B26" t="s">
        <v>369</v>
      </c>
      <c r="D26" s="16"/>
      <c r="E26" s="16"/>
    </row>
    <row r="27" spans="2:12">
      <c r="B27" t="s">
        <v>370</v>
      </c>
      <c r="D27" s="16"/>
      <c r="E27" s="16"/>
    </row>
    <row r="28" spans="2:12">
      <c r="B28" t="s">
        <v>371</v>
      </c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BD2FB63-730E-4413-8361-7699CBC6245D}"/>
</file>

<file path=customXml/itemProps2.xml><?xml version="1.0" encoding="utf-8"?>
<ds:datastoreItem xmlns:ds="http://schemas.openxmlformats.org/officeDocument/2006/customXml" ds:itemID="{EA314E83-294C-428E-8C7B-ADA60EF569E6}"/>
</file>

<file path=customXml/itemProps3.xml><?xml version="1.0" encoding="utf-8"?>
<ds:datastoreItem xmlns:ds="http://schemas.openxmlformats.org/officeDocument/2006/customXml" ds:itemID="{92D42988-AFAE-4795-B334-D7EA9B3785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520042177_bsum_0417</dc:title>
  <dc:creator>Yuli</dc:creator>
  <cp:lastModifiedBy>אוראל דוניצה</cp:lastModifiedBy>
  <dcterms:created xsi:type="dcterms:W3CDTF">2015-11-10T09:34:27Z</dcterms:created>
  <dcterms:modified xsi:type="dcterms:W3CDTF">2018-01-15T15:04:35Z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