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'!$B$6:$K$15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סל'!$B$6:$N$39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0" i="88" l="1"/>
  <c r="C37" i="88"/>
  <c r="I10" i="81"/>
  <c r="I11" i="81"/>
  <c r="J15" i="58" l="1"/>
  <c r="J11" i="58" s="1"/>
  <c r="J10" i="58" s="1"/>
  <c r="J19" i="58"/>
  <c r="J12" i="58"/>
  <c r="C31" i="88" l="1"/>
  <c r="C23" i="88" s="1"/>
  <c r="C17" i="88"/>
  <c r="C12" i="88" s="1"/>
  <c r="C11" i="88"/>
  <c r="C42" i="88" l="1"/>
  <c r="D17" i="88" l="1"/>
  <c r="K12" i="81"/>
  <c r="D12" i="88"/>
  <c r="K11" i="81"/>
  <c r="D37" i="88"/>
  <c r="K10" i="81"/>
  <c r="D38" i="88"/>
  <c r="K14" i="76"/>
  <c r="D42" i="88"/>
  <c r="K17" i="76"/>
  <c r="K13" i="76"/>
  <c r="N38" i="63"/>
  <c r="N34" i="63"/>
  <c r="N30" i="63"/>
  <c r="N26" i="63"/>
  <c r="N21" i="63"/>
  <c r="N17" i="63"/>
  <c r="N13" i="63"/>
  <c r="L20" i="58"/>
  <c r="L15" i="58"/>
  <c r="L10" i="58"/>
  <c r="D31" i="88"/>
  <c r="L18" i="58"/>
  <c r="D10" i="88"/>
  <c r="N31" i="63"/>
  <c r="N18" i="63"/>
  <c r="L16" i="58"/>
  <c r="K16" i="76"/>
  <c r="K12" i="76"/>
  <c r="N37" i="63"/>
  <c r="N33" i="63"/>
  <c r="N29" i="63"/>
  <c r="N25" i="63"/>
  <c r="N20" i="63"/>
  <c r="N16" i="63"/>
  <c r="N12" i="63"/>
  <c r="L13" i="58"/>
  <c r="D23" i="88"/>
  <c r="N39" i="63"/>
  <c r="N27" i="63"/>
  <c r="L21" i="58"/>
  <c r="K15" i="76"/>
  <c r="K11" i="76"/>
  <c r="N36" i="63"/>
  <c r="N32" i="63"/>
  <c r="N28" i="63"/>
  <c r="N24" i="63"/>
  <c r="N19" i="63"/>
  <c r="N15" i="63"/>
  <c r="N11" i="63"/>
  <c r="L17" i="58"/>
  <c r="L12" i="58"/>
  <c r="N35" i="63"/>
  <c r="N23" i="63"/>
  <c r="N14" i="63"/>
  <c r="L11" i="58"/>
  <c r="D11" i="88"/>
  <c r="J24" i="63" l="1"/>
  <c r="J23" i="63" s="1"/>
  <c r="J11" i="63" s="1"/>
  <c r="L19" i="58" l="1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6">
    <s v="Migdal Hashkaot Neches Boded"/>
    <s v="{[Time].[Hie Time].[Yom].&amp;[20171231]}"/>
    <s v="{[Medida].[Medida].&amp;[2]}"/>
    <s v="{[Keren].[Keren].[All]}"/>
    <s v="{[Cheshbon KM].[Hie Peilut].[Peilut 7].&amp;[Kod_Peilut_L7_627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60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4" si="35">
        <n x="1" s="1"/>
        <n x="2" s="1"/>
        <n x="33"/>
        <n x="34"/>
      </t>
    </mdx>
    <mdx n="0" f="v">
      <t c="4" si="35">
        <n x="1" s="1"/>
        <n x="2" s="1"/>
        <n x="36"/>
        <n x="34"/>
      </t>
    </mdx>
    <mdx n="0" f="v">
      <t c="4" si="35">
        <n x="1" s="1"/>
        <n x="2" s="1"/>
        <n x="37"/>
        <n x="34"/>
      </t>
    </mdx>
    <mdx n="0" f="v">
      <t c="4" si="35">
        <n x="1" s="1"/>
        <n x="2" s="1"/>
        <n x="38"/>
        <n x="34"/>
      </t>
    </mdx>
    <mdx n="0" f="v">
      <t c="4" si="35">
        <n x="1" s="1"/>
        <n x="2" s="1"/>
        <n x="39"/>
        <n x="34"/>
      </t>
    </mdx>
    <mdx n="0" f="v">
      <t c="4" si="35">
        <n x="1" s="1"/>
        <n x="2" s="1"/>
        <n x="40"/>
        <n x="34"/>
      </t>
    </mdx>
    <mdx n="0" f="v">
      <t c="4" si="35">
        <n x="1" s="1"/>
        <n x="2" s="1"/>
        <n x="41"/>
        <n x="34"/>
      </t>
    </mdx>
    <mdx n="0" f="v">
      <t c="4" si="35">
        <n x="1" s="1"/>
        <n x="2" s="1"/>
        <n x="42"/>
        <n x="34"/>
      </t>
    </mdx>
    <mdx n="0" f="v">
      <t c="4" si="35">
        <n x="1" s="1"/>
        <n x="2" s="1"/>
        <n x="43"/>
        <n x="34"/>
      </t>
    </mdx>
    <mdx n="0" f="v">
      <t c="4" si="35">
        <n x="1" s="1"/>
        <n x="2" s="1"/>
        <n x="44"/>
        <n x="34"/>
      </t>
    </mdx>
    <mdx n="0" f="v">
      <t c="4" si="35">
        <n x="1" s="1"/>
        <n x="2" s="1"/>
        <n x="45"/>
        <n x="34"/>
      </t>
    </mdx>
  </mdxMetadata>
  <valueMetadata count="6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</valueMetadata>
</metadata>
</file>

<file path=xl/sharedStrings.xml><?xml version="1.0" encoding="utf-8"?>
<sst xmlns="http://schemas.openxmlformats.org/spreadsheetml/2006/main" count="1955" uniqueCount="306">
  <si>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</si>
  <si>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</si>
  <si>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</si>
  <si>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</si>
  <si>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</si>
  <si>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</si>
  <si>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</si>
  <si>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</si>
  <si>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</si>
  <si>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</si>
  <si>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</si>
  <si>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</si>
  <si>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</si>
  <si>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</si>
  <si>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</si>
  <si>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</si>
  <si>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</si>
  <si>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</si>
  <si>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</si>
  <si>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</si>
  <si>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</si>
  <si>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</si>
  <si>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</si>
  <si>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אחר</t>
  </si>
  <si>
    <t>סה"כ תעודות סל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</si>
  <si>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</si>
  <si>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</si>
  <si>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</si>
  <si>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</si>
  <si>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</si>
  <si>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</si>
  <si>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</si>
  <si>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</si>
  <si>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</si>
  <si>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</si>
  <si>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</si>
  <si>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</si>
  <si>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</si>
  <si>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</si>
  <si>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</si>
  <si>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</si>
  <si>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</si>
  <si>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</si>
  <si>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 מניות בישראל</t>
  </si>
  <si>
    <t>סה"כ שמחקות מדדי מניות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</si>
  <si>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</si>
  <si>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</si>
  <si>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</si>
  <si>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</si>
  <si>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</si>
  <si>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</si>
  <si>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</si>
  <si>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</si>
  <si>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</si>
  <si>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</si>
  <si>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</si>
  <si>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</si>
  <si>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</si>
  <si>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</si>
  <si>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</si>
  <si>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</si>
  <si>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</si>
  <si>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</si>
  <si>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</si>
  <si>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</si>
  <si>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</si>
  <si>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</si>
  <si>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</si>
  <si>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</si>
  <si>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</si>
  <si>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</si>
  <si>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</si>
  <si>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</si>
  <si>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</si>
  <si>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</si>
  <si>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</si>
  <si>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</si>
  <si>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</si>
  <si>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</si>
  <si>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</si>
  <si>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</si>
  <si>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</si>
  <si>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</si>
  <si>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</si>
  <si>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</si>
  <si>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</si>
  <si>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</si>
  <si>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</si>
  <si>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</si>
  <si>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</si>
  <si>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</si>
  <si>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</si>
  <si>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</si>
  <si>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</si>
  <si>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</si>
  <si>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</si>
  <si>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</si>
  <si>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</si>
  <si>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</si>
  <si>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</si>
  <si>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</si>
  <si>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</si>
  <si>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</si>
  <si>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</si>
  <si>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</si>
  <si>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</si>
  <si>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</si>
  <si>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</si>
  <si>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</si>
  <si>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</si>
  <si>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</si>
  <si>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</si>
  <si>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</si>
  <si>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</si>
  <si>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</si>
  <si>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</si>
  <si>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</si>
  <si>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</si>
  <si>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</si>
  <si>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</si>
  <si>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</si>
  <si>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</si>
  <si>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</si>
  <si>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</si>
  <si>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</si>
  <si>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</si>
  <si>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</si>
  <si>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</si>
  <si>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</si>
  <si>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</si>
  <si>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</si>
  <si>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</si>
  <si>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</si>
  <si>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</si>
  <si>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</si>
  <si>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</si>
  <si>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</si>
  <si>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</si>
  <si>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</si>
  <si>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</si>
  <si>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</si>
  <si>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</si>
  <si>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</si>
  <si>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</si>
  <si>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</si>
  <si>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</si>
  <si>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</si>
  <si>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</si>
  <si>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</si>
  <si>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</si>
  <si>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</si>
  <si>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</si>
  <si>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</si>
  <si>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</si>
  <si>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</si>
  <si>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</si>
  <si>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</si>
  <si>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</si>
  <si>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</si>
  <si>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</si>
  <si>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</si>
  <si>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</si>
  <si>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</si>
  <si>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</si>
  <si>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</si>
  <si>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</si>
  <si>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</si>
  <si>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</si>
  <si>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</si>
  <si>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</si>
  <si>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</si>
  <si>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</si>
  <si>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</si>
  <si>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</si>
  <si>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</si>
  <si>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</si>
  <si>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</si>
  <si>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</si>
  <si>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</si>
  <si>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</si>
  <si>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</si>
  <si>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</si>
  <si>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</si>
  <si>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</si>
  <si>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</si>
  <si>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</si>
  <si>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</si>
  <si>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</si>
  <si>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</si>
  <si>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</si>
  <si>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</si>
  <si>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</si>
  <si>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</si>
  <si>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</si>
  <si>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</si>
  <si>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</si>
  <si>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</si>
  <si>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</si>
  <si>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</si>
  <si>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</si>
  <si>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</si>
  <si>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</si>
  <si>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</si>
  <si>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</si>
  <si>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</si>
  <si>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</si>
  <si>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</si>
  <si>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</si>
  <si>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</si>
  <si>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</si>
  <si>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</si>
  <si>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</si>
  <si>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</si>
  <si>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</si>
  <si>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</si>
  <si>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</si>
  <si>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</si>
  <si>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</si>
  <si>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</si>
  <si>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</si>
  <si>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</si>
  <si>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</si>
  <si>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</si>
  <si>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</si>
  <si>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</si>
  <si>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31/12/2017</t>
  </si>
  <si>
    <t>מגדל מקפת קרנות פנסיה וקופות גמל בע"מ</t>
  </si>
  <si>
    <t>מקפת משלימה - מסלול מניות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</si>
  <si>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</si>
  <si>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</si>
  <si>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</si>
  <si>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</si>
  <si>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</si>
  <si>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</si>
  <si>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</si>
  <si>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ת"א 125 סד 1 40A</t>
  </si>
  <si>
    <t>1096593</t>
  </si>
  <si>
    <t>קסם תא צמיחה</t>
  </si>
  <si>
    <t>1103167</t>
  </si>
  <si>
    <t>520041989</t>
  </si>
  <si>
    <t>קסם תא125</t>
  </si>
  <si>
    <t>1117266</t>
  </si>
  <si>
    <t>תכלית תא 125</t>
  </si>
  <si>
    <t>1091818</t>
  </si>
  <si>
    <t>513540310</t>
  </si>
  <si>
    <t>תכלית תא צמיחה</t>
  </si>
  <si>
    <t>1108679</t>
  </si>
  <si>
    <t>הראל סל תא צמיחה</t>
  </si>
  <si>
    <t>1116417</t>
  </si>
  <si>
    <t>DAIWA NIKKEI 225</t>
  </si>
  <si>
    <t>JP3027640006</t>
  </si>
  <si>
    <t>DBX STX EUROPE 600</t>
  </si>
  <si>
    <t>LU0328475792</t>
  </si>
  <si>
    <t>HORIZONS S&amp;P/TSX 60 INDEX</t>
  </si>
  <si>
    <t>CA44049A1241</t>
  </si>
  <si>
    <t>ISHARES CORE S&amp;P 500 ETF</t>
  </si>
  <si>
    <t>US4642872000</t>
  </si>
  <si>
    <t>NYSE</t>
  </si>
  <si>
    <t>ISHARES CRNCY HEDGD MSCI EM</t>
  </si>
  <si>
    <t>US46434G5099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</si>
  <si>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</si>
  <si>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</si>
  <si>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</si>
  <si>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</si>
  <si>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</si>
  <si>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</si>
  <si>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</si>
  <si>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</si>
  <si>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</si>
  <si>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</si>
  <si>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</si>
  <si>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</si>
  <si>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</si>
  <si>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</si>
  <si>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</si>
  <si>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</si>
  <si>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VANGUARD S&amp;P 500 UCITS ETF</t>
  </si>
  <si>
    <t>IE00B3XXRP09</t>
  </si>
  <si>
    <t>XTRACKERS MSCI EUROPE HEDGED E</t>
  </si>
  <si>
    <t>US2330518539</t>
  </si>
  <si>
    <t>₪ / מט"ח</t>
  </si>
  <si>
    <t>+ILS/-USD 3.4882 04-01-18 (26) --88</t>
  </si>
  <si>
    <t>10000482</t>
  </si>
  <si>
    <t>ל.ר.</t>
  </si>
  <si>
    <t>+ILS/-USD 3.5038 04-01-18 (26) --72</t>
  </si>
  <si>
    <t>10000486</t>
  </si>
  <si>
    <t>+ILS/-USD 3.5095 04-01-18 (26) --50</t>
  </si>
  <si>
    <t>10000496</t>
  </si>
  <si>
    <t>+ILS/-USD 3.51 04-01-18 (26) --41</t>
  </si>
  <si>
    <t>10000501</t>
  </si>
  <si>
    <t/>
  </si>
  <si>
    <t>פרנק שווצרי</t>
  </si>
  <si>
    <t>דולר ניו-זילנד</t>
  </si>
  <si>
    <t>כתר נורבגי</t>
  </si>
  <si>
    <t>יו בנק</t>
  </si>
  <si>
    <t>30026000</t>
  </si>
  <si>
    <t>AA+.IL</t>
  </si>
  <si>
    <t>מעלות S&amp;P</t>
  </si>
  <si>
    <t>31726000</t>
  </si>
  <si>
    <t>31226000</t>
  </si>
  <si>
    <t>30226000</t>
  </si>
  <si>
    <t>30326000</t>
  </si>
  <si>
    <t>31126000</t>
  </si>
  <si>
    <t>32026000</t>
  </si>
  <si>
    <t>סה"כ השקעות אחרות</t>
  </si>
  <si>
    <t>יתרות מזומנים לקבל/לשלם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</si>
</sst>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00"/>
    <numFmt numFmtId="167" formatCode="#,##0.00%"/>
  </numFmts>
  <fonts count="58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indexed="8"/>
      <name val="Calibri"/>
      <family val="2"/>
    </font>
    <font>
      <sz val="11"/>
      <color theme="1"/>
      <name val="Times New Roman"/>
      <family val="2"/>
      <charset val="177"/>
      <scheme val="maj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  <scheme val="minor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</fonts>
  <fills count="6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</fills>
  <borders count="4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0">
    <xf numFmtId="0" fontId="0" fillId="0" borderId="0"/>
    <xf numFmtId="43" fontId="2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2" fillId="9" borderId="0" applyNumberFormat="0" applyBorder="0" applyAlignment="0" applyProtection="0"/>
    <xf numFmtId="0" fontId="32" fillId="11" borderId="0" applyNumberFormat="0" applyBorder="0" applyAlignment="0" applyProtection="0"/>
    <xf numFmtId="0" fontId="32" fillId="13" borderId="0" applyNumberFormat="0" applyBorder="0" applyAlignment="0" applyProtection="0"/>
    <xf numFmtId="0" fontId="32" fillId="15" borderId="0" applyNumberFormat="0" applyBorder="0" applyAlignment="0" applyProtection="0"/>
    <xf numFmtId="0" fontId="32" fillId="17" borderId="0" applyNumberFormat="0" applyBorder="0" applyAlignment="0" applyProtection="0"/>
    <xf numFmtId="0" fontId="32" fillId="19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31" fillId="24" borderId="0" applyNumberFormat="0" applyBorder="0" applyAlignment="0" applyProtection="0"/>
    <xf numFmtId="0" fontId="31" fillId="27" borderId="0" applyNumberFormat="0" applyBorder="0" applyAlignment="0" applyProtection="0"/>
    <xf numFmtId="0" fontId="31" fillId="30" borderId="0" applyNumberFormat="0" applyBorder="0" applyAlignment="0" applyProtection="0"/>
    <xf numFmtId="0" fontId="32" fillId="10" borderId="0" applyNumberFormat="0" applyBorder="0" applyAlignment="0" applyProtection="0"/>
    <xf numFmtId="0" fontId="32" fillId="12" borderId="0" applyNumberFormat="0" applyBorder="0" applyAlignment="0" applyProtection="0"/>
    <xf numFmtId="0" fontId="32" fillId="14" borderId="0" applyNumberFormat="0" applyBorder="0" applyAlignment="0" applyProtection="0"/>
    <xf numFmtId="0" fontId="32" fillId="16" borderId="0" applyNumberFormat="0" applyBorder="0" applyAlignment="0" applyProtection="0"/>
    <xf numFmtId="0" fontId="32" fillId="18" borderId="0" applyNumberFormat="0" applyBorder="0" applyAlignment="0" applyProtection="0"/>
    <xf numFmtId="0" fontId="32" fillId="20" borderId="0" applyNumberFormat="0" applyBorder="0" applyAlignment="0" applyProtection="0"/>
    <xf numFmtId="0" fontId="33" fillId="31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2" borderId="0" applyNumberFormat="0" applyBorder="0" applyAlignment="0" applyProtection="0"/>
    <xf numFmtId="0" fontId="33" fillId="33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43" borderId="0" applyNumberFormat="0" applyBorder="0" applyAlignment="0" applyProtection="0"/>
    <xf numFmtId="0" fontId="33" fillId="32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33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1" fillId="52" borderId="0" applyNumberFormat="0" applyBorder="0" applyAlignment="0" applyProtection="0"/>
    <xf numFmtId="0" fontId="31" fillId="42" borderId="0" applyNumberFormat="0" applyBorder="0" applyAlignment="0" applyProtection="0"/>
    <xf numFmtId="0" fontId="33" fillId="53" borderId="0" applyNumberFormat="0" applyBorder="0" applyAlignment="0" applyProtection="0"/>
    <xf numFmtId="0" fontId="33" fillId="54" borderId="0" applyNumberFormat="0" applyBorder="0" applyAlignment="0" applyProtection="0"/>
    <xf numFmtId="0" fontId="34" fillId="22" borderId="0" applyNumberFormat="0" applyBorder="0" applyAlignment="0" applyProtection="0"/>
    <xf numFmtId="0" fontId="35" fillId="55" borderId="31" applyNumberFormat="0" applyAlignment="0" applyProtection="0"/>
    <xf numFmtId="0" fontId="36" fillId="56" borderId="32" applyNumberFormat="0" applyAlignment="0" applyProtection="0"/>
    <xf numFmtId="43" fontId="1" fillId="0" borderId="0" applyFont="0" applyFill="0" applyBorder="0" applyAlignment="0" applyProtection="0"/>
    <xf numFmtId="0" fontId="37" fillId="57" borderId="0" applyNumberFormat="0" applyBorder="0" applyAlignment="0" applyProtection="0"/>
    <xf numFmtId="0" fontId="37" fillId="58" borderId="0" applyNumberFormat="0" applyBorder="0" applyAlignment="0" applyProtection="0"/>
    <xf numFmtId="0" fontId="37" fillId="59" borderId="0" applyNumberFormat="0" applyBorder="0" applyAlignment="0" applyProtection="0"/>
    <xf numFmtId="0" fontId="38" fillId="0" borderId="0" applyNumberFormat="0" applyFill="0" applyBorder="0" applyAlignment="0" applyProtection="0"/>
    <xf numFmtId="0" fontId="39" fillId="23" borderId="0" applyNumberFormat="0" applyBorder="0" applyAlignment="0" applyProtection="0"/>
    <xf numFmtId="0" fontId="40" fillId="0" borderId="33" applyNumberFormat="0" applyFill="0" applyAlignment="0" applyProtection="0"/>
    <xf numFmtId="0" fontId="41" fillId="0" borderId="34" applyNumberFormat="0" applyFill="0" applyAlignment="0" applyProtection="0"/>
    <xf numFmtId="0" fontId="42" fillId="0" borderId="35" applyNumberFormat="0" applyFill="0" applyAlignment="0" applyProtection="0"/>
    <xf numFmtId="0" fontId="42" fillId="0" borderId="0" applyNumberFormat="0" applyFill="0" applyBorder="0" applyAlignment="0" applyProtection="0"/>
    <xf numFmtId="0" fontId="43" fillId="26" borderId="31" applyNumberFormat="0" applyAlignment="0" applyProtection="0"/>
    <xf numFmtId="0" fontId="44" fillId="0" borderId="36" applyNumberFormat="0" applyFill="0" applyAlignment="0" applyProtection="0"/>
    <xf numFmtId="0" fontId="45" fillId="6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61" borderId="37" applyNumberFormat="0" applyFont="0" applyAlignment="0" applyProtection="0"/>
    <xf numFmtId="0" fontId="47" fillId="55" borderId="38" applyNumberFormat="0" applyAlignment="0" applyProtection="0"/>
    <xf numFmtId="4" fontId="48" fillId="60" borderId="39" applyNumberFormat="0" applyProtection="0">
      <alignment vertical="center"/>
    </xf>
    <xf numFmtId="4" fontId="49" fillId="60" borderId="39" applyNumberFormat="0" applyProtection="0">
      <alignment vertical="center"/>
    </xf>
    <xf numFmtId="4" fontId="48" fillId="60" borderId="39" applyNumberFormat="0" applyProtection="0">
      <alignment horizontal="left" vertical="center" indent="1"/>
    </xf>
    <xf numFmtId="0" fontId="48" fillId="60" borderId="39" applyNumberFormat="0" applyProtection="0">
      <alignment horizontal="left" vertical="top" indent="1"/>
    </xf>
    <xf numFmtId="4" fontId="48" fillId="62" borderId="0" applyNumberFormat="0" applyProtection="0">
      <alignment horizontal="left" vertical="center" indent="1"/>
    </xf>
    <xf numFmtId="4" fontId="50" fillId="22" borderId="39" applyNumberFormat="0" applyProtection="0">
      <alignment horizontal="right" vertical="center"/>
    </xf>
    <xf numFmtId="4" fontId="50" fillId="28" borderId="39" applyNumberFormat="0" applyProtection="0">
      <alignment horizontal="right" vertical="center"/>
    </xf>
    <xf numFmtId="4" fontId="50" fillId="40" borderId="39" applyNumberFormat="0" applyProtection="0">
      <alignment horizontal="right" vertical="center"/>
    </xf>
    <xf numFmtId="4" fontId="50" fillId="30" borderId="39" applyNumberFormat="0" applyProtection="0">
      <alignment horizontal="right" vertical="center"/>
    </xf>
    <xf numFmtId="4" fontId="50" fillId="34" borderId="39" applyNumberFormat="0" applyProtection="0">
      <alignment horizontal="right" vertical="center"/>
    </xf>
    <xf numFmtId="4" fontId="50" fillId="51" borderId="39" applyNumberFormat="0" applyProtection="0">
      <alignment horizontal="right" vertical="center"/>
    </xf>
    <xf numFmtId="4" fontId="50" fillId="45" borderId="39" applyNumberFormat="0" applyProtection="0">
      <alignment horizontal="right" vertical="center"/>
    </xf>
    <xf numFmtId="4" fontId="50" fillId="63" borderId="39" applyNumberFormat="0" applyProtection="0">
      <alignment horizontal="right" vertical="center"/>
    </xf>
    <xf numFmtId="4" fontId="50" fillId="29" borderId="39" applyNumberFormat="0" applyProtection="0">
      <alignment horizontal="right" vertical="center"/>
    </xf>
    <xf numFmtId="4" fontId="48" fillId="64" borderId="40" applyNumberFormat="0" applyProtection="0">
      <alignment horizontal="left" vertical="center" indent="1"/>
    </xf>
    <xf numFmtId="4" fontId="50" fillId="65" borderId="0" applyNumberFormat="0" applyProtection="0">
      <alignment horizontal="left" vertical="center" indent="1"/>
    </xf>
    <xf numFmtId="4" fontId="51" fillId="66" borderId="0" applyNumberFormat="0" applyProtection="0">
      <alignment horizontal="left" vertical="center" indent="1"/>
    </xf>
    <xf numFmtId="4" fontId="50" fillId="62" borderId="39" applyNumberFormat="0" applyProtection="0">
      <alignment horizontal="right" vertical="center"/>
    </xf>
    <xf numFmtId="4" fontId="50" fillId="65" borderId="0" applyNumberFormat="0" applyProtection="0">
      <alignment horizontal="left" vertical="center" indent="1"/>
    </xf>
    <xf numFmtId="4" fontId="50" fillId="62" borderId="0" applyNumberFormat="0" applyProtection="0">
      <alignment horizontal="left" vertical="center" indent="1"/>
    </xf>
    <xf numFmtId="0" fontId="2" fillId="66" borderId="39" applyNumberFormat="0" applyProtection="0">
      <alignment horizontal="left" vertical="center" indent="1"/>
    </xf>
    <xf numFmtId="0" fontId="2" fillId="66" borderId="39" applyNumberFormat="0" applyProtection="0">
      <alignment horizontal="left" vertical="top" indent="1"/>
    </xf>
    <xf numFmtId="0" fontId="2" fillId="62" borderId="39" applyNumberFormat="0" applyProtection="0">
      <alignment horizontal="left" vertical="center" indent="1"/>
    </xf>
    <xf numFmtId="0" fontId="2" fillId="62" borderId="39" applyNumberFormat="0" applyProtection="0">
      <alignment horizontal="left" vertical="top" indent="1"/>
    </xf>
    <xf numFmtId="0" fontId="2" fillId="27" borderId="39" applyNumberFormat="0" applyProtection="0">
      <alignment horizontal="left" vertical="center" indent="1"/>
    </xf>
    <xf numFmtId="0" fontId="2" fillId="27" borderId="39" applyNumberFormat="0" applyProtection="0">
      <alignment horizontal="left" vertical="top" indent="1"/>
    </xf>
    <xf numFmtId="0" fontId="2" fillId="65" borderId="39" applyNumberFormat="0" applyProtection="0">
      <alignment horizontal="left" vertical="center" indent="1"/>
    </xf>
    <xf numFmtId="0" fontId="2" fillId="65" borderId="39" applyNumberFormat="0" applyProtection="0">
      <alignment horizontal="left" vertical="top" indent="1"/>
    </xf>
    <xf numFmtId="0" fontId="2" fillId="67" borderId="41" applyNumberFormat="0">
      <protection locked="0"/>
    </xf>
    <xf numFmtId="4" fontId="50" fillId="61" borderId="39" applyNumberFormat="0" applyProtection="0">
      <alignment vertical="center"/>
    </xf>
    <xf numFmtId="4" fontId="52" fillId="61" borderId="39" applyNumberFormat="0" applyProtection="0">
      <alignment vertical="center"/>
    </xf>
    <xf numFmtId="4" fontId="50" fillId="61" borderId="39" applyNumberFormat="0" applyProtection="0">
      <alignment horizontal="left" vertical="center" indent="1"/>
    </xf>
    <xf numFmtId="0" fontId="50" fillId="61" borderId="39" applyNumberFormat="0" applyProtection="0">
      <alignment horizontal="left" vertical="top" indent="1"/>
    </xf>
    <xf numFmtId="4" fontId="50" fillId="65" borderId="39" applyNumberFormat="0" applyProtection="0">
      <alignment horizontal="right" vertical="center"/>
    </xf>
    <xf numFmtId="4" fontId="52" fillId="65" borderId="39" applyNumberFormat="0" applyProtection="0">
      <alignment horizontal="right" vertical="center"/>
    </xf>
    <xf numFmtId="4" fontId="50" fillId="62" borderId="39" applyNumberFormat="0" applyProtection="0">
      <alignment horizontal="left" vertical="center" indent="1"/>
    </xf>
    <xf numFmtId="0" fontId="50" fillId="62" borderId="39" applyNumberFormat="0" applyProtection="0">
      <alignment horizontal="left" vertical="top" indent="1"/>
    </xf>
    <xf numFmtId="4" fontId="53" fillId="68" borderId="0" applyNumberFormat="0" applyProtection="0">
      <alignment horizontal="left" vertical="center" indent="1"/>
    </xf>
    <xf numFmtId="4" fontId="54" fillId="65" borderId="39" applyNumberFormat="0" applyProtection="0">
      <alignment horizontal="right" vertical="center"/>
    </xf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2" fillId="8" borderId="30" applyNumberFormat="0" applyFont="0" applyAlignment="0" applyProtection="0"/>
    <xf numFmtId="0" fontId="32" fillId="8" borderId="30" applyNumberFormat="0" applyFont="0" applyAlignment="0" applyProtection="0"/>
    <xf numFmtId="0" fontId="46" fillId="0" borderId="0"/>
  </cellStyleXfs>
  <cellXfs count="153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28" xfId="0" applyFont="1" applyFill="1" applyBorder="1" applyAlignment="1">
      <alignment horizontal="right"/>
    </xf>
    <xf numFmtId="0" fontId="29" fillId="0" borderId="28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8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4" fontId="29" fillId="0" borderId="28" xfId="0" applyNumberFormat="1" applyFont="1" applyFill="1" applyBorder="1" applyAlignment="1">
      <alignment horizontal="right"/>
    </xf>
    <xf numFmtId="2" fontId="29" fillId="0" borderId="28" xfId="0" applyNumberFormat="1" applyFont="1" applyFill="1" applyBorder="1" applyAlignment="1">
      <alignment horizontal="right"/>
    </xf>
    <xf numFmtId="10" fontId="29" fillId="0" borderId="28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43" fontId="6" fillId="0" borderId="29" xfId="13" applyFont="1" applyBorder="1" applyAlignment="1">
      <alignment horizontal="right"/>
    </xf>
    <xf numFmtId="10" fontId="6" fillId="0" borderId="29" xfId="14" applyNumberFormat="1" applyFont="1" applyBorder="1" applyAlignment="1">
      <alignment horizontal="center"/>
    </xf>
    <xf numFmtId="2" fontId="6" fillId="0" borderId="29" xfId="7" applyNumberFormat="1" applyFont="1" applyBorder="1" applyAlignment="1">
      <alignment horizontal="right"/>
    </xf>
    <xf numFmtId="166" fontId="6" fillId="0" borderId="29" xfId="7" applyNumberFormat="1" applyFont="1" applyBorder="1" applyAlignment="1">
      <alignment horizontal="center"/>
    </xf>
    <xf numFmtId="167" fontId="28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2" fontId="30" fillId="0" borderId="0" xfId="0" applyNumberFormat="1" applyFont="1" applyFill="1" applyBorder="1" applyAlignment="1">
      <alignment horizontal="right"/>
    </xf>
    <xf numFmtId="10" fontId="6" fillId="0" borderId="29" xfId="14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center" readingOrder="2"/>
    </xf>
    <xf numFmtId="0" fontId="2" fillId="0" borderId="0" xfId="12"/>
    <xf numFmtId="0" fontId="7" fillId="0" borderId="0" xfId="12" applyFont="1" applyAlignment="1">
      <alignment horizontal="center" vertical="center" wrapText="1"/>
    </xf>
    <xf numFmtId="0" fontId="9" fillId="0" borderId="0" xfId="12" applyFont="1" applyAlignment="1">
      <alignment horizontal="center" wrapText="1"/>
    </xf>
    <xf numFmtId="0" fontId="28" fillId="0" borderId="0" xfId="12" applyFont="1" applyFill="1" applyBorder="1" applyAlignment="1">
      <alignment horizontal="right" indent="2"/>
    </xf>
    <xf numFmtId="0" fontId="28" fillId="0" borderId="0" xfId="12" applyNumberFormat="1" applyFont="1" applyFill="1" applyBorder="1" applyAlignment="1">
      <alignment horizontal="right"/>
    </xf>
    <xf numFmtId="4" fontId="28" fillId="0" borderId="0" xfId="12" applyNumberFormat="1" applyFont="1" applyFill="1" applyBorder="1" applyAlignment="1">
      <alignment horizontal="right"/>
    </xf>
    <xf numFmtId="10" fontId="28" fillId="0" borderId="0" xfId="12" applyNumberFormat="1" applyFont="1" applyFill="1" applyBorder="1" applyAlignment="1">
      <alignment horizontal="right"/>
    </xf>
    <xf numFmtId="0" fontId="7" fillId="0" borderId="0" xfId="12" applyFont="1" applyAlignment="1">
      <alignment horizontal="center"/>
    </xf>
    <xf numFmtId="0" fontId="28" fillId="0" borderId="0" xfId="12" applyFont="1" applyFill="1" applyBorder="1" applyAlignment="1">
      <alignment horizontal="right"/>
    </xf>
    <xf numFmtId="0" fontId="30" fillId="0" borderId="0" xfId="12" applyNumberFormat="1" applyFont="1" applyFill="1" applyBorder="1" applyAlignment="1">
      <alignment horizontal="right"/>
    </xf>
    <xf numFmtId="4" fontId="30" fillId="0" borderId="0" xfId="12" applyNumberFormat="1" applyFont="1" applyFill="1" applyBorder="1" applyAlignment="1">
      <alignment horizontal="right"/>
    </xf>
    <xf numFmtId="10" fontId="30" fillId="0" borderId="0" xfId="12" applyNumberFormat="1" applyFont="1" applyFill="1" applyBorder="1" applyAlignment="1">
      <alignment horizontal="right"/>
    </xf>
    <xf numFmtId="0" fontId="30" fillId="0" borderId="0" xfId="12" applyFont="1" applyFill="1" applyBorder="1" applyAlignment="1">
      <alignment horizontal="right"/>
    </xf>
    <xf numFmtId="0" fontId="30" fillId="0" borderId="0" xfId="12" applyFont="1" applyFill="1" applyBorder="1" applyAlignment="1">
      <alignment horizontal="right" indent="1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right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150">
    <cellStyle name="20% - Accent1" xfId="24"/>
    <cellStyle name="20% - Accent2" xfId="25"/>
    <cellStyle name="20% - Accent3" xfId="26"/>
    <cellStyle name="20% - Accent4" xfId="27"/>
    <cellStyle name="20% - Accent5" xfId="28"/>
    <cellStyle name="20% - Accent6" xfId="29"/>
    <cellStyle name="20% - הדגשה1 2" xfId="30"/>
    <cellStyle name="20% - הדגשה2 2" xfId="31"/>
    <cellStyle name="20% - הדגשה3 2" xfId="32"/>
    <cellStyle name="20% - הדגשה4 2" xfId="33"/>
    <cellStyle name="20% - הדגשה5 2" xfId="34"/>
    <cellStyle name="20% - הדגשה6 2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הדגשה1 2" xfId="42"/>
    <cellStyle name="40% - הדגשה2 2" xfId="43"/>
    <cellStyle name="40% - הדגשה3 2" xfId="44"/>
    <cellStyle name="40% - הדגשה4 2" xfId="45"/>
    <cellStyle name="40% - הדגשה5 2" xfId="46"/>
    <cellStyle name="40% - הדגשה6 2" xfId="47"/>
    <cellStyle name="60% - Accent1" xfId="48"/>
    <cellStyle name="60% - Accent2" xfId="49"/>
    <cellStyle name="60% - Accent3" xfId="50"/>
    <cellStyle name="60% - Accent4" xfId="51"/>
    <cellStyle name="60% - Accent5" xfId="52"/>
    <cellStyle name="60% - Accent6" xfId="53"/>
    <cellStyle name="Accent1" xfId="54"/>
    <cellStyle name="Accent1 - 20%" xfId="55"/>
    <cellStyle name="Accent1 - 40%" xfId="56"/>
    <cellStyle name="Accent1 - 60%" xfId="57"/>
    <cellStyle name="Accent1_30 6 11 (3)" xfId="58"/>
    <cellStyle name="Accent2" xfId="59"/>
    <cellStyle name="Accent2 - 20%" xfId="60"/>
    <cellStyle name="Accent2 - 40%" xfId="61"/>
    <cellStyle name="Accent2 - 60%" xfId="62"/>
    <cellStyle name="Accent2_30 6 11 (3)" xfId="63"/>
    <cellStyle name="Accent3" xfId="64"/>
    <cellStyle name="Accent3 - 20%" xfId="65"/>
    <cellStyle name="Accent3 - 40%" xfId="66"/>
    <cellStyle name="Accent3 - 60%" xfId="67"/>
    <cellStyle name="Accent3_30 6 11 (3)" xfId="68"/>
    <cellStyle name="Accent4" xfId="69"/>
    <cellStyle name="Accent4 - 20%" xfId="70"/>
    <cellStyle name="Accent4 - 40%" xfId="71"/>
    <cellStyle name="Accent4 - 60%" xfId="72"/>
    <cellStyle name="Accent4_30 6 11 (3)" xfId="73"/>
    <cellStyle name="Accent5" xfId="74"/>
    <cellStyle name="Accent5 - 20%" xfId="75"/>
    <cellStyle name="Accent5 - 40%" xfId="76"/>
    <cellStyle name="Accent5 - 60%" xfId="77"/>
    <cellStyle name="Accent5_30 6 11 (3)" xfId="78"/>
    <cellStyle name="Accent6" xfId="79"/>
    <cellStyle name="Accent6 - 20%" xfId="80"/>
    <cellStyle name="Accent6 - 40%" xfId="81"/>
    <cellStyle name="Accent6 - 60%" xfId="82"/>
    <cellStyle name="Accent6_30 6 11 (3)" xfId="83"/>
    <cellStyle name="Bad" xfId="84"/>
    <cellStyle name="Calculation" xfId="85"/>
    <cellStyle name="Check Cell" xfId="86"/>
    <cellStyle name="Comma" xfId="13" builtinId="3"/>
    <cellStyle name="Comma 2" xfId="1"/>
    <cellStyle name="Comma 2 2" xfId="15"/>
    <cellStyle name="Comma 3" xfId="22"/>
    <cellStyle name="Comma 4" xfId="20"/>
    <cellStyle name="Comma 5" xfId="87"/>
    <cellStyle name="Currency [0] _1" xfId="2"/>
    <cellStyle name="Emphasis 1" xfId="88"/>
    <cellStyle name="Emphasis 2" xfId="89"/>
    <cellStyle name="Emphasis 3" xfId="90"/>
    <cellStyle name="Explanatory Text" xfId="91"/>
    <cellStyle name="Good" xfId="92"/>
    <cellStyle name="Heading 1" xfId="93"/>
    <cellStyle name="Heading 2" xfId="94"/>
    <cellStyle name="Heading 3" xfId="95"/>
    <cellStyle name="Heading 4" xfId="96"/>
    <cellStyle name="Hyperlink 2" xfId="3"/>
    <cellStyle name="Input" xfId="97"/>
    <cellStyle name="Linked Cell" xfId="98"/>
    <cellStyle name="Neutral" xfId="99"/>
    <cellStyle name="Normal" xfId="0" builtinId="0"/>
    <cellStyle name="Normal 11" xfId="4"/>
    <cellStyle name="Normal 11 2" xfId="16"/>
    <cellStyle name="Normal 2" xfId="5"/>
    <cellStyle name="Normal 2 2" xfId="100"/>
    <cellStyle name="Normal 2 2 2" xfId="101"/>
    <cellStyle name="Normal 2 3" xfId="17"/>
    <cellStyle name="Normal 2 4" xfId="102"/>
    <cellStyle name="Normal 2_גיליון2" xfId="149"/>
    <cellStyle name="Normal 3" xfId="6"/>
    <cellStyle name="Normal 3 2" xfId="18"/>
    <cellStyle name="Normal 4" xfId="12"/>
    <cellStyle name="Normal_2007-16618" xfId="7"/>
    <cellStyle name="Note" xfId="103"/>
    <cellStyle name="Output" xfId="104"/>
    <cellStyle name="Percent" xfId="14" builtinId="5"/>
    <cellStyle name="Percent 2" xfId="8"/>
    <cellStyle name="Percent 2 2" xfId="19"/>
    <cellStyle name="Percent 3" xfId="23"/>
    <cellStyle name="Percent 4" xfId="21"/>
    <cellStyle name="SAPBEXaggData" xfId="105"/>
    <cellStyle name="SAPBEXaggDataEmph" xfId="106"/>
    <cellStyle name="SAPBEXaggItem" xfId="107"/>
    <cellStyle name="SAPBEXaggItemX" xfId="108"/>
    <cellStyle name="SAPBEXchaText" xfId="109"/>
    <cellStyle name="SAPBEXexcBad7" xfId="110"/>
    <cellStyle name="SAPBEXexcBad8" xfId="111"/>
    <cellStyle name="SAPBEXexcBad9" xfId="112"/>
    <cellStyle name="SAPBEXexcCritical4" xfId="113"/>
    <cellStyle name="SAPBEXexcCritical5" xfId="114"/>
    <cellStyle name="SAPBEXexcCritical6" xfId="115"/>
    <cellStyle name="SAPBEXexcGood1" xfId="116"/>
    <cellStyle name="SAPBEXexcGood2" xfId="117"/>
    <cellStyle name="SAPBEXexcGood3" xfId="118"/>
    <cellStyle name="SAPBEXfilterDrill" xfId="119"/>
    <cellStyle name="SAPBEXfilterItem" xfId="120"/>
    <cellStyle name="SAPBEXfilterText" xfId="121"/>
    <cellStyle name="SAPBEXformats" xfId="122"/>
    <cellStyle name="SAPBEXheaderItem" xfId="123"/>
    <cellStyle name="SAPBEXheaderText" xfId="124"/>
    <cellStyle name="SAPBEXHLevel0" xfId="125"/>
    <cellStyle name="SAPBEXHLevel0X" xfId="126"/>
    <cellStyle name="SAPBEXHLevel1" xfId="127"/>
    <cellStyle name="SAPBEXHLevel1X" xfId="128"/>
    <cellStyle name="SAPBEXHLevel2" xfId="129"/>
    <cellStyle name="SAPBEXHLevel2X" xfId="130"/>
    <cellStyle name="SAPBEXHLevel3" xfId="131"/>
    <cellStyle name="SAPBEXHLevel3X" xfId="132"/>
    <cellStyle name="SAPBEXinputData" xfId="133"/>
    <cellStyle name="SAPBEXresData" xfId="134"/>
    <cellStyle name="SAPBEXresDataEmph" xfId="135"/>
    <cellStyle name="SAPBEXresItem" xfId="136"/>
    <cellStyle name="SAPBEXresItemX" xfId="137"/>
    <cellStyle name="SAPBEXstdData" xfId="138"/>
    <cellStyle name="SAPBEXstdDataEmph" xfId="139"/>
    <cellStyle name="SAPBEXstdItem" xfId="140"/>
    <cellStyle name="SAPBEXstdItemX" xfId="141"/>
    <cellStyle name="SAPBEXtitle" xfId="142"/>
    <cellStyle name="SAPBEXundefined" xfId="143"/>
    <cellStyle name="Sheet Title" xfId="144"/>
    <cellStyle name="Text" xfId="9"/>
    <cellStyle name="Title" xfId="145"/>
    <cellStyle name="Total" xfId="10"/>
    <cellStyle name="Warning Text" xfId="146"/>
    <cellStyle name="היפר-קישור" xfId="11" builtinId="8"/>
    <cellStyle name="הערה 2" xfId="147"/>
    <cellStyle name="הערה 3" xfId="14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U66"/>
  <sheetViews>
    <sheetView rightToLeft="1"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G12" sqref="G12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1" width="6.7109375" style="9" customWidth="1"/>
    <col min="22" max="24" width="7.7109375" style="9" customWidth="1"/>
    <col min="25" max="25" width="8" style="9" customWidth="1"/>
    <col min="26" max="26" width="8.7109375" style="9" customWidth="1"/>
    <col min="27" max="27" width="10" style="9" customWidth="1"/>
    <col min="28" max="28" width="9.5703125" style="9" customWidth="1"/>
    <col min="29" max="29" width="6.140625" style="9" customWidth="1"/>
    <col min="30" max="31" width="5.7109375" style="9" customWidth="1"/>
    <col min="32" max="32" width="6.85546875" style="9" customWidth="1"/>
    <col min="33" max="33" width="6.42578125" style="9" customWidth="1"/>
    <col min="34" max="34" width="6.7109375" style="9" customWidth="1"/>
    <col min="35" max="35" width="7.28515625" style="9" customWidth="1"/>
    <col min="36" max="47" width="5.7109375" style="9" customWidth="1"/>
    <col min="48" max="16384" width="9.140625" style="9"/>
  </cols>
  <sheetData>
    <row r="1" spans="1:21">
      <c r="B1" s="57" t="s">
        <v>157</v>
      </c>
      <c r="C1" s="78" t="s" vm="1">
        <v>225</v>
      </c>
    </row>
    <row r="2" spans="1:21">
      <c r="B2" s="57" t="s">
        <v>156</v>
      </c>
      <c r="C2" s="78" t="s">
        <v>226</v>
      </c>
    </row>
    <row r="3" spans="1:21">
      <c r="B3" s="57" t="s">
        <v>158</v>
      </c>
      <c r="C3" s="78" t="s">
        <v>227</v>
      </c>
    </row>
    <row r="4" spans="1:21">
      <c r="B4" s="57" t="s">
        <v>159</v>
      </c>
      <c r="C4" s="78">
        <v>2146</v>
      </c>
    </row>
    <row r="6" spans="1:21" ht="26.25" customHeight="1">
      <c r="B6" s="136" t="s">
        <v>173</v>
      </c>
      <c r="C6" s="137"/>
      <c r="D6" s="138"/>
    </row>
    <row r="7" spans="1:21" s="10" customFormat="1">
      <c r="B7" s="23"/>
      <c r="C7" s="24" t="s">
        <v>88</v>
      </c>
      <c r="D7" s="25" t="s">
        <v>86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s="10" customFormat="1">
      <c r="B8" s="23"/>
      <c r="C8" s="26" t="s">
        <v>212</v>
      </c>
      <c r="D8" s="27" t="s">
        <v>20</v>
      </c>
    </row>
    <row r="9" spans="1:21" s="11" customFormat="1" ht="18" customHeight="1">
      <c r="B9" s="37"/>
      <c r="C9" s="20" t="s">
        <v>1</v>
      </c>
      <c r="D9" s="28" t="s">
        <v>2</v>
      </c>
    </row>
    <row r="10" spans="1:21" s="11" customFormat="1" ht="18" customHeight="1">
      <c r="B10" s="67" t="s">
        <v>172</v>
      </c>
      <c r="C10" s="102">
        <f>C11+C12+C23+C37</f>
        <v>7712.3736899999985</v>
      </c>
      <c r="D10" s="113">
        <f>C10/$C$42</f>
        <v>1</v>
      </c>
    </row>
    <row r="11" spans="1:21">
      <c r="A11" s="45" t="s">
        <v>119</v>
      </c>
      <c r="B11" s="29" t="s">
        <v>174</v>
      </c>
      <c r="C11" s="102">
        <f>מזומנים!J10</f>
        <v>615.07438999999999</v>
      </c>
      <c r="D11" s="113">
        <f t="shared" ref="D11" si="0">C11/$C$42</f>
        <v>7.9751632211172083E-2</v>
      </c>
    </row>
    <row r="12" spans="1:21">
      <c r="B12" s="29" t="s">
        <v>175</v>
      </c>
      <c r="C12" s="102">
        <f>SUM(C13:C22)</f>
        <v>7165.3348499999993</v>
      </c>
      <c r="D12" s="113">
        <f>C12/$C$42</f>
        <v>0.92906997741703057</v>
      </c>
    </row>
    <row r="13" spans="1:21">
      <c r="A13" s="55" t="s">
        <v>119</v>
      </c>
      <c r="B13" s="30" t="s">
        <v>45</v>
      </c>
      <c r="C13" s="102" t="s" vm="2">
        <v>290</v>
      </c>
      <c r="D13" s="113" t="s" vm="3">
        <v>290</v>
      </c>
    </row>
    <row r="14" spans="1:21">
      <c r="A14" s="55" t="s">
        <v>119</v>
      </c>
      <c r="B14" s="30" t="s">
        <v>46</v>
      </c>
      <c r="C14" s="102" t="s" vm="4">
        <v>290</v>
      </c>
      <c r="D14" s="113" t="s" vm="5">
        <v>290</v>
      </c>
    </row>
    <row r="15" spans="1:21">
      <c r="A15" s="55" t="s">
        <v>119</v>
      </c>
      <c r="B15" s="30" t="s">
        <v>47</v>
      </c>
      <c r="C15" s="102" t="s" vm="6">
        <v>290</v>
      </c>
      <c r="D15" s="113" t="s" vm="7">
        <v>290</v>
      </c>
    </row>
    <row r="16" spans="1:21">
      <c r="A16" s="55" t="s">
        <v>119</v>
      </c>
      <c r="B16" s="30" t="s">
        <v>48</v>
      </c>
      <c r="C16" s="102" t="s" vm="8">
        <v>290</v>
      </c>
      <c r="D16" s="113" t="s" vm="9">
        <v>290</v>
      </c>
    </row>
    <row r="17" spans="1:4">
      <c r="A17" s="55" t="s">
        <v>119</v>
      </c>
      <c r="B17" s="30" t="s">
        <v>49</v>
      </c>
      <c r="C17" s="102">
        <f>'תעודות סל'!K11</f>
        <v>7165.3348499999993</v>
      </c>
      <c r="D17" s="113">
        <f>C17/$C$42</f>
        <v>0.92906997741703057</v>
      </c>
    </row>
    <row r="18" spans="1:4">
      <c r="A18" s="55" t="s">
        <v>119</v>
      </c>
      <c r="B18" s="30" t="s">
        <v>50</v>
      </c>
      <c r="C18" s="102" t="s" vm="10">
        <v>290</v>
      </c>
      <c r="D18" s="113" t="s" vm="11">
        <v>290</v>
      </c>
    </row>
    <row r="19" spans="1:4">
      <c r="A19" s="55" t="s">
        <v>119</v>
      </c>
      <c r="B19" s="30" t="s">
        <v>51</v>
      </c>
      <c r="C19" s="102" t="s" vm="12">
        <v>290</v>
      </c>
      <c r="D19" s="113" t="s" vm="13">
        <v>290</v>
      </c>
    </row>
    <row r="20" spans="1:4">
      <c r="A20" s="55" t="s">
        <v>119</v>
      </c>
      <c r="B20" s="30" t="s">
        <v>52</v>
      </c>
      <c r="C20" s="102" t="s" vm="14">
        <v>290</v>
      </c>
      <c r="D20" s="113" t="s" vm="15">
        <v>290</v>
      </c>
    </row>
    <row r="21" spans="1:4">
      <c r="A21" s="55" t="s">
        <v>119</v>
      </c>
      <c r="B21" s="30" t="s">
        <v>53</v>
      </c>
      <c r="C21" s="102" t="s" vm="16">
        <v>290</v>
      </c>
      <c r="D21" s="113" t="s" vm="17">
        <v>290</v>
      </c>
    </row>
    <row r="22" spans="1:4">
      <c r="A22" s="55" t="s">
        <v>119</v>
      </c>
      <c r="B22" s="30" t="s">
        <v>54</v>
      </c>
      <c r="C22" s="102" t="s" vm="18">
        <v>290</v>
      </c>
      <c r="D22" s="113" t="s" vm="19">
        <v>290</v>
      </c>
    </row>
    <row r="23" spans="1:4">
      <c r="B23" s="29" t="s">
        <v>176</v>
      </c>
      <c r="C23" s="102">
        <f>SUM(C24:C32)</f>
        <v>15.884450000000001</v>
      </c>
      <c r="D23" s="113">
        <f>C23/$C$42</f>
        <v>2.0596058539793091E-3</v>
      </c>
    </row>
    <row r="24" spans="1:4">
      <c r="A24" s="55" t="s">
        <v>119</v>
      </c>
      <c r="B24" s="30" t="s">
        <v>55</v>
      </c>
      <c r="C24" s="102" t="s" vm="20">
        <v>290</v>
      </c>
      <c r="D24" s="113" t="s" vm="21">
        <v>290</v>
      </c>
    </row>
    <row r="25" spans="1:4">
      <c r="A25" s="55" t="s">
        <v>119</v>
      </c>
      <c r="B25" s="30" t="s">
        <v>56</v>
      </c>
      <c r="C25" s="102" t="s" vm="22">
        <v>290</v>
      </c>
      <c r="D25" s="113" t="s" vm="23">
        <v>290</v>
      </c>
    </row>
    <row r="26" spans="1:4">
      <c r="A26" s="55" t="s">
        <v>119</v>
      </c>
      <c r="B26" s="30" t="s">
        <v>47</v>
      </c>
      <c r="C26" s="102" t="s" vm="24">
        <v>290</v>
      </c>
      <c r="D26" s="113" t="s" vm="25">
        <v>290</v>
      </c>
    </row>
    <row r="27" spans="1:4">
      <c r="A27" s="55" t="s">
        <v>119</v>
      </c>
      <c r="B27" s="30" t="s">
        <v>57</v>
      </c>
      <c r="C27" s="102" t="s" vm="26">
        <v>290</v>
      </c>
      <c r="D27" s="113" t="s" vm="27">
        <v>290</v>
      </c>
    </row>
    <row r="28" spans="1:4">
      <c r="A28" s="55" t="s">
        <v>119</v>
      </c>
      <c r="B28" s="30" t="s">
        <v>58</v>
      </c>
      <c r="C28" s="102" t="s" vm="28">
        <v>290</v>
      </c>
      <c r="D28" s="113" t="s" vm="29">
        <v>290</v>
      </c>
    </row>
    <row r="29" spans="1:4">
      <c r="A29" s="55" t="s">
        <v>119</v>
      </c>
      <c r="B29" s="30" t="s">
        <v>59</v>
      </c>
      <c r="C29" s="102" t="s" vm="30">
        <v>290</v>
      </c>
      <c r="D29" s="113" t="s" vm="31">
        <v>290</v>
      </c>
    </row>
    <row r="30" spans="1:4">
      <c r="A30" s="55" t="s">
        <v>119</v>
      </c>
      <c r="B30" s="30" t="s">
        <v>199</v>
      </c>
      <c r="C30" s="102" t="s" vm="32">
        <v>290</v>
      </c>
      <c r="D30" s="113" t="s" vm="33">
        <v>290</v>
      </c>
    </row>
    <row r="31" spans="1:4">
      <c r="A31" s="55" t="s">
        <v>119</v>
      </c>
      <c r="B31" s="30" t="s">
        <v>82</v>
      </c>
      <c r="C31" s="102">
        <f>'לא סחיר - חוזים עתידיים'!I11</f>
        <v>15.884450000000001</v>
      </c>
      <c r="D31" s="113">
        <f>C31/$C$42</f>
        <v>2.0596058539793091E-3</v>
      </c>
    </row>
    <row r="32" spans="1:4">
      <c r="A32" s="55" t="s">
        <v>119</v>
      </c>
      <c r="B32" s="30" t="s">
        <v>60</v>
      </c>
      <c r="C32" s="102" t="s" vm="34">
        <v>290</v>
      </c>
      <c r="D32" s="113" t="s" vm="35">
        <v>290</v>
      </c>
    </row>
    <row r="33" spans="1:4">
      <c r="A33" s="55" t="s">
        <v>119</v>
      </c>
      <c r="B33" s="29" t="s">
        <v>177</v>
      </c>
      <c r="C33" s="102" t="s" vm="36">
        <v>290</v>
      </c>
      <c r="D33" s="113" t="s" vm="37">
        <v>290</v>
      </c>
    </row>
    <row r="34" spans="1:4">
      <c r="A34" s="55" t="s">
        <v>119</v>
      </c>
      <c r="B34" s="29" t="s">
        <v>178</v>
      </c>
      <c r="C34" s="102" t="s" vm="38">
        <v>290</v>
      </c>
      <c r="D34" s="113" t="s" vm="39">
        <v>290</v>
      </c>
    </row>
    <row r="35" spans="1:4">
      <c r="A35" s="55" t="s">
        <v>119</v>
      </c>
      <c r="B35" s="29" t="s">
        <v>179</v>
      </c>
      <c r="C35" s="102" t="s" vm="40">
        <v>290</v>
      </c>
      <c r="D35" s="113" t="s" vm="41">
        <v>290</v>
      </c>
    </row>
    <row r="36" spans="1:4">
      <c r="A36" s="55" t="s">
        <v>119</v>
      </c>
      <c r="B36" s="56" t="s">
        <v>180</v>
      </c>
      <c r="C36" s="102" t="s" vm="42">
        <v>290</v>
      </c>
      <c r="D36" s="113" t="s" vm="43">
        <v>290</v>
      </c>
    </row>
    <row r="37" spans="1:4">
      <c r="A37" s="55" t="s">
        <v>119</v>
      </c>
      <c r="B37" s="29" t="s">
        <v>181</v>
      </c>
      <c r="C37" s="102">
        <f>'השקעות אחרות '!I10</f>
        <v>-83.92</v>
      </c>
      <c r="D37" s="113">
        <f>C37/$C$42</f>
        <v>-1.0881215482181857E-2</v>
      </c>
    </row>
    <row r="38" spans="1:4">
      <c r="A38" s="55"/>
      <c r="B38" s="68" t="s">
        <v>183</v>
      </c>
      <c r="C38" s="102">
        <v>0</v>
      </c>
      <c r="D38" s="113">
        <f>C38/$C$42</f>
        <v>0</v>
      </c>
    </row>
    <row r="39" spans="1:4">
      <c r="A39" s="55" t="s">
        <v>119</v>
      </c>
      <c r="B39" s="69" t="s">
        <v>184</v>
      </c>
      <c r="C39" s="102" t="s" vm="44">
        <v>290</v>
      </c>
      <c r="D39" s="113" t="s" vm="45">
        <v>290</v>
      </c>
    </row>
    <row r="40" spans="1:4">
      <c r="A40" s="55" t="s">
        <v>119</v>
      </c>
      <c r="B40" s="69" t="s">
        <v>210</v>
      </c>
      <c r="C40" s="102" t="s" vm="46">
        <v>290</v>
      </c>
      <c r="D40" s="113" t="s" vm="47">
        <v>290</v>
      </c>
    </row>
    <row r="41" spans="1:4">
      <c r="A41" s="55" t="s">
        <v>119</v>
      </c>
      <c r="B41" s="69" t="s">
        <v>185</v>
      </c>
      <c r="C41" s="102" t="s" vm="48">
        <v>290</v>
      </c>
      <c r="D41" s="113" t="s" vm="49">
        <v>290</v>
      </c>
    </row>
    <row r="42" spans="1:4">
      <c r="B42" s="69" t="s">
        <v>61</v>
      </c>
      <c r="C42" s="102">
        <f>C10+C38</f>
        <v>7712.3736899999985</v>
      </c>
      <c r="D42" s="113">
        <f>C42/$C$42</f>
        <v>1</v>
      </c>
    </row>
    <row r="43" spans="1:4">
      <c r="A43" s="55" t="s">
        <v>119</v>
      </c>
      <c r="B43" s="69" t="s">
        <v>182</v>
      </c>
      <c r="C43" s="102"/>
      <c r="D43" s="103"/>
    </row>
    <row r="44" spans="1:4">
      <c r="B44" s="6" t="s">
        <v>87</v>
      </c>
    </row>
    <row r="45" spans="1:4">
      <c r="C45" s="75" t="s">
        <v>164</v>
      </c>
      <c r="D45" s="36" t="s">
        <v>81</v>
      </c>
    </row>
    <row r="46" spans="1:4">
      <c r="C46" s="76" t="s">
        <v>1</v>
      </c>
      <c r="D46" s="25" t="s">
        <v>2</v>
      </c>
    </row>
    <row r="47" spans="1:4">
      <c r="C47" s="104" t="s">
        <v>145</v>
      </c>
      <c r="D47" s="105" vm="50">
        <v>2.7078000000000002</v>
      </c>
    </row>
    <row r="48" spans="1:4">
      <c r="C48" s="104" t="s">
        <v>154</v>
      </c>
      <c r="D48" s="105">
        <v>1.0466415094339623</v>
      </c>
    </row>
    <row r="49" spans="2:4">
      <c r="C49" s="104" t="s">
        <v>150</v>
      </c>
      <c r="D49" s="105" vm="51">
        <v>2.7648000000000001</v>
      </c>
    </row>
    <row r="50" spans="2:4">
      <c r="B50" s="12"/>
      <c r="C50" s="104" t="s">
        <v>291</v>
      </c>
      <c r="D50" s="105" vm="52">
        <v>3.5546000000000002</v>
      </c>
    </row>
    <row r="51" spans="2:4">
      <c r="C51" s="104" t="s">
        <v>143</v>
      </c>
      <c r="D51" s="105" vm="53">
        <v>4.1525999999999996</v>
      </c>
    </row>
    <row r="52" spans="2:4">
      <c r="C52" s="104" t="s">
        <v>144</v>
      </c>
      <c r="D52" s="105" vm="54">
        <v>4.6818999999999997</v>
      </c>
    </row>
    <row r="53" spans="2:4">
      <c r="C53" s="104" t="s">
        <v>146</v>
      </c>
      <c r="D53" s="105">
        <v>0.44374760015359022</v>
      </c>
    </row>
    <row r="54" spans="2:4">
      <c r="C54" s="104" t="s">
        <v>151</v>
      </c>
      <c r="D54" s="105" vm="55">
        <v>3.0802999999999998</v>
      </c>
    </row>
    <row r="55" spans="2:4">
      <c r="C55" s="104" t="s">
        <v>152</v>
      </c>
      <c r="D55" s="105">
        <v>0.1764978389578126</v>
      </c>
    </row>
    <row r="56" spans="2:4">
      <c r="C56" s="104" t="s">
        <v>149</v>
      </c>
      <c r="D56" s="105" vm="56">
        <v>0.55769999999999997</v>
      </c>
    </row>
    <row r="57" spans="2:4">
      <c r="C57" s="104" t="s">
        <v>292</v>
      </c>
      <c r="D57" s="105">
        <v>2.4577562999999998</v>
      </c>
    </row>
    <row r="58" spans="2:4">
      <c r="C58" s="104" t="s">
        <v>148</v>
      </c>
      <c r="D58" s="105" vm="57">
        <v>0.42209999999999998</v>
      </c>
    </row>
    <row r="59" spans="2:4">
      <c r="C59" s="104" t="s">
        <v>141</v>
      </c>
      <c r="D59" s="105" vm="58">
        <v>3.4670000000000001</v>
      </c>
    </row>
    <row r="60" spans="2:4">
      <c r="C60" s="104" t="s">
        <v>155</v>
      </c>
      <c r="D60" s="105" vm="59">
        <v>0.28129999999999999</v>
      </c>
    </row>
    <row r="61" spans="2:4">
      <c r="C61" s="104" t="s">
        <v>293</v>
      </c>
      <c r="D61" s="105" vm="60">
        <v>0.42209999999999998</v>
      </c>
    </row>
    <row r="62" spans="2:4">
      <c r="C62" s="104" t="s">
        <v>142</v>
      </c>
      <c r="D62" s="105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157</v>
      </c>
      <c r="C1" s="78" t="s" vm="1">
        <v>225</v>
      </c>
    </row>
    <row r="2" spans="2:60">
      <c r="B2" s="57" t="s">
        <v>156</v>
      </c>
      <c r="C2" s="78" t="s">
        <v>226</v>
      </c>
    </row>
    <row r="3" spans="2:60">
      <c r="B3" s="57" t="s">
        <v>158</v>
      </c>
      <c r="C3" s="78" t="s">
        <v>227</v>
      </c>
    </row>
    <row r="4" spans="2:60">
      <c r="B4" s="57" t="s">
        <v>159</v>
      </c>
      <c r="C4" s="78">
        <v>2146</v>
      </c>
    </row>
    <row r="6" spans="2:60" ht="26.25" customHeight="1">
      <c r="B6" s="150" t="s">
        <v>187</v>
      </c>
      <c r="C6" s="151"/>
      <c r="D6" s="151"/>
      <c r="E6" s="151"/>
      <c r="F6" s="151"/>
      <c r="G6" s="151"/>
      <c r="H6" s="151"/>
      <c r="I6" s="151"/>
      <c r="J6" s="151"/>
      <c r="K6" s="151"/>
      <c r="L6" s="152"/>
    </row>
    <row r="7" spans="2:60" ht="26.25" customHeight="1">
      <c r="B7" s="150" t="s">
        <v>70</v>
      </c>
      <c r="C7" s="151"/>
      <c r="D7" s="151"/>
      <c r="E7" s="151"/>
      <c r="F7" s="151"/>
      <c r="G7" s="151"/>
      <c r="H7" s="151"/>
      <c r="I7" s="151"/>
      <c r="J7" s="151"/>
      <c r="K7" s="151"/>
      <c r="L7" s="152"/>
      <c r="BH7" s="3"/>
    </row>
    <row r="8" spans="2:60" s="3" customFormat="1" ht="78.75">
      <c r="B8" s="23" t="s">
        <v>94</v>
      </c>
      <c r="C8" s="31" t="s">
        <v>30</v>
      </c>
      <c r="D8" s="31" t="s">
        <v>97</v>
      </c>
      <c r="E8" s="31" t="s">
        <v>41</v>
      </c>
      <c r="F8" s="31" t="s">
        <v>79</v>
      </c>
      <c r="G8" s="31" t="s">
        <v>209</v>
      </c>
      <c r="H8" s="31" t="s">
        <v>208</v>
      </c>
      <c r="I8" s="31" t="s">
        <v>40</v>
      </c>
      <c r="J8" s="31" t="s">
        <v>39</v>
      </c>
      <c r="K8" s="31" t="s">
        <v>160</v>
      </c>
      <c r="L8" s="31" t="s">
        <v>162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216</v>
      </c>
      <c r="H9" s="17"/>
      <c r="I9" s="17" t="s">
        <v>212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C11" s="1"/>
      <c r="BD11" s="3"/>
      <c r="BE11" s="1"/>
      <c r="BG11" s="1"/>
    </row>
    <row r="12" spans="2:60" s="4" customFormat="1" ht="18" customHeight="1">
      <c r="B12" s="80" t="s">
        <v>224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C12" s="1"/>
      <c r="BD12" s="3"/>
      <c r="BE12" s="1"/>
      <c r="BG12" s="1"/>
    </row>
    <row r="13" spans="2:60">
      <c r="B13" s="80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D13" s="3"/>
    </row>
    <row r="14" spans="2:60" ht="20.25">
      <c r="B14" s="80" t="s">
        <v>207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BD14" s="4"/>
    </row>
    <row r="15" spans="2:60">
      <c r="B15" s="80" t="s">
        <v>215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56" ht="20.2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BC19" s="4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BD20" s="3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157</v>
      </c>
      <c r="C1" s="78" t="s" vm="1">
        <v>225</v>
      </c>
    </row>
    <row r="2" spans="2:61">
      <c r="B2" s="57" t="s">
        <v>156</v>
      </c>
      <c r="C2" s="78" t="s">
        <v>226</v>
      </c>
    </row>
    <row r="3" spans="2:61">
      <c r="B3" s="57" t="s">
        <v>158</v>
      </c>
      <c r="C3" s="78" t="s">
        <v>227</v>
      </c>
    </row>
    <row r="4" spans="2:61">
      <c r="B4" s="57" t="s">
        <v>159</v>
      </c>
      <c r="C4" s="78">
        <v>2146</v>
      </c>
    </row>
    <row r="6" spans="2:61" ht="26.25" customHeight="1">
      <c r="B6" s="150" t="s">
        <v>187</v>
      </c>
      <c r="C6" s="151"/>
      <c r="D6" s="151"/>
      <c r="E6" s="151"/>
      <c r="F6" s="151"/>
      <c r="G6" s="151"/>
      <c r="H6" s="151"/>
      <c r="I6" s="151"/>
      <c r="J6" s="151"/>
      <c r="K6" s="151"/>
      <c r="L6" s="152"/>
    </row>
    <row r="7" spans="2:61" ht="26.25" customHeight="1">
      <c r="B7" s="150" t="s">
        <v>71</v>
      </c>
      <c r="C7" s="151"/>
      <c r="D7" s="151"/>
      <c r="E7" s="151"/>
      <c r="F7" s="151"/>
      <c r="G7" s="151"/>
      <c r="H7" s="151"/>
      <c r="I7" s="151"/>
      <c r="J7" s="151"/>
      <c r="K7" s="151"/>
      <c r="L7" s="152"/>
      <c r="BI7" s="3"/>
    </row>
    <row r="8" spans="2:61" s="3" customFormat="1" ht="78.75">
      <c r="B8" s="23" t="s">
        <v>94</v>
      </c>
      <c r="C8" s="31" t="s">
        <v>30</v>
      </c>
      <c r="D8" s="31" t="s">
        <v>97</v>
      </c>
      <c r="E8" s="31" t="s">
        <v>41</v>
      </c>
      <c r="F8" s="31" t="s">
        <v>79</v>
      </c>
      <c r="G8" s="31" t="s">
        <v>209</v>
      </c>
      <c r="H8" s="31" t="s">
        <v>208</v>
      </c>
      <c r="I8" s="31" t="s">
        <v>40</v>
      </c>
      <c r="J8" s="31" t="s">
        <v>39</v>
      </c>
      <c r="K8" s="31" t="s">
        <v>160</v>
      </c>
      <c r="L8" s="32" t="s">
        <v>162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216</v>
      </c>
      <c r="H9" s="17"/>
      <c r="I9" s="17" t="s">
        <v>212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D11" s="1"/>
      <c r="BE11" s="3"/>
      <c r="BF11" s="1"/>
      <c r="BH11" s="1"/>
    </row>
    <row r="12" spans="2:61">
      <c r="B12" s="80" t="s">
        <v>224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E12" s="3"/>
    </row>
    <row r="13" spans="2:61" ht="20.25">
      <c r="B13" s="80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E13" s="4"/>
    </row>
    <row r="14" spans="2:61">
      <c r="B14" s="80" t="s">
        <v>207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61">
      <c r="B15" s="80" t="s">
        <v>215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 ht="20.2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BD18" s="4"/>
    </row>
    <row r="19" spans="2:5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BD21" s="3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157</v>
      </c>
      <c r="C1" s="78" t="s" vm="1">
        <v>225</v>
      </c>
    </row>
    <row r="2" spans="1:60">
      <c r="B2" s="57" t="s">
        <v>156</v>
      </c>
      <c r="C2" s="78" t="s">
        <v>226</v>
      </c>
    </row>
    <row r="3" spans="1:60">
      <c r="B3" s="57" t="s">
        <v>158</v>
      </c>
      <c r="C3" s="78" t="s">
        <v>227</v>
      </c>
    </row>
    <row r="4" spans="1:60">
      <c r="B4" s="57" t="s">
        <v>159</v>
      </c>
      <c r="C4" s="78">
        <v>2146</v>
      </c>
    </row>
    <row r="6" spans="1:60" ht="26.25" customHeight="1">
      <c r="B6" s="150" t="s">
        <v>187</v>
      </c>
      <c r="C6" s="151"/>
      <c r="D6" s="151"/>
      <c r="E6" s="151"/>
      <c r="F6" s="151"/>
      <c r="G6" s="151"/>
      <c r="H6" s="151"/>
      <c r="I6" s="151"/>
      <c r="J6" s="151"/>
      <c r="K6" s="152"/>
      <c r="BD6" s="1" t="s">
        <v>98</v>
      </c>
      <c r="BF6" s="1" t="s">
        <v>165</v>
      </c>
      <c r="BH6" s="3" t="s">
        <v>142</v>
      </c>
    </row>
    <row r="7" spans="1:60" ht="26.25" customHeight="1">
      <c r="B7" s="150" t="s">
        <v>72</v>
      </c>
      <c r="C7" s="151"/>
      <c r="D7" s="151"/>
      <c r="E7" s="151"/>
      <c r="F7" s="151"/>
      <c r="G7" s="151"/>
      <c r="H7" s="151"/>
      <c r="I7" s="151"/>
      <c r="J7" s="151"/>
      <c r="K7" s="152"/>
      <c r="BD7" s="3" t="s">
        <v>100</v>
      </c>
      <c r="BF7" s="1" t="s">
        <v>120</v>
      </c>
      <c r="BH7" s="3" t="s">
        <v>141</v>
      </c>
    </row>
    <row r="8" spans="1:60" s="3" customFormat="1" ht="78.75">
      <c r="A8" s="2"/>
      <c r="B8" s="23" t="s">
        <v>94</v>
      </c>
      <c r="C8" s="31" t="s">
        <v>30</v>
      </c>
      <c r="D8" s="31" t="s">
        <v>97</v>
      </c>
      <c r="E8" s="31" t="s">
        <v>41</v>
      </c>
      <c r="F8" s="31" t="s">
        <v>79</v>
      </c>
      <c r="G8" s="31" t="s">
        <v>209</v>
      </c>
      <c r="H8" s="31" t="s">
        <v>208</v>
      </c>
      <c r="I8" s="31" t="s">
        <v>40</v>
      </c>
      <c r="J8" s="31" t="s">
        <v>160</v>
      </c>
      <c r="K8" s="31" t="s">
        <v>162</v>
      </c>
      <c r="BC8" s="1" t="s">
        <v>113</v>
      </c>
      <c r="BD8" s="1" t="s">
        <v>114</v>
      </c>
      <c r="BE8" s="1" t="s">
        <v>121</v>
      </c>
      <c r="BG8" s="4" t="s">
        <v>143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216</v>
      </c>
      <c r="H9" s="17"/>
      <c r="I9" s="17" t="s">
        <v>212</v>
      </c>
      <c r="J9" s="33" t="s">
        <v>20</v>
      </c>
      <c r="K9" s="58" t="s">
        <v>20</v>
      </c>
      <c r="BC9" s="1" t="s">
        <v>110</v>
      </c>
      <c r="BE9" s="1" t="s">
        <v>122</v>
      </c>
      <c r="BG9" s="4" t="s">
        <v>144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106</v>
      </c>
      <c r="BD10" s="3"/>
      <c r="BE10" s="1" t="s">
        <v>166</v>
      </c>
      <c r="BG10" s="1" t="s">
        <v>150</v>
      </c>
    </row>
    <row r="11" spans="1:60" s="4" customFormat="1" ht="18" customHeight="1">
      <c r="A11" s="2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BC11" s="1" t="s">
        <v>105</v>
      </c>
      <c r="BD11" s="3"/>
      <c r="BE11" s="1" t="s">
        <v>123</v>
      </c>
      <c r="BG11" s="1" t="s">
        <v>145</v>
      </c>
    </row>
    <row r="12" spans="1:60" ht="20.25">
      <c r="B12" s="80" t="s">
        <v>224</v>
      </c>
      <c r="C12" s="79"/>
      <c r="D12" s="79"/>
      <c r="E12" s="79"/>
      <c r="F12" s="79"/>
      <c r="G12" s="79"/>
      <c r="H12" s="79"/>
      <c r="I12" s="79"/>
      <c r="J12" s="79"/>
      <c r="K12" s="79"/>
      <c r="P12" s="1"/>
      <c r="BC12" s="1" t="s">
        <v>103</v>
      </c>
      <c r="BD12" s="4"/>
      <c r="BE12" s="1" t="s">
        <v>124</v>
      </c>
      <c r="BG12" s="1" t="s">
        <v>146</v>
      </c>
    </row>
    <row r="13" spans="1:60">
      <c r="B13" s="80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P13" s="1"/>
      <c r="BC13" s="1" t="s">
        <v>107</v>
      </c>
      <c r="BE13" s="1" t="s">
        <v>125</v>
      </c>
      <c r="BG13" s="1" t="s">
        <v>147</v>
      </c>
    </row>
    <row r="14" spans="1:60">
      <c r="B14" s="80" t="s">
        <v>207</v>
      </c>
      <c r="C14" s="79"/>
      <c r="D14" s="79"/>
      <c r="E14" s="79"/>
      <c r="F14" s="79"/>
      <c r="G14" s="79"/>
      <c r="H14" s="79"/>
      <c r="I14" s="79"/>
      <c r="J14" s="79"/>
      <c r="K14" s="79"/>
      <c r="P14" s="1"/>
      <c r="BC14" s="1" t="s">
        <v>104</v>
      </c>
      <c r="BE14" s="1" t="s">
        <v>126</v>
      </c>
      <c r="BG14" s="1" t="s">
        <v>149</v>
      </c>
    </row>
    <row r="15" spans="1:60">
      <c r="B15" s="80" t="s">
        <v>215</v>
      </c>
      <c r="C15" s="79"/>
      <c r="D15" s="79"/>
      <c r="E15" s="79"/>
      <c r="F15" s="79"/>
      <c r="G15" s="79"/>
      <c r="H15" s="79"/>
      <c r="I15" s="79"/>
      <c r="J15" s="79"/>
      <c r="K15" s="79"/>
      <c r="P15" s="1"/>
      <c r="BC15" s="1" t="s">
        <v>115</v>
      </c>
      <c r="BE15" s="1" t="s">
        <v>167</v>
      </c>
      <c r="BG15" s="1" t="s">
        <v>151</v>
      </c>
    </row>
    <row r="16" spans="1:60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P16" s="1"/>
      <c r="BC16" s="4" t="s">
        <v>101</v>
      </c>
      <c r="BD16" s="1" t="s">
        <v>116</v>
      </c>
      <c r="BE16" s="1" t="s">
        <v>127</v>
      </c>
      <c r="BG16" s="1" t="s">
        <v>152</v>
      </c>
    </row>
    <row r="17" spans="2:60">
      <c r="B17" s="79"/>
      <c r="C17" s="79"/>
      <c r="D17" s="79"/>
      <c r="E17" s="79"/>
      <c r="F17" s="79"/>
      <c r="G17" s="79"/>
      <c r="H17" s="79"/>
      <c r="I17" s="79"/>
      <c r="J17" s="79"/>
      <c r="K17" s="79"/>
      <c r="P17" s="1"/>
      <c r="BC17" s="1" t="s">
        <v>111</v>
      </c>
      <c r="BE17" s="1" t="s">
        <v>128</v>
      </c>
      <c r="BG17" s="1" t="s">
        <v>153</v>
      </c>
    </row>
    <row r="18" spans="2:60">
      <c r="B18" s="79"/>
      <c r="C18" s="79"/>
      <c r="D18" s="79"/>
      <c r="E18" s="79"/>
      <c r="F18" s="79"/>
      <c r="G18" s="79"/>
      <c r="H18" s="79"/>
      <c r="I18" s="79"/>
      <c r="J18" s="79"/>
      <c r="K18" s="79"/>
      <c r="BD18" s="1" t="s">
        <v>99</v>
      </c>
      <c r="BF18" s="1" t="s">
        <v>129</v>
      </c>
      <c r="BH18" s="1" t="s">
        <v>23</v>
      </c>
    </row>
    <row r="19" spans="2:60">
      <c r="B19" s="79"/>
      <c r="C19" s="79"/>
      <c r="D19" s="79"/>
      <c r="E19" s="79"/>
      <c r="F19" s="79"/>
      <c r="G19" s="79"/>
      <c r="H19" s="79"/>
      <c r="I19" s="79"/>
      <c r="J19" s="79"/>
      <c r="K19" s="79"/>
      <c r="BD19" s="1" t="s">
        <v>112</v>
      </c>
      <c r="BF19" s="1" t="s">
        <v>130</v>
      </c>
    </row>
    <row r="20" spans="2:60">
      <c r="B20" s="79"/>
      <c r="C20" s="79"/>
      <c r="D20" s="79"/>
      <c r="E20" s="79"/>
      <c r="F20" s="79"/>
      <c r="G20" s="79"/>
      <c r="H20" s="79"/>
      <c r="I20" s="79"/>
      <c r="J20" s="79"/>
      <c r="K20" s="79"/>
      <c r="BD20" s="1" t="s">
        <v>117</v>
      </c>
      <c r="BF20" s="1" t="s">
        <v>131</v>
      </c>
    </row>
    <row r="21" spans="2:60">
      <c r="B21" s="79"/>
      <c r="C21" s="79"/>
      <c r="D21" s="79"/>
      <c r="E21" s="79"/>
      <c r="F21" s="79"/>
      <c r="G21" s="79"/>
      <c r="H21" s="79"/>
      <c r="I21" s="79"/>
      <c r="J21" s="79"/>
      <c r="K21" s="79"/>
      <c r="BD21" s="1" t="s">
        <v>102</v>
      </c>
      <c r="BE21" s="1" t="s">
        <v>118</v>
      </c>
      <c r="BF21" s="1" t="s">
        <v>132</v>
      </c>
    </row>
    <row r="22" spans="2:60">
      <c r="B22" s="79"/>
      <c r="C22" s="79"/>
      <c r="D22" s="79"/>
      <c r="E22" s="79"/>
      <c r="F22" s="79"/>
      <c r="G22" s="79"/>
      <c r="H22" s="79"/>
      <c r="I22" s="79"/>
      <c r="J22" s="79"/>
      <c r="K22" s="79"/>
      <c r="BD22" s="1" t="s">
        <v>108</v>
      </c>
      <c r="BF22" s="1" t="s">
        <v>133</v>
      </c>
    </row>
    <row r="23" spans="2:60">
      <c r="B23" s="79"/>
      <c r="C23" s="79"/>
      <c r="D23" s="79"/>
      <c r="E23" s="79"/>
      <c r="F23" s="79"/>
      <c r="G23" s="79"/>
      <c r="H23" s="79"/>
      <c r="I23" s="79"/>
      <c r="J23" s="79"/>
      <c r="K23" s="79"/>
      <c r="BD23" s="1" t="s">
        <v>23</v>
      </c>
      <c r="BE23" s="1" t="s">
        <v>109</v>
      </c>
      <c r="BF23" s="1" t="s">
        <v>168</v>
      </c>
    </row>
    <row r="24" spans="2:60">
      <c r="B24" s="79"/>
      <c r="C24" s="79"/>
      <c r="D24" s="79"/>
      <c r="E24" s="79"/>
      <c r="F24" s="79"/>
      <c r="G24" s="79"/>
      <c r="H24" s="79"/>
      <c r="I24" s="79"/>
      <c r="J24" s="79"/>
      <c r="K24" s="79"/>
      <c r="BF24" s="1" t="s">
        <v>171</v>
      </c>
    </row>
    <row r="25" spans="2:60">
      <c r="B25" s="79"/>
      <c r="C25" s="79"/>
      <c r="D25" s="79"/>
      <c r="E25" s="79"/>
      <c r="F25" s="79"/>
      <c r="G25" s="79"/>
      <c r="H25" s="79"/>
      <c r="I25" s="79"/>
      <c r="J25" s="79"/>
      <c r="K25" s="79"/>
      <c r="BF25" s="1" t="s">
        <v>134</v>
      </c>
    </row>
    <row r="26" spans="2:60">
      <c r="B26" s="79"/>
      <c r="C26" s="79"/>
      <c r="D26" s="79"/>
      <c r="E26" s="79"/>
      <c r="F26" s="79"/>
      <c r="G26" s="79"/>
      <c r="H26" s="79"/>
      <c r="I26" s="79"/>
      <c r="J26" s="79"/>
      <c r="K26" s="79"/>
      <c r="BF26" s="1" t="s">
        <v>135</v>
      </c>
    </row>
    <row r="27" spans="2:60">
      <c r="B27" s="79"/>
      <c r="C27" s="79"/>
      <c r="D27" s="79"/>
      <c r="E27" s="79"/>
      <c r="F27" s="79"/>
      <c r="G27" s="79"/>
      <c r="H27" s="79"/>
      <c r="I27" s="79"/>
      <c r="J27" s="79"/>
      <c r="K27" s="79"/>
      <c r="BF27" s="1" t="s">
        <v>170</v>
      </c>
    </row>
    <row r="28" spans="2:60">
      <c r="B28" s="79"/>
      <c r="C28" s="79"/>
      <c r="D28" s="79"/>
      <c r="E28" s="79"/>
      <c r="F28" s="79"/>
      <c r="G28" s="79"/>
      <c r="H28" s="79"/>
      <c r="I28" s="79"/>
      <c r="J28" s="79"/>
      <c r="K28" s="79"/>
      <c r="BF28" s="1" t="s">
        <v>136</v>
      </c>
    </row>
    <row r="29" spans="2:60">
      <c r="B29" s="79"/>
      <c r="C29" s="79"/>
      <c r="D29" s="79"/>
      <c r="E29" s="79"/>
      <c r="F29" s="79"/>
      <c r="G29" s="79"/>
      <c r="H29" s="79"/>
      <c r="I29" s="79"/>
      <c r="J29" s="79"/>
      <c r="K29" s="79"/>
      <c r="BF29" s="1" t="s">
        <v>137</v>
      </c>
    </row>
    <row r="30" spans="2:60">
      <c r="B30" s="79"/>
      <c r="C30" s="79"/>
      <c r="D30" s="79"/>
      <c r="E30" s="79"/>
      <c r="F30" s="79"/>
      <c r="G30" s="79"/>
      <c r="H30" s="79"/>
      <c r="I30" s="79"/>
      <c r="J30" s="79"/>
      <c r="K30" s="79"/>
      <c r="BF30" s="1" t="s">
        <v>169</v>
      </c>
    </row>
    <row r="31" spans="2:60">
      <c r="B31" s="79"/>
      <c r="C31" s="79"/>
      <c r="D31" s="79"/>
      <c r="E31" s="79"/>
      <c r="F31" s="79"/>
      <c r="G31" s="79"/>
      <c r="H31" s="79"/>
      <c r="I31" s="79"/>
      <c r="J31" s="79"/>
      <c r="K31" s="79"/>
      <c r="BF31" s="1" t="s">
        <v>23</v>
      </c>
    </row>
    <row r="32" spans="2:60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157</v>
      </c>
      <c r="C1" s="78" t="s" vm="1">
        <v>225</v>
      </c>
    </row>
    <row r="2" spans="2:81">
      <c r="B2" s="57" t="s">
        <v>156</v>
      </c>
      <c r="C2" s="78" t="s">
        <v>226</v>
      </c>
    </row>
    <row r="3" spans="2:81">
      <c r="B3" s="57" t="s">
        <v>158</v>
      </c>
      <c r="C3" s="78" t="s">
        <v>227</v>
      </c>
      <c r="E3" s="2"/>
    </row>
    <row r="4" spans="2:81">
      <c r="B4" s="57" t="s">
        <v>159</v>
      </c>
      <c r="C4" s="78">
        <v>2146</v>
      </c>
    </row>
    <row r="6" spans="2:81" ht="26.25" customHeight="1">
      <c r="B6" s="150" t="s">
        <v>187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2"/>
    </row>
    <row r="7" spans="2:81" ht="26.25" customHeight="1">
      <c r="B7" s="150" t="s">
        <v>73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2"/>
    </row>
    <row r="8" spans="2:81" s="3" customFormat="1" ht="47.25">
      <c r="B8" s="23" t="s">
        <v>94</v>
      </c>
      <c r="C8" s="31" t="s">
        <v>30</v>
      </c>
      <c r="D8" s="14" t="s">
        <v>32</v>
      </c>
      <c r="E8" s="31" t="s">
        <v>15</v>
      </c>
      <c r="F8" s="31" t="s">
        <v>42</v>
      </c>
      <c r="G8" s="31" t="s">
        <v>80</v>
      </c>
      <c r="H8" s="31" t="s">
        <v>18</v>
      </c>
      <c r="I8" s="31" t="s">
        <v>79</v>
      </c>
      <c r="J8" s="31" t="s">
        <v>17</v>
      </c>
      <c r="K8" s="31" t="s">
        <v>19</v>
      </c>
      <c r="L8" s="31" t="s">
        <v>209</v>
      </c>
      <c r="M8" s="31" t="s">
        <v>208</v>
      </c>
      <c r="N8" s="31" t="s">
        <v>40</v>
      </c>
      <c r="O8" s="31" t="s">
        <v>39</v>
      </c>
      <c r="P8" s="31" t="s">
        <v>160</v>
      </c>
      <c r="Q8" s="32" t="s">
        <v>162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216</v>
      </c>
      <c r="M9" s="33"/>
      <c r="N9" s="33" t="s">
        <v>212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80" t="s">
        <v>224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81">
      <c r="B13" s="80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81">
      <c r="B14" s="80" t="s">
        <v>207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81">
      <c r="B15" s="80" t="s">
        <v>215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157</v>
      </c>
      <c r="C1" s="78" t="s" vm="1">
        <v>225</v>
      </c>
    </row>
    <row r="2" spans="2:72">
      <c r="B2" s="57" t="s">
        <v>156</v>
      </c>
      <c r="C2" s="78" t="s">
        <v>226</v>
      </c>
    </row>
    <row r="3" spans="2:72">
      <c r="B3" s="57" t="s">
        <v>158</v>
      </c>
      <c r="C3" s="78" t="s">
        <v>227</v>
      </c>
    </row>
    <row r="4" spans="2:72">
      <c r="B4" s="57" t="s">
        <v>159</v>
      </c>
      <c r="C4" s="78">
        <v>2146</v>
      </c>
    </row>
    <row r="6" spans="2:72" ht="26.25" customHeight="1">
      <c r="B6" s="150" t="s">
        <v>188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2"/>
    </row>
    <row r="7" spans="2:72" ht="26.25" customHeight="1">
      <c r="B7" s="150" t="s">
        <v>64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2"/>
    </row>
    <row r="8" spans="2:72" s="3" customFormat="1" ht="78.75">
      <c r="B8" s="23" t="s">
        <v>94</v>
      </c>
      <c r="C8" s="31" t="s">
        <v>30</v>
      </c>
      <c r="D8" s="31" t="s">
        <v>15</v>
      </c>
      <c r="E8" s="31" t="s">
        <v>42</v>
      </c>
      <c r="F8" s="31" t="s">
        <v>80</v>
      </c>
      <c r="G8" s="31" t="s">
        <v>18</v>
      </c>
      <c r="H8" s="31" t="s">
        <v>79</v>
      </c>
      <c r="I8" s="31" t="s">
        <v>17</v>
      </c>
      <c r="J8" s="31" t="s">
        <v>19</v>
      </c>
      <c r="K8" s="31" t="s">
        <v>209</v>
      </c>
      <c r="L8" s="31" t="s">
        <v>208</v>
      </c>
      <c r="M8" s="31" t="s">
        <v>88</v>
      </c>
      <c r="N8" s="31" t="s">
        <v>39</v>
      </c>
      <c r="O8" s="31" t="s">
        <v>160</v>
      </c>
      <c r="P8" s="32" t="s">
        <v>162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216</v>
      </c>
      <c r="L9" s="33"/>
      <c r="M9" s="33" t="s">
        <v>212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0" t="s">
        <v>90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72">
      <c r="B13" s="80" t="s">
        <v>207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72">
      <c r="B14" s="80" t="s">
        <v>215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7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7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157</v>
      </c>
      <c r="C1" s="78" t="s" vm="1">
        <v>225</v>
      </c>
    </row>
    <row r="2" spans="2:65">
      <c r="B2" s="57" t="s">
        <v>156</v>
      </c>
      <c r="C2" s="78" t="s">
        <v>226</v>
      </c>
    </row>
    <row r="3" spans="2:65">
      <c r="B3" s="57" t="s">
        <v>158</v>
      </c>
      <c r="C3" s="78" t="s">
        <v>227</v>
      </c>
    </row>
    <row r="4" spans="2:65">
      <c r="B4" s="57" t="s">
        <v>159</v>
      </c>
      <c r="C4" s="78">
        <v>2146</v>
      </c>
    </row>
    <row r="6" spans="2:65" ht="26.25" customHeight="1">
      <c r="B6" s="150" t="s">
        <v>188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2"/>
    </row>
    <row r="7" spans="2:65" ht="26.25" customHeight="1">
      <c r="B7" s="150" t="s">
        <v>65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2"/>
    </row>
    <row r="8" spans="2:65" s="3" customFormat="1" ht="78.75">
      <c r="B8" s="23" t="s">
        <v>94</v>
      </c>
      <c r="C8" s="31" t="s">
        <v>30</v>
      </c>
      <c r="D8" s="31" t="s">
        <v>96</v>
      </c>
      <c r="E8" s="31" t="s">
        <v>95</v>
      </c>
      <c r="F8" s="31" t="s">
        <v>41</v>
      </c>
      <c r="G8" s="31" t="s">
        <v>15</v>
      </c>
      <c r="H8" s="31" t="s">
        <v>42</v>
      </c>
      <c r="I8" s="31" t="s">
        <v>80</v>
      </c>
      <c r="J8" s="31" t="s">
        <v>18</v>
      </c>
      <c r="K8" s="31" t="s">
        <v>79</v>
      </c>
      <c r="L8" s="31" t="s">
        <v>17</v>
      </c>
      <c r="M8" s="71" t="s">
        <v>19</v>
      </c>
      <c r="N8" s="31" t="s">
        <v>209</v>
      </c>
      <c r="O8" s="31" t="s">
        <v>208</v>
      </c>
      <c r="P8" s="31" t="s">
        <v>88</v>
      </c>
      <c r="Q8" s="31" t="s">
        <v>39</v>
      </c>
      <c r="R8" s="31" t="s">
        <v>160</v>
      </c>
      <c r="S8" s="32" t="s">
        <v>162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216</v>
      </c>
      <c r="O9" s="33"/>
      <c r="P9" s="33" t="s">
        <v>212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91</v>
      </c>
      <c r="R10" s="21" t="s">
        <v>92</v>
      </c>
      <c r="S10" s="21" t="s">
        <v>163</v>
      </c>
      <c r="T10" s="5"/>
      <c r="BJ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J11" s="1"/>
      <c r="BM11" s="1"/>
    </row>
    <row r="12" spans="2:65" ht="20.25" customHeight="1">
      <c r="B12" s="80" t="s">
        <v>224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65">
      <c r="B13" s="80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65">
      <c r="B14" s="80" t="s">
        <v>207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65">
      <c r="B15" s="80" t="s">
        <v>215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157</v>
      </c>
      <c r="C1" s="78" t="s" vm="1">
        <v>225</v>
      </c>
    </row>
    <row r="2" spans="2:81">
      <c r="B2" s="57" t="s">
        <v>156</v>
      </c>
      <c r="C2" s="78" t="s">
        <v>226</v>
      </c>
    </row>
    <row r="3" spans="2:81">
      <c r="B3" s="57" t="s">
        <v>158</v>
      </c>
      <c r="C3" s="78" t="s">
        <v>227</v>
      </c>
    </row>
    <row r="4" spans="2:81">
      <c r="B4" s="57" t="s">
        <v>159</v>
      </c>
      <c r="C4" s="78">
        <v>2146</v>
      </c>
    </row>
    <row r="6" spans="2:81" ht="26.25" customHeight="1">
      <c r="B6" s="150" t="s">
        <v>188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2"/>
    </row>
    <row r="7" spans="2:81" ht="26.25" customHeight="1">
      <c r="B7" s="150" t="s">
        <v>66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2"/>
    </row>
    <row r="8" spans="2:81" s="3" customFormat="1" ht="78.75">
      <c r="B8" s="23" t="s">
        <v>94</v>
      </c>
      <c r="C8" s="31" t="s">
        <v>30</v>
      </c>
      <c r="D8" s="31" t="s">
        <v>96</v>
      </c>
      <c r="E8" s="31" t="s">
        <v>95</v>
      </c>
      <c r="F8" s="31" t="s">
        <v>41</v>
      </c>
      <c r="G8" s="31" t="s">
        <v>15</v>
      </c>
      <c r="H8" s="31" t="s">
        <v>42</v>
      </c>
      <c r="I8" s="31" t="s">
        <v>80</v>
      </c>
      <c r="J8" s="31" t="s">
        <v>18</v>
      </c>
      <c r="K8" s="31" t="s">
        <v>79</v>
      </c>
      <c r="L8" s="31" t="s">
        <v>17</v>
      </c>
      <c r="M8" s="71" t="s">
        <v>19</v>
      </c>
      <c r="N8" s="71" t="s">
        <v>209</v>
      </c>
      <c r="O8" s="31" t="s">
        <v>208</v>
      </c>
      <c r="P8" s="31" t="s">
        <v>88</v>
      </c>
      <c r="Q8" s="31" t="s">
        <v>39</v>
      </c>
      <c r="R8" s="31" t="s">
        <v>160</v>
      </c>
      <c r="S8" s="32" t="s">
        <v>162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216</v>
      </c>
      <c r="O9" s="33"/>
      <c r="P9" s="33" t="s">
        <v>212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91</v>
      </c>
      <c r="R10" s="21" t="s">
        <v>92</v>
      </c>
      <c r="S10" s="21" t="s">
        <v>163</v>
      </c>
      <c r="T10" s="5"/>
      <c r="BZ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Z11" s="1"/>
      <c r="CC11" s="1"/>
    </row>
    <row r="12" spans="2:81" ht="17.25" customHeight="1">
      <c r="B12" s="80" t="s">
        <v>224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81">
      <c r="B13" s="80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81">
      <c r="B14" s="80" t="s">
        <v>207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81">
      <c r="B15" s="80" t="s">
        <v>215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157</v>
      </c>
      <c r="C1" s="78" t="s" vm="1">
        <v>225</v>
      </c>
    </row>
    <row r="2" spans="2:98">
      <c r="B2" s="57" t="s">
        <v>156</v>
      </c>
      <c r="C2" s="78" t="s">
        <v>226</v>
      </c>
    </row>
    <row r="3" spans="2:98">
      <c r="B3" s="57" t="s">
        <v>158</v>
      </c>
      <c r="C3" s="78" t="s">
        <v>227</v>
      </c>
    </row>
    <row r="4" spans="2:98">
      <c r="B4" s="57" t="s">
        <v>159</v>
      </c>
      <c r="C4" s="78">
        <v>2146</v>
      </c>
    </row>
    <row r="6" spans="2:98" ht="26.25" customHeight="1">
      <c r="B6" s="150" t="s">
        <v>188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2"/>
    </row>
    <row r="7" spans="2:98" ht="26.25" customHeight="1">
      <c r="B7" s="150" t="s">
        <v>67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2"/>
    </row>
    <row r="8" spans="2:98" s="3" customFormat="1" ht="78.75">
      <c r="B8" s="23" t="s">
        <v>94</v>
      </c>
      <c r="C8" s="31" t="s">
        <v>30</v>
      </c>
      <c r="D8" s="31" t="s">
        <v>96</v>
      </c>
      <c r="E8" s="31" t="s">
        <v>95</v>
      </c>
      <c r="F8" s="31" t="s">
        <v>41</v>
      </c>
      <c r="G8" s="31" t="s">
        <v>79</v>
      </c>
      <c r="H8" s="31" t="s">
        <v>209</v>
      </c>
      <c r="I8" s="31" t="s">
        <v>208</v>
      </c>
      <c r="J8" s="31" t="s">
        <v>88</v>
      </c>
      <c r="K8" s="31" t="s">
        <v>39</v>
      </c>
      <c r="L8" s="31" t="s">
        <v>160</v>
      </c>
      <c r="M8" s="32" t="s">
        <v>162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216</v>
      </c>
      <c r="I9" s="33"/>
      <c r="J9" s="33" t="s">
        <v>212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80" t="s">
        <v>224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</row>
    <row r="13" spans="2:98">
      <c r="B13" s="80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</row>
    <row r="14" spans="2:98">
      <c r="B14" s="80" t="s">
        <v>207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</row>
    <row r="15" spans="2:98">
      <c r="B15" s="80" t="s">
        <v>215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</row>
    <row r="16" spans="2:9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</row>
    <row r="17" spans="2:1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</row>
    <row r="18" spans="2:1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</row>
    <row r="19" spans="2:1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</row>
    <row r="20" spans="2:1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</row>
    <row r="21" spans="2:1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</row>
    <row r="22" spans="2:1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2:1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2:1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</row>
    <row r="25" spans="2:1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</row>
    <row r="26" spans="2:1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</row>
    <row r="27" spans="2:1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</row>
    <row r="28" spans="2:1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2:1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2:1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</row>
    <row r="31" spans="2:1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2:1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</row>
    <row r="33" spans="2:1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2:1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2:1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</row>
    <row r="36" spans="2:1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</row>
    <row r="37" spans="2:1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2:1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2:1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2:1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2:1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2:1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 spans="2:1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2:1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2:1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 spans="2:13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 spans="2:1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 spans="2:13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2:13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 spans="2:13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 spans="2:13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 spans="2:13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 spans="2:13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 spans="2:1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 spans="2:13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 spans="2:13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 spans="2:13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 spans="2:13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 spans="2:13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 spans="2:13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 spans="2:13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 spans="2:13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 spans="2:1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2:1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 spans="2:13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2:13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2:13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2:13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2:1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2:1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 spans="2:1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 spans="2:1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 spans="2:1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 spans="2:1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 spans="2:1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 spans="2:1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2:1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 spans="2:1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 spans="2:1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 spans="2:1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 spans="2:1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 spans="2:1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 spans="2:1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 spans="2:1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 spans="2:1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 spans="2:1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 spans="2:1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 spans="2:1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 spans="2:1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 spans="2:1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2:1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 spans="2:1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 spans="2:1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157</v>
      </c>
      <c r="C1" s="78" t="s" vm="1">
        <v>225</v>
      </c>
    </row>
    <row r="2" spans="2:55">
      <c r="B2" s="57" t="s">
        <v>156</v>
      </c>
      <c r="C2" s="78" t="s">
        <v>226</v>
      </c>
    </row>
    <row r="3" spans="2:55">
      <c r="B3" s="57" t="s">
        <v>158</v>
      </c>
      <c r="C3" s="78" t="s">
        <v>227</v>
      </c>
    </row>
    <row r="4" spans="2:55">
      <c r="B4" s="57" t="s">
        <v>159</v>
      </c>
      <c r="C4" s="78">
        <v>2146</v>
      </c>
    </row>
    <row r="6" spans="2:55" ht="26.25" customHeight="1">
      <c r="B6" s="150" t="s">
        <v>188</v>
      </c>
      <c r="C6" s="151"/>
      <c r="D6" s="151"/>
      <c r="E6" s="151"/>
      <c r="F6" s="151"/>
      <c r="G6" s="151"/>
      <c r="H6" s="151"/>
      <c r="I6" s="151"/>
      <c r="J6" s="151"/>
      <c r="K6" s="152"/>
    </row>
    <row r="7" spans="2:55" ht="26.25" customHeight="1">
      <c r="B7" s="150" t="s">
        <v>74</v>
      </c>
      <c r="C7" s="151"/>
      <c r="D7" s="151"/>
      <c r="E7" s="151"/>
      <c r="F7" s="151"/>
      <c r="G7" s="151"/>
      <c r="H7" s="151"/>
      <c r="I7" s="151"/>
      <c r="J7" s="151"/>
      <c r="K7" s="152"/>
    </row>
    <row r="8" spans="2:55" s="3" customFormat="1" ht="78.75">
      <c r="B8" s="23" t="s">
        <v>94</v>
      </c>
      <c r="C8" s="31" t="s">
        <v>30</v>
      </c>
      <c r="D8" s="31" t="s">
        <v>79</v>
      </c>
      <c r="E8" s="31" t="s">
        <v>80</v>
      </c>
      <c r="F8" s="31" t="s">
        <v>209</v>
      </c>
      <c r="G8" s="31" t="s">
        <v>208</v>
      </c>
      <c r="H8" s="31" t="s">
        <v>88</v>
      </c>
      <c r="I8" s="31" t="s">
        <v>39</v>
      </c>
      <c r="J8" s="31" t="s">
        <v>160</v>
      </c>
      <c r="K8" s="32" t="s">
        <v>162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216</v>
      </c>
      <c r="G9" s="33"/>
      <c r="H9" s="33" t="s">
        <v>212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80" t="s">
        <v>90</v>
      </c>
      <c r="C12" s="79"/>
      <c r="D12" s="79"/>
      <c r="E12" s="79"/>
      <c r="F12" s="79"/>
      <c r="G12" s="79"/>
      <c r="H12" s="79"/>
      <c r="I12" s="79"/>
      <c r="J12" s="79"/>
      <c r="K12" s="79"/>
      <c r="V12" s="1"/>
    </row>
    <row r="13" spans="2:55">
      <c r="B13" s="80" t="s">
        <v>207</v>
      </c>
      <c r="C13" s="79"/>
      <c r="D13" s="79"/>
      <c r="E13" s="79"/>
      <c r="F13" s="79"/>
      <c r="G13" s="79"/>
      <c r="H13" s="79"/>
      <c r="I13" s="79"/>
      <c r="J13" s="79"/>
      <c r="K13" s="79"/>
      <c r="V13" s="1"/>
    </row>
    <row r="14" spans="2:55">
      <c r="B14" s="80" t="s">
        <v>215</v>
      </c>
      <c r="C14" s="79"/>
      <c r="D14" s="79"/>
      <c r="E14" s="79"/>
      <c r="F14" s="79"/>
      <c r="G14" s="79"/>
      <c r="H14" s="79"/>
      <c r="I14" s="79"/>
      <c r="J14" s="79"/>
      <c r="K14" s="79"/>
      <c r="V14" s="1"/>
    </row>
    <row r="15" spans="2:55">
      <c r="B15" s="79"/>
      <c r="C15" s="79"/>
      <c r="D15" s="79"/>
      <c r="E15" s="79"/>
      <c r="F15" s="79"/>
      <c r="G15" s="79"/>
      <c r="H15" s="79"/>
      <c r="I15" s="79"/>
      <c r="J15" s="79"/>
      <c r="K15" s="79"/>
      <c r="V15" s="1"/>
    </row>
    <row r="16" spans="2:55">
      <c r="B16" s="79"/>
      <c r="C16" s="79"/>
      <c r="D16" s="79"/>
      <c r="E16" s="79"/>
      <c r="F16" s="79"/>
      <c r="G16" s="79"/>
      <c r="H16" s="79"/>
      <c r="I16" s="79"/>
      <c r="J16" s="79"/>
      <c r="K16" s="79"/>
      <c r="V16" s="1"/>
    </row>
    <row r="17" spans="2:22">
      <c r="B17" s="79"/>
      <c r="C17" s="79"/>
      <c r="D17" s="79"/>
      <c r="E17" s="79"/>
      <c r="F17" s="79"/>
      <c r="G17" s="79"/>
      <c r="H17" s="79"/>
      <c r="I17" s="79"/>
      <c r="J17" s="79"/>
      <c r="K17" s="79"/>
      <c r="V17" s="1"/>
    </row>
    <row r="18" spans="2:22">
      <c r="B18" s="79"/>
      <c r="C18" s="79"/>
      <c r="D18" s="79"/>
      <c r="E18" s="79"/>
      <c r="F18" s="79"/>
      <c r="G18" s="79"/>
      <c r="H18" s="79"/>
      <c r="I18" s="79"/>
      <c r="J18" s="79"/>
      <c r="K18" s="79"/>
      <c r="V18" s="1"/>
    </row>
    <row r="19" spans="2:22">
      <c r="B19" s="79"/>
      <c r="C19" s="79"/>
      <c r="D19" s="79"/>
      <c r="E19" s="79"/>
      <c r="F19" s="79"/>
      <c r="G19" s="79"/>
      <c r="H19" s="79"/>
      <c r="I19" s="79"/>
      <c r="J19" s="79"/>
      <c r="K19" s="79"/>
      <c r="V19" s="1"/>
    </row>
    <row r="20" spans="2:22">
      <c r="B20" s="79"/>
      <c r="C20" s="79"/>
      <c r="D20" s="79"/>
      <c r="E20" s="79"/>
      <c r="F20" s="79"/>
      <c r="G20" s="79"/>
      <c r="H20" s="79"/>
      <c r="I20" s="79"/>
      <c r="J20" s="79"/>
      <c r="K20" s="79"/>
      <c r="V20" s="1"/>
    </row>
    <row r="21" spans="2:22">
      <c r="B21" s="79"/>
      <c r="C21" s="79"/>
      <c r="D21" s="79"/>
      <c r="E21" s="79"/>
      <c r="F21" s="79"/>
      <c r="G21" s="79"/>
      <c r="H21" s="79"/>
      <c r="I21" s="79"/>
      <c r="J21" s="79"/>
      <c r="K21" s="79"/>
      <c r="V21" s="1"/>
    </row>
    <row r="22" spans="2:22" ht="16.5" customHeight="1">
      <c r="B22" s="79"/>
      <c r="C22" s="79"/>
      <c r="D22" s="79"/>
      <c r="E22" s="79"/>
      <c r="F22" s="79"/>
      <c r="G22" s="79"/>
      <c r="H22" s="79"/>
      <c r="I22" s="79"/>
      <c r="J22" s="79"/>
      <c r="K22" s="79"/>
      <c r="V22" s="1"/>
    </row>
    <row r="23" spans="2:22" ht="16.5" customHeight="1">
      <c r="B23" s="79"/>
      <c r="C23" s="79"/>
      <c r="D23" s="79"/>
      <c r="E23" s="79"/>
      <c r="F23" s="79"/>
      <c r="G23" s="79"/>
      <c r="H23" s="79"/>
      <c r="I23" s="79"/>
      <c r="J23" s="79"/>
      <c r="K23" s="79"/>
      <c r="V23" s="1"/>
    </row>
    <row r="24" spans="2:22" ht="16.5" customHeight="1">
      <c r="B24" s="79"/>
      <c r="C24" s="79"/>
      <c r="D24" s="79"/>
      <c r="E24" s="79"/>
      <c r="F24" s="79"/>
      <c r="G24" s="79"/>
      <c r="H24" s="79"/>
      <c r="I24" s="79"/>
      <c r="J24" s="79"/>
      <c r="K24" s="79"/>
      <c r="V24" s="1"/>
    </row>
    <row r="25" spans="2:22">
      <c r="B25" s="79"/>
      <c r="C25" s="79"/>
      <c r="D25" s="79"/>
      <c r="E25" s="79"/>
      <c r="F25" s="79"/>
      <c r="G25" s="79"/>
      <c r="H25" s="79"/>
      <c r="I25" s="79"/>
      <c r="J25" s="79"/>
      <c r="K25" s="79"/>
      <c r="V25" s="1"/>
    </row>
    <row r="26" spans="2:22">
      <c r="B26" s="79"/>
      <c r="C26" s="79"/>
      <c r="D26" s="79"/>
      <c r="E26" s="79"/>
      <c r="F26" s="79"/>
      <c r="G26" s="79"/>
      <c r="H26" s="79"/>
      <c r="I26" s="79"/>
      <c r="J26" s="79"/>
      <c r="K26" s="79"/>
      <c r="V26" s="1"/>
    </row>
    <row r="27" spans="2:22">
      <c r="B27" s="79"/>
      <c r="C27" s="79"/>
      <c r="D27" s="79"/>
      <c r="E27" s="79"/>
      <c r="F27" s="79"/>
      <c r="G27" s="79"/>
      <c r="H27" s="79"/>
      <c r="I27" s="79"/>
      <c r="J27" s="79"/>
      <c r="K27" s="79"/>
      <c r="V27" s="1"/>
    </row>
    <row r="28" spans="2:22">
      <c r="B28" s="79"/>
      <c r="C28" s="79"/>
      <c r="D28" s="79"/>
      <c r="E28" s="79"/>
      <c r="F28" s="79"/>
      <c r="G28" s="79"/>
      <c r="H28" s="79"/>
      <c r="I28" s="79"/>
      <c r="J28" s="79"/>
      <c r="K28" s="79"/>
      <c r="V28" s="1"/>
    </row>
    <row r="29" spans="2:22">
      <c r="B29" s="79"/>
      <c r="C29" s="79"/>
      <c r="D29" s="79"/>
      <c r="E29" s="79"/>
      <c r="F29" s="79"/>
      <c r="G29" s="79"/>
      <c r="H29" s="79"/>
      <c r="I29" s="79"/>
      <c r="J29" s="79"/>
      <c r="K29" s="79"/>
      <c r="V29" s="1"/>
    </row>
    <row r="30" spans="2:22">
      <c r="B30" s="79"/>
      <c r="C30" s="79"/>
      <c r="D30" s="79"/>
      <c r="E30" s="79"/>
      <c r="F30" s="79"/>
      <c r="G30" s="79"/>
      <c r="H30" s="79"/>
      <c r="I30" s="79"/>
      <c r="J30" s="79"/>
      <c r="K30" s="79"/>
      <c r="V30" s="1"/>
    </row>
    <row r="31" spans="2:22">
      <c r="B31" s="79"/>
      <c r="C31" s="79"/>
      <c r="D31" s="79"/>
      <c r="E31" s="79"/>
      <c r="F31" s="79"/>
      <c r="G31" s="79"/>
      <c r="H31" s="79"/>
      <c r="I31" s="79"/>
      <c r="J31" s="79"/>
      <c r="K31" s="79"/>
      <c r="V31" s="1"/>
    </row>
    <row r="32" spans="2:22">
      <c r="B32" s="79"/>
      <c r="C32" s="79"/>
      <c r="D32" s="79"/>
      <c r="E32" s="79"/>
      <c r="F32" s="79"/>
      <c r="G32" s="79"/>
      <c r="H32" s="79"/>
      <c r="I32" s="79"/>
      <c r="J32" s="79"/>
      <c r="K32" s="79"/>
      <c r="V32" s="1"/>
    </row>
    <row r="33" spans="2:22">
      <c r="B33" s="79"/>
      <c r="C33" s="79"/>
      <c r="D33" s="79"/>
      <c r="E33" s="79"/>
      <c r="F33" s="79"/>
      <c r="G33" s="79"/>
      <c r="H33" s="79"/>
      <c r="I33" s="79"/>
      <c r="J33" s="79"/>
      <c r="K33" s="79"/>
      <c r="V33" s="1"/>
    </row>
    <row r="34" spans="2:22">
      <c r="B34" s="79"/>
      <c r="C34" s="79"/>
      <c r="D34" s="79"/>
      <c r="E34" s="79"/>
      <c r="F34" s="79"/>
      <c r="G34" s="79"/>
      <c r="H34" s="79"/>
      <c r="I34" s="79"/>
      <c r="J34" s="79"/>
      <c r="K34" s="79"/>
      <c r="V34" s="1"/>
    </row>
    <row r="35" spans="2:22">
      <c r="B35" s="79"/>
      <c r="C35" s="79"/>
      <c r="D35" s="79"/>
      <c r="E35" s="79"/>
      <c r="F35" s="79"/>
      <c r="G35" s="79"/>
      <c r="H35" s="79"/>
      <c r="I35" s="79"/>
      <c r="J35" s="79"/>
      <c r="K35" s="79"/>
      <c r="V35" s="1"/>
    </row>
    <row r="36" spans="2:22">
      <c r="B36" s="79"/>
      <c r="C36" s="79"/>
      <c r="D36" s="79"/>
      <c r="E36" s="79"/>
      <c r="F36" s="79"/>
      <c r="G36" s="79"/>
      <c r="H36" s="79"/>
      <c r="I36" s="79"/>
      <c r="J36" s="79"/>
      <c r="K36" s="79"/>
      <c r="V36" s="1"/>
    </row>
    <row r="37" spans="2:22">
      <c r="B37" s="79"/>
      <c r="C37" s="79"/>
      <c r="D37" s="79"/>
      <c r="E37" s="79"/>
      <c r="F37" s="79"/>
      <c r="G37" s="79"/>
      <c r="H37" s="79"/>
      <c r="I37" s="79"/>
      <c r="J37" s="79"/>
      <c r="K37" s="79"/>
      <c r="V37" s="1"/>
    </row>
    <row r="38" spans="2:22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22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22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22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22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22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22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22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22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22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22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157</v>
      </c>
      <c r="C1" s="78" t="s" vm="1">
        <v>225</v>
      </c>
    </row>
    <row r="2" spans="2:59">
      <c r="B2" s="57" t="s">
        <v>156</v>
      </c>
      <c r="C2" s="78" t="s">
        <v>226</v>
      </c>
    </row>
    <row r="3" spans="2:59">
      <c r="B3" s="57" t="s">
        <v>158</v>
      </c>
      <c r="C3" s="78" t="s">
        <v>227</v>
      </c>
    </row>
    <row r="4" spans="2:59">
      <c r="B4" s="57" t="s">
        <v>159</v>
      </c>
      <c r="C4" s="78">
        <v>2146</v>
      </c>
    </row>
    <row r="6" spans="2:59" ht="26.25" customHeight="1">
      <c r="B6" s="150" t="s">
        <v>188</v>
      </c>
      <c r="C6" s="151"/>
      <c r="D6" s="151"/>
      <c r="E6" s="151"/>
      <c r="F6" s="151"/>
      <c r="G6" s="151"/>
      <c r="H6" s="151"/>
      <c r="I6" s="151"/>
      <c r="J6" s="151"/>
      <c r="K6" s="151"/>
      <c r="L6" s="152"/>
    </row>
    <row r="7" spans="2:59" ht="26.25" customHeight="1">
      <c r="B7" s="150" t="s">
        <v>75</v>
      </c>
      <c r="C7" s="151"/>
      <c r="D7" s="151"/>
      <c r="E7" s="151"/>
      <c r="F7" s="151"/>
      <c r="G7" s="151"/>
      <c r="H7" s="151"/>
      <c r="I7" s="151"/>
      <c r="J7" s="151"/>
      <c r="K7" s="151"/>
      <c r="L7" s="152"/>
    </row>
    <row r="8" spans="2:59" s="3" customFormat="1" ht="78.75">
      <c r="B8" s="23" t="s">
        <v>94</v>
      </c>
      <c r="C8" s="31" t="s">
        <v>30</v>
      </c>
      <c r="D8" s="31" t="s">
        <v>41</v>
      </c>
      <c r="E8" s="31" t="s">
        <v>79</v>
      </c>
      <c r="F8" s="31" t="s">
        <v>80</v>
      </c>
      <c r="G8" s="31" t="s">
        <v>209</v>
      </c>
      <c r="H8" s="31" t="s">
        <v>208</v>
      </c>
      <c r="I8" s="31" t="s">
        <v>88</v>
      </c>
      <c r="J8" s="31" t="s">
        <v>39</v>
      </c>
      <c r="K8" s="31" t="s">
        <v>160</v>
      </c>
      <c r="L8" s="32" t="s">
        <v>162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216</v>
      </c>
      <c r="H9" s="17"/>
      <c r="I9" s="17" t="s">
        <v>212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1"/>
      <c r="N11" s="1"/>
      <c r="O11" s="1"/>
      <c r="P11" s="1"/>
      <c r="BG11" s="1"/>
    </row>
    <row r="12" spans="2:59" ht="21" customHeight="1">
      <c r="B12" s="100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9">
      <c r="B13" s="100"/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9">
      <c r="B14" s="100"/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9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9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1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62</v>
      </c>
      <c r="C6" s="14" t="s">
        <v>30</v>
      </c>
      <c r="E6" s="14" t="s">
        <v>95</v>
      </c>
      <c r="I6" s="14" t="s">
        <v>15</v>
      </c>
      <c r="J6" s="14" t="s">
        <v>42</v>
      </c>
      <c r="M6" s="14" t="s">
        <v>79</v>
      </c>
      <c r="Q6" s="14" t="s">
        <v>17</v>
      </c>
      <c r="R6" s="14" t="s">
        <v>19</v>
      </c>
      <c r="U6" s="14" t="s">
        <v>40</v>
      </c>
      <c r="W6" s="15" t="s">
        <v>38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64</v>
      </c>
      <c r="C8" s="31" t="s">
        <v>30</v>
      </c>
      <c r="D8" s="31" t="s">
        <v>97</v>
      </c>
      <c r="I8" s="31" t="s">
        <v>15</v>
      </c>
      <c r="J8" s="31" t="s">
        <v>42</v>
      </c>
      <c r="K8" s="31" t="s">
        <v>80</v>
      </c>
      <c r="L8" s="31" t="s">
        <v>18</v>
      </c>
      <c r="M8" s="31" t="s">
        <v>79</v>
      </c>
      <c r="Q8" s="31" t="s">
        <v>17</v>
      </c>
      <c r="R8" s="31" t="s">
        <v>19</v>
      </c>
      <c r="S8" s="31" t="s">
        <v>0</v>
      </c>
      <c r="T8" s="31" t="s">
        <v>83</v>
      </c>
      <c r="U8" s="31" t="s">
        <v>40</v>
      </c>
      <c r="V8" s="31" t="s">
        <v>39</v>
      </c>
      <c r="W8" s="32" t="s">
        <v>89</v>
      </c>
    </row>
    <row r="9" spans="2:25" ht="31.5">
      <c r="B9" s="49" t="str">
        <f>'תעודות חוב מסחריות '!B7:T7</f>
        <v>2. תעודות חוב מסחריות</v>
      </c>
      <c r="C9" s="14" t="s">
        <v>30</v>
      </c>
      <c r="D9" s="14" t="s">
        <v>97</v>
      </c>
      <c r="E9" s="42" t="s">
        <v>95</v>
      </c>
      <c r="G9" s="14" t="s">
        <v>41</v>
      </c>
      <c r="I9" s="14" t="s">
        <v>15</v>
      </c>
      <c r="J9" s="14" t="s">
        <v>42</v>
      </c>
      <c r="K9" s="14" t="s">
        <v>80</v>
      </c>
      <c r="L9" s="14" t="s">
        <v>18</v>
      </c>
      <c r="M9" s="14" t="s">
        <v>79</v>
      </c>
      <c r="Q9" s="14" t="s">
        <v>17</v>
      </c>
      <c r="R9" s="14" t="s">
        <v>19</v>
      </c>
      <c r="S9" s="14" t="s">
        <v>0</v>
      </c>
      <c r="T9" s="14" t="s">
        <v>83</v>
      </c>
      <c r="U9" s="14" t="s">
        <v>40</v>
      </c>
      <c r="V9" s="14" t="s">
        <v>39</v>
      </c>
      <c r="W9" s="39" t="s">
        <v>89</v>
      </c>
    </row>
    <row r="10" spans="2:25" ht="31.5">
      <c r="B10" s="49" t="str">
        <f>'אג"ח קונצרני'!B7:U7</f>
        <v>3. אג"ח קונצרני</v>
      </c>
      <c r="C10" s="31" t="s">
        <v>30</v>
      </c>
      <c r="D10" s="14" t="s">
        <v>97</v>
      </c>
      <c r="E10" s="42" t="s">
        <v>95</v>
      </c>
      <c r="G10" s="31" t="s">
        <v>41</v>
      </c>
      <c r="I10" s="31" t="s">
        <v>15</v>
      </c>
      <c r="J10" s="31" t="s">
        <v>42</v>
      </c>
      <c r="K10" s="31" t="s">
        <v>80</v>
      </c>
      <c r="L10" s="31" t="s">
        <v>18</v>
      </c>
      <c r="M10" s="31" t="s">
        <v>79</v>
      </c>
      <c r="Q10" s="31" t="s">
        <v>17</v>
      </c>
      <c r="R10" s="31" t="s">
        <v>19</v>
      </c>
      <c r="S10" s="31" t="s">
        <v>0</v>
      </c>
      <c r="T10" s="31" t="s">
        <v>83</v>
      </c>
      <c r="U10" s="31" t="s">
        <v>40</v>
      </c>
      <c r="V10" s="14" t="s">
        <v>39</v>
      </c>
      <c r="W10" s="32" t="s">
        <v>89</v>
      </c>
    </row>
    <row r="11" spans="2:25" ht="31.5">
      <c r="B11" s="49" t="str">
        <f>מניות!B7</f>
        <v>4. מניות</v>
      </c>
      <c r="C11" s="31" t="s">
        <v>30</v>
      </c>
      <c r="D11" s="14" t="s">
        <v>97</v>
      </c>
      <c r="E11" s="42" t="s">
        <v>95</v>
      </c>
      <c r="H11" s="31" t="s">
        <v>79</v>
      </c>
      <c r="S11" s="31" t="s">
        <v>0</v>
      </c>
      <c r="T11" s="14" t="s">
        <v>83</v>
      </c>
      <c r="U11" s="14" t="s">
        <v>40</v>
      </c>
      <c r="V11" s="14" t="s">
        <v>39</v>
      </c>
      <c r="W11" s="15" t="s">
        <v>89</v>
      </c>
    </row>
    <row r="12" spans="2:25" ht="31.5">
      <c r="B12" s="49" t="str">
        <f>'תעודות סל'!B7:N7</f>
        <v>5. תעודות סל</v>
      </c>
      <c r="C12" s="31" t="s">
        <v>30</v>
      </c>
      <c r="D12" s="14" t="s">
        <v>97</v>
      </c>
      <c r="E12" s="42" t="s">
        <v>95</v>
      </c>
      <c r="H12" s="31" t="s">
        <v>79</v>
      </c>
      <c r="S12" s="31" t="s">
        <v>0</v>
      </c>
      <c r="T12" s="31" t="s">
        <v>83</v>
      </c>
      <c r="U12" s="31" t="s">
        <v>40</v>
      </c>
      <c r="V12" s="31" t="s">
        <v>39</v>
      </c>
      <c r="W12" s="32" t="s">
        <v>89</v>
      </c>
    </row>
    <row r="13" spans="2:25" ht="31.5">
      <c r="B13" s="49" t="str">
        <f>'קרנות נאמנות'!B7:O7</f>
        <v>6. קרנות נאמנות</v>
      </c>
      <c r="C13" s="31" t="s">
        <v>30</v>
      </c>
      <c r="D13" s="31" t="s">
        <v>97</v>
      </c>
      <c r="G13" s="31" t="s">
        <v>41</v>
      </c>
      <c r="H13" s="31" t="s">
        <v>79</v>
      </c>
      <c r="S13" s="31" t="s">
        <v>0</v>
      </c>
      <c r="T13" s="31" t="s">
        <v>83</v>
      </c>
      <c r="U13" s="31" t="s">
        <v>40</v>
      </c>
      <c r="V13" s="31" t="s">
        <v>39</v>
      </c>
      <c r="W13" s="32" t="s">
        <v>89</v>
      </c>
    </row>
    <row r="14" spans="2:25" ht="31.5">
      <c r="B14" s="49" t="str">
        <f>'כתבי אופציה'!B7:L7</f>
        <v>7. כתבי אופציה</v>
      </c>
      <c r="C14" s="31" t="s">
        <v>30</v>
      </c>
      <c r="D14" s="31" t="s">
        <v>97</v>
      </c>
      <c r="G14" s="31" t="s">
        <v>41</v>
      </c>
      <c r="H14" s="31" t="s">
        <v>79</v>
      </c>
      <c r="S14" s="31" t="s">
        <v>0</v>
      </c>
      <c r="T14" s="31" t="s">
        <v>83</v>
      </c>
      <c r="U14" s="31" t="s">
        <v>40</v>
      </c>
      <c r="V14" s="31" t="s">
        <v>39</v>
      </c>
      <c r="W14" s="32" t="s">
        <v>89</v>
      </c>
    </row>
    <row r="15" spans="2:25" ht="31.5">
      <c r="B15" s="49" t="str">
        <f>אופציות!B7</f>
        <v>8. אופציות</v>
      </c>
      <c r="C15" s="31" t="s">
        <v>30</v>
      </c>
      <c r="D15" s="31" t="s">
        <v>97</v>
      </c>
      <c r="G15" s="31" t="s">
        <v>41</v>
      </c>
      <c r="H15" s="31" t="s">
        <v>79</v>
      </c>
      <c r="S15" s="31" t="s">
        <v>0</v>
      </c>
      <c r="T15" s="31" t="s">
        <v>83</v>
      </c>
      <c r="U15" s="31" t="s">
        <v>40</v>
      </c>
      <c r="V15" s="31" t="s">
        <v>39</v>
      </c>
      <c r="W15" s="32" t="s">
        <v>89</v>
      </c>
    </row>
    <row r="16" spans="2:25" ht="31.5">
      <c r="B16" s="49" t="str">
        <f>'חוזים עתידיים'!B7:I7</f>
        <v>9. חוזים עתידיים</v>
      </c>
      <c r="C16" s="31" t="s">
        <v>30</v>
      </c>
      <c r="D16" s="31" t="s">
        <v>97</v>
      </c>
      <c r="G16" s="31" t="s">
        <v>41</v>
      </c>
      <c r="H16" s="31" t="s">
        <v>79</v>
      </c>
      <c r="S16" s="31" t="s">
        <v>0</v>
      </c>
      <c r="T16" s="32" t="s">
        <v>83</v>
      </c>
    </row>
    <row r="17" spans="2:25" ht="31.5">
      <c r="B17" s="49" t="str">
        <f>'מוצרים מובנים'!B7:Q7</f>
        <v>10. מוצרים מובנים</v>
      </c>
      <c r="C17" s="31" t="s">
        <v>30</v>
      </c>
      <c r="F17" s="14" t="s">
        <v>32</v>
      </c>
      <c r="I17" s="31" t="s">
        <v>15</v>
      </c>
      <c r="J17" s="31" t="s">
        <v>42</v>
      </c>
      <c r="K17" s="31" t="s">
        <v>80</v>
      </c>
      <c r="L17" s="31" t="s">
        <v>18</v>
      </c>
      <c r="M17" s="31" t="s">
        <v>79</v>
      </c>
      <c r="Q17" s="31" t="s">
        <v>17</v>
      </c>
      <c r="R17" s="31" t="s">
        <v>19</v>
      </c>
      <c r="S17" s="31" t="s">
        <v>0</v>
      </c>
      <c r="T17" s="31" t="s">
        <v>83</v>
      </c>
      <c r="U17" s="31" t="s">
        <v>40</v>
      </c>
      <c r="V17" s="31" t="s">
        <v>39</v>
      </c>
      <c r="W17" s="32" t="s">
        <v>89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30</v>
      </c>
      <c r="I19" s="31" t="s">
        <v>15</v>
      </c>
      <c r="J19" s="31" t="s">
        <v>42</v>
      </c>
      <c r="K19" s="31" t="s">
        <v>80</v>
      </c>
      <c r="L19" s="31" t="s">
        <v>18</v>
      </c>
      <c r="M19" s="31" t="s">
        <v>79</v>
      </c>
      <c r="Q19" s="31" t="s">
        <v>17</v>
      </c>
      <c r="R19" s="31" t="s">
        <v>19</v>
      </c>
      <c r="S19" s="31" t="s">
        <v>0</v>
      </c>
      <c r="T19" s="31" t="s">
        <v>83</v>
      </c>
      <c r="U19" s="31" t="s">
        <v>88</v>
      </c>
      <c r="V19" s="31" t="s">
        <v>39</v>
      </c>
      <c r="W19" s="32" t="s">
        <v>89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30</v>
      </c>
      <c r="D20" s="42" t="s">
        <v>96</v>
      </c>
      <c r="E20" s="42" t="s">
        <v>95</v>
      </c>
      <c r="G20" s="31" t="s">
        <v>41</v>
      </c>
      <c r="I20" s="31" t="s">
        <v>15</v>
      </c>
      <c r="J20" s="31" t="s">
        <v>42</v>
      </c>
      <c r="K20" s="31" t="s">
        <v>80</v>
      </c>
      <c r="L20" s="31" t="s">
        <v>18</v>
      </c>
      <c r="M20" s="31" t="s">
        <v>79</v>
      </c>
      <c r="Q20" s="31" t="s">
        <v>17</v>
      </c>
      <c r="R20" s="31" t="s">
        <v>19</v>
      </c>
      <c r="S20" s="31" t="s">
        <v>0</v>
      </c>
      <c r="T20" s="31" t="s">
        <v>83</v>
      </c>
      <c r="U20" s="31" t="s">
        <v>88</v>
      </c>
      <c r="V20" s="31" t="s">
        <v>39</v>
      </c>
      <c r="W20" s="32" t="s">
        <v>89</v>
      </c>
    </row>
    <row r="21" spans="2:25" ht="31.5">
      <c r="B21" s="49" t="str">
        <f>'לא סחיר - אג"ח קונצרני'!B7:S7</f>
        <v>3. אג"ח קונצרני</v>
      </c>
      <c r="C21" s="31" t="s">
        <v>30</v>
      </c>
      <c r="D21" s="42" t="s">
        <v>96</v>
      </c>
      <c r="E21" s="42" t="s">
        <v>95</v>
      </c>
      <c r="G21" s="31" t="s">
        <v>41</v>
      </c>
      <c r="I21" s="31" t="s">
        <v>15</v>
      </c>
      <c r="J21" s="31" t="s">
        <v>42</v>
      </c>
      <c r="K21" s="31" t="s">
        <v>80</v>
      </c>
      <c r="L21" s="31" t="s">
        <v>18</v>
      </c>
      <c r="M21" s="31" t="s">
        <v>79</v>
      </c>
      <c r="Q21" s="31" t="s">
        <v>17</v>
      </c>
      <c r="R21" s="31" t="s">
        <v>19</v>
      </c>
      <c r="S21" s="31" t="s">
        <v>0</v>
      </c>
      <c r="T21" s="31" t="s">
        <v>83</v>
      </c>
      <c r="U21" s="31" t="s">
        <v>88</v>
      </c>
      <c r="V21" s="31" t="s">
        <v>39</v>
      </c>
      <c r="W21" s="32" t="s">
        <v>89</v>
      </c>
    </row>
    <row r="22" spans="2:25" ht="31.5">
      <c r="B22" s="49" t="str">
        <f>'לא סחיר - מניות'!B7:M7</f>
        <v>4. מניות</v>
      </c>
      <c r="C22" s="31" t="s">
        <v>30</v>
      </c>
      <c r="D22" s="42" t="s">
        <v>96</v>
      </c>
      <c r="E22" s="42" t="s">
        <v>95</v>
      </c>
      <c r="G22" s="31" t="s">
        <v>41</v>
      </c>
      <c r="H22" s="31" t="s">
        <v>79</v>
      </c>
      <c r="S22" s="31" t="s">
        <v>0</v>
      </c>
      <c r="T22" s="31" t="s">
        <v>83</v>
      </c>
      <c r="U22" s="31" t="s">
        <v>88</v>
      </c>
      <c r="V22" s="31" t="s">
        <v>39</v>
      </c>
      <c r="W22" s="32" t="s">
        <v>89</v>
      </c>
    </row>
    <row r="23" spans="2:25" ht="31.5">
      <c r="B23" s="49" t="str">
        <f>'לא סחיר - קרנות השקעה'!B7:K7</f>
        <v>5. קרנות השקעה</v>
      </c>
      <c r="C23" s="31" t="s">
        <v>30</v>
      </c>
      <c r="G23" s="31" t="s">
        <v>41</v>
      </c>
      <c r="H23" s="31" t="s">
        <v>79</v>
      </c>
      <c r="K23" s="31" t="s">
        <v>80</v>
      </c>
      <c r="S23" s="31" t="s">
        <v>0</v>
      </c>
      <c r="T23" s="31" t="s">
        <v>83</v>
      </c>
      <c r="U23" s="31" t="s">
        <v>88</v>
      </c>
      <c r="V23" s="31" t="s">
        <v>39</v>
      </c>
      <c r="W23" s="32" t="s">
        <v>89</v>
      </c>
    </row>
    <row r="24" spans="2:25" ht="31.5">
      <c r="B24" s="49" t="str">
        <f>'לא סחיר - כתבי אופציה'!B7:L7</f>
        <v>6. כתבי אופציה</v>
      </c>
      <c r="C24" s="31" t="s">
        <v>30</v>
      </c>
      <c r="G24" s="31" t="s">
        <v>41</v>
      </c>
      <c r="H24" s="31" t="s">
        <v>79</v>
      </c>
      <c r="K24" s="31" t="s">
        <v>80</v>
      </c>
      <c r="S24" s="31" t="s">
        <v>0</v>
      </c>
      <c r="T24" s="31" t="s">
        <v>83</v>
      </c>
      <c r="U24" s="31" t="s">
        <v>88</v>
      </c>
      <c r="V24" s="31" t="s">
        <v>39</v>
      </c>
      <c r="W24" s="32" t="s">
        <v>89</v>
      </c>
    </row>
    <row r="25" spans="2:25" ht="31.5">
      <c r="B25" s="49" t="str">
        <f>'לא סחיר - אופציות'!B7:L7</f>
        <v>7. אופציות</v>
      </c>
      <c r="C25" s="31" t="s">
        <v>30</v>
      </c>
      <c r="G25" s="31" t="s">
        <v>41</v>
      </c>
      <c r="H25" s="31" t="s">
        <v>79</v>
      </c>
      <c r="K25" s="31" t="s">
        <v>80</v>
      </c>
      <c r="S25" s="31" t="s">
        <v>0</v>
      </c>
      <c r="T25" s="31" t="s">
        <v>83</v>
      </c>
      <c r="U25" s="31" t="s">
        <v>88</v>
      </c>
      <c r="V25" s="31" t="s">
        <v>39</v>
      </c>
      <c r="W25" s="32" t="s">
        <v>89</v>
      </c>
    </row>
    <row r="26" spans="2:25" ht="31.5">
      <c r="B26" s="49" t="str">
        <f>'לא סחיר - חוזים עתידיים'!B7:K7</f>
        <v>8. חוזים עתידיים</v>
      </c>
      <c r="C26" s="31" t="s">
        <v>30</v>
      </c>
      <c r="G26" s="31" t="s">
        <v>41</v>
      </c>
      <c r="H26" s="31" t="s">
        <v>79</v>
      </c>
      <c r="K26" s="31" t="s">
        <v>80</v>
      </c>
      <c r="S26" s="31" t="s">
        <v>0</v>
      </c>
      <c r="T26" s="31" t="s">
        <v>83</v>
      </c>
      <c r="U26" s="31" t="s">
        <v>88</v>
      </c>
      <c r="V26" s="32" t="s">
        <v>89</v>
      </c>
    </row>
    <row r="27" spans="2:25" ht="31.5">
      <c r="B27" s="49" t="str">
        <f>'לא סחיר - מוצרים מובנים'!B7:Q7</f>
        <v>9. מוצרים מובנים</v>
      </c>
      <c r="C27" s="31" t="s">
        <v>30</v>
      </c>
      <c r="F27" s="31" t="s">
        <v>32</v>
      </c>
      <c r="I27" s="31" t="s">
        <v>15</v>
      </c>
      <c r="J27" s="31" t="s">
        <v>42</v>
      </c>
      <c r="K27" s="31" t="s">
        <v>80</v>
      </c>
      <c r="L27" s="31" t="s">
        <v>18</v>
      </c>
      <c r="M27" s="31" t="s">
        <v>79</v>
      </c>
      <c r="Q27" s="31" t="s">
        <v>17</v>
      </c>
      <c r="R27" s="31" t="s">
        <v>19</v>
      </c>
      <c r="S27" s="31" t="s">
        <v>0</v>
      </c>
      <c r="T27" s="31" t="s">
        <v>83</v>
      </c>
      <c r="U27" s="31" t="s">
        <v>88</v>
      </c>
      <c r="V27" s="31" t="s">
        <v>39</v>
      </c>
      <c r="W27" s="32" t="s">
        <v>89</v>
      </c>
    </row>
    <row r="28" spans="2:25" ht="31.5">
      <c r="B28" s="53" t="str">
        <f>הלוואות!B6</f>
        <v>1.ד. הלוואות:</v>
      </c>
      <c r="C28" s="31" t="s">
        <v>30</v>
      </c>
      <c r="I28" s="31" t="s">
        <v>15</v>
      </c>
      <c r="J28" s="31" t="s">
        <v>42</v>
      </c>
      <c r="L28" s="31" t="s">
        <v>18</v>
      </c>
      <c r="M28" s="31" t="s">
        <v>79</v>
      </c>
      <c r="Q28" s="14" t="s">
        <v>26</v>
      </c>
      <c r="R28" s="31" t="s">
        <v>19</v>
      </c>
      <c r="S28" s="31" t="s">
        <v>0</v>
      </c>
      <c r="T28" s="31" t="s">
        <v>83</v>
      </c>
      <c r="U28" s="31" t="s">
        <v>88</v>
      </c>
      <c r="V28" s="32" t="s">
        <v>89</v>
      </c>
    </row>
    <row r="29" spans="2:25" ht="47.25">
      <c r="B29" s="53" t="str">
        <f>'פקדונות מעל 3 חודשים'!B6:O6</f>
        <v>1.ה. פקדונות מעל 3 חודשים:</v>
      </c>
      <c r="C29" s="31" t="s">
        <v>30</v>
      </c>
      <c r="E29" s="31" t="s">
        <v>95</v>
      </c>
      <c r="I29" s="31" t="s">
        <v>15</v>
      </c>
      <c r="J29" s="31" t="s">
        <v>42</v>
      </c>
      <c r="L29" s="31" t="s">
        <v>18</v>
      </c>
      <c r="M29" s="31" t="s">
        <v>79</v>
      </c>
      <c r="O29" s="50" t="s">
        <v>33</v>
      </c>
      <c r="P29" s="51"/>
      <c r="R29" s="31" t="s">
        <v>19</v>
      </c>
      <c r="S29" s="31" t="s">
        <v>0</v>
      </c>
      <c r="T29" s="31" t="s">
        <v>83</v>
      </c>
      <c r="U29" s="31" t="s">
        <v>88</v>
      </c>
      <c r="V29" s="32" t="s">
        <v>89</v>
      </c>
    </row>
    <row r="30" spans="2:25" ht="63">
      <c r="B30" s="53" t="str">
        <f>'זכויות מקרקעין'!B6</f>
        <v>1. ו. זכויות במקרקעין:</v>
      </c>
      <c r="C30" s="14" t="s">
        <v>35</v>
      </c>
      <c r="N30" s="50" t="s">
        <v>63</v>
      </c>
      <c r="P30" s="51" t="s">
        <v>36</v>
      </c>
      <c r="U30" s="31" t="s">
        <v>88</v>
      </c>
      <c r="V30" s="15" t="s">
        <v>38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37</v>
      </c>
      <c r="R31" s="14" t="s">
        <v>34</v>
      </c>
      <c r="U31" s="31" t="s">
        <v>88</v>
      </c>
      <c r="V31" s="15" t="s">
        <v>38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85</v>
      </c>
      <c r="Y32" s="15" t="s">
        <v>84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157</v>
      </c>
      <c r="C1" s="78" t="s" vm="1">
        <v>225</v>
      </c>
    </row>
    <row r="2" spans="2:54">
      <c r="B2" s="57" t="s">
        <v>156</v>
      </c>
      <c r="C2" s="78" t="s">
        <v>226</v>
      </c>
    </row>
    <row r="3" spans="2:54">
      <c r="B3" s="57" t="s">
        <v>158</v>
      </c>
      <c r="C3" s="78" t="s">
        <v>227</v>
      </c>
    </row>
    <row r="4" spans="2:54">
      <c r="B4" s="57" t="s">
        <v>159</v>
      </c>
      <c r="C4" s="78">
        <v>2146</v>
      </c>
    </row>
    <row r="6" spans="2:54" ht="26.25" customHeight="1">
      <c r="B6" s="150" t="s">
        <v>188</v>
      </c>
      <c r="C6" s="151"/>
      <c r="D6" s="151"/>
      <c r="E6" s="151"/>
      <c r="F6" s="151"/>
      <c r="G6" s="151"/>
      <c r="H6" s="151"/>
      <c r="I6" s="151"/>
      <c r="J6" s="151"/>
      <c r="K6" s="151"/>
      <c r="L6" s="152"/>
    </row>
    <row r="7" spans="2:54" ht="26.25" customHeight="1">
      <c r="B7" s="150" t="s">
        <v>76</v>
      </c>
      <c r="C7" s="151"/>
      <c r="D7" s="151"/>
      <c r="E7" s="151"/>
      <c r="F7" s="151"/>
      <c r="G7" s="151"/>
      <c r="H7" s="151"/>
      <c r="I7" s="151"/>
      <c r="J7" s="151"/>
      <c r="K7" s="151"/>
      <c r="L7" s="152"/>
    </row>
    <row r="8" spans="2:54" s="3" customFormat="1" ht="78.75">
      <c r="B8" s="23" t="s">
        <v>94</v>
      </c>
      <c r="C8" s="31" t="s">
        <v>30</v>
      </c>
      <c r="D8" s="31" t="s">
        <v>41</v>
      </c>
      <c r="E8" s="31" t="s">
        <v>79</v>
      </c>
      <c r="F8" s="31" t="s">
        <v>80</v>
      </c>
      <c r="G8" s="31" t="s">
        <v>209</v>
      </c>
      <c r="H8" s="31" t="s">
        <v>208</v>
      </c>
      <c r="I8" s="31" t="s">
        <v>88</v>
      </c>
      <c r="J8" s="31" t="s">
        <v>39</v>
      </c>
      <c r="K8" s="31" t="s">
        <v>160</v>
      </c>
      <c r="L8" s="32" t="s">
        <v>162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216</v>
      </c>
      <c r="H9" s="17"/>
      <c r="I9" s="17" t="s">
        <v>212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AZ11" s="1"/>
    </row>
    <row r="12" spans="2:54" ht="19.5" customHeight="1">
      <c r="B12" s="80" t="s">
        <v>224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4">
      <c r="B13" s="80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4">
      <c r="B14" s="80" t="s">
        <v>207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4">
      <c r="B15" s="80" t="s">
        <v>215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4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AZ16" s="1"/>
      <c r="BB16" s="1"/>
    </row>
    <row r="17" spans="2:54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AZ17" s="1"/>
      <c r="BB17" s="1"/>
    </row>
    <row r="18" spans="2:54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AZ18" s="1"/>
      <c r="BB18" s="1"/>
    </row>
    <row r="19" spans="2:5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" customWidth="1"/>
    <col min="2" max="2" width="41.4257812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157</v>
      </c>
      <c r="C1" s="78" t="s" vm="1">
        <v>225</v>
      </c>
    </row>
    <row r="2" spans="2:51">
      <c r="B2" s="57" t="s">
        <v>156</v>
      </c>
      <c r="C2" s="78" t="s">
        <v>226</v>
      </c>
    </row>
    <row r="3" spans="2:51">
      <c r="B3" s="57" t="s">
        <v>158</v>
      </c>
      <c r="C3" s="78" t="s">
        <v>227</v>
      </c>
    </row>
    <row r="4" spans="2:51">
      <c r="B4" s="57" t="s">
        <v>159</v>
      </c>
      <c r="C4" s="78">
        <v>2146</v>
      </c>
    </row>
    <row r="6" spans="2:51" ht="26.25" customHeight="1">
      <c r="B6" s="150" t="s">
        <v>188</v>
      </c>
      <c r="C6" s="151"/>
      <c r="D6" s="151"/>
      <c r="E6" s="151"/>
      <c r="F6" s="151"/>
      <c r="G6" s="151"/>
      <c r="H6" s="151"/>
      <c r="I6" s="151"/>
      <c r="J6" s="151"/>
      <c r="K6" s="152"/>
    </row>
    <row r="7" spans="2:51" ht="26.25" customHeight="1">
      <c r="B7" s="150" t="s">
        <v>77</v>
      </c>
      <c r="C7" s="151"/>
      <c r="D7" s="151"/>
      <c r="E7" s="151"/>
      <c r="F7" s="151"/>
      <c r="G7" s="151"/>
      <c r="H7" s="151"/>
      <c r="I7" s="151"/>
      <c r="J7" s="151"/>
      <c r="K7" s="152"/>
    </row>
    <row r="8" spans="2:51" s="3" customFormat="1" ht="63">
      <c r="B8" s="23" t="s">
        <v>94</v>
      </c>
      <c r="C8" s="31" t="s">
        <v>30</v>
      </c>
      <c r="D8" s="31" t="s">
        <v>41</v>
      </c>
      <c r="E8" s="31" t="s">
        <v>79</v>
      </c>
      <c r="F8" s="31" t="s">
        <v>80</v>
      </c>
      <c r="G8" s="31" t="s">
        <v>209</v>
      </c>
      <c r="H8" s="31" t="s">
        <v>208</v>
      </c>
      <c r="I8" s="31" t="s">
        <v>88</v>
      </c>
      <c r="J8" s="31" t="s">
        <v>160</v>
      </c>
      <c r="K8" s="32" t="s">
        <v>162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216</v>
      </c>
      <c r="H9" s="17"/>
      <c r="I9" s="17" t="s">
        <v>212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07" t="s">
        <v>31</v>
      </c>
      <c r="C11" s="108"/>
      <c r="D11" s="108"/>
      <c r="E11" s="108"/>
      <c r="F11" s="108"/>
      <c r="G11" s="109"/>
      <c r="H11" s="112"/>
      <c r="I11" s="109">
        <v>15.884450000000001</v>
      </c>
      <c r="J11" s="110">
        <v>1</v>
      </c>
      <c r="K11" s="110">
        <f>I11/'סכום נכסי הקרן'!$C$42</f>
        <v>2.0596058539793091E-3</v>
      </c>
      <c r="L11" s="114"/>
      <c r="AW11" s="81"/>
    </row>
    <row r="12" spans="2:51" s="81" customFormat="1" ht="19.5" customHeight="1">
      <c r="B12" s="111" t="s">
        <v>25</v>
      </c>
      <c r="C12" s="108"/>
      <c r="D12" s="108"/>
      <c r="E12" s="108"/>
      <c r="F12" s="108"/>
      <c r="G12" s="109"/>
      <c r="H12" s="112"/>
      <c r="I12" s="109">
        <v>15.884450000000001</v>
      </c>
      <c r="J12" s="110">
        <v>1</v>
      </c>
      <c r="K12" s="110">
        <f>I12/'סכום נכסי הקרן'!$C$42</f>
        <v>2.0596058539793091E-3</v>
      </c>
      <c r="L12" s="115"/>
    </row>
    <row r="13" spans="2:51">
      <c r="B13" s="86" t="s">
        <v>280</v>
      </c>
      <c r="C13" s="85"/>
      <c r="D13" s="85"/>
      <c r="E13" s="85"/>
      <c r="F13" s="85"/>
      <c r="G13" s="93"/>
      <c r="H13" s="94"/>
      <c r="I13" s="93">
        <v>15.884450000000001</v>
      </c>
      <c r="J13" s="95">
        <v>1</v>
      </c>
      <c r="K13" s="95">
        <f>I13/'סכום נכסי הקרן'!$C$42</f>
        <v>2.0596058539793091E-3</v>
      </c>
      <c r="L13" s="116"/>
    </row>
    <row r="14" spans="2:51">
      <c r="B14" s="87" t="s">
        <v>281</v>
      </c>
      <c r="C14" s="88" t="s">
        <v>282</v>
      </c>
      <c r="D14" s="96" t="s">
        <v>283</v>
      </c>
      <c r="E14" s="96" t="s">
        <v>141</v>
      </c>
      <c r="F14" s="101">
        <v>43027</v>
      </c>
      <c r="G14" s="97">
        <v>2013737.86</v>
      </c>
      <c r="H14" s="98">
        <v>0.62280000000000002</v>
      </c>
      <c r="I14" s="97">
        <v>12.541510000000001</v>
      </c>
      <c r="J14" s="99">
        <v>0.78954638026497614</v>
      </c>
      <c r="K14" s="99">
        <f>I14/'סכום נכסי הקרן'!$C$42</f>
        <v>1.6261543467819184E-3</v>
      </c>
      <c r="L14" s="116"/>
    </row>
    <row r="15" spans="2:51">
      <c r="B15" s="87" t="s">
        <v>284</v>
      </c>
      <c r="C15" s="88" t="s">
        <v>285</v>
      </c>
      <c r="D15" s="96" t="s">
        <v>283</v>
      </c>
      <c r="E15" s="96" t="s">
        <v>141</v>
      </c>
      <c r="F15" s="101">
        <v>43045</v>
      </c>
      <c r="G15" s="97">
        <v>70076</v>
      </c>
      <c r="H15" s="98">
        <v>1.0651999999999999</v>
      </c>
      <c r="I15" s="97">
        <v>0.74648000000000003</v>
      </c>
      <c r="J15" s="99">
        <v>4.6994387592897452E-2</v>
      </c>
      <c r="K15" s="99">
        <f>I15/'סכום נכסי הקרן'!$C$42</f>
        <v>9.6789915790504205E-5</v>
      </c>
      <c r="L15" s="116"/>
    </row>
    <row r="16" spans="2:51" s="7" customFormat="1">
      <c r="B16" s="87" t="s">
        <v>286</v>
      </c>
      <c r="C16" s="88" t="s">
        <v>287</v>
      </c>
      <c r="D16" s="96" t="s">
        <v>283</v>
      </c>
      <c r="E16" s="96" t="s">
        <v>141</v>
      </c>
      <c r="F16" s="101">
        <v>43061</v>
      </c>
      <c r="G16" s="97">
        <v>105285</v>
      </c>
      <c r="H16" s="98">
        <v>1.2259</v>
      </c>
      <c r="I16" s="97">
        <v>1.2907299999999999</v>
      </c>
      <c r="J16" s="99">
        <v>8.1257456191432487E-2</v>
      </c>
      <c r="K16" s="99">
        <f>I16/'סכום נכסי הקרן'!$C$42</f>
        <v>1.6735833245134159E-4</v>
      </c>
      <c r="L16" s="121"/>
      <c r="AW16" s="1"/>
      <c r="AY16" s="1"/>
    </row>
    <row r="17" spans="2:51" s="7" customFormat="1">
      <c r="B17" s="87" t="s">
        <v>288</v>
      </c>
      <c r="C17" s="88" t="s">
        <v>289</v>
      </c>
      <c r="D17" s="96" t="s">
        <v>283</v>
      </c>
      <c r="E17" s="96" t="s">
        <v>141</v>
      </c>
      <c r="F17" s="101">
        <v>43075</v>
      </c>
      <c r="G17" s="97">
        <v>105300</v>
      </c>
      <c r="H17" s="98">
        <v>1.24</v>
      </c>
      <c r="I17" s="97">
        <v>1.3057300000000001</v>
      </c>
      <c r="J17" s="99">
        <v>8.2201775950693917E-2</v>
      </c>
      <c r="K17" s="99">
        <f>I17/'סכום נכסי הקרן'!$C$42</f>
        <v>1.6930325895554477E-4</v>
      </c>
      <c r="L17" s="121"/>
      <c r="AW17" s="1"/>
      <c r="AY17" s="1"/>
    </row>
    <row r="18" spans="2:51" s="7" customFormat="1">
      <c r="B18" s="89"/>
      <c r="C18" s="88"/>
      <c r="D18" s="88"/>
      <c r="E18" s="88"/>
      <c r="F18" s="88"/>
      <c r="G18" s="97"/>
      <c r="H18" s="98"/>
      <c r="I18" s="88"/>
      <c r="J18" s="99"/>
      <c r="K18" s="88"/>
      <c r="L18" s="121"/>
      <c r="AW18" s="1"/>
      <c r="AY18" s="1"/>
    </row>
    <row r="19" spans="2:5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116"/>
    </row>
    <row r="20" spans="2:5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51">
      <c r="B21" s="80" t="s">
        <v>224</v>
      </c>
      <c r="C21" s="79"/>
      <c r="D21" s="79"/>
      <c r="E21" s="79"/>
      <c r="F21" s="79"/>
      <c r="G21" s="79"/>
      <c r="H21" s="79"/>
      <c r="I21" s="79"/>
      <c r="J21" s="79"/>
      <c r="K21" s="79"/>
    </row>
    <row r="22" spans="2:51">
      <c r="B22" s="80" t="s">
        <v>90</v>
      </c>
      <c r="C22" s="79"/>
      <c r="D22" s="79"/>
      <c r="E22" s="79"/>
      <c r="F22" s="79"/>
      <c r="G22" s="79"/>
      <c r="H22" s="79"/>
      <c r="I22" s="79"/>
      <c r="J22" s="79"/>
      <c r="K22" s="79"/>
    </row>
    <row r="23" spans="2:51">
      <c r="B23" s="80" t="s">
        <v>207</v>
      </c>
      <c r="C23" s="79"/>
      <c r="D23" s="79"/>
      <c r="E23" s="79"/>
      <c r="F23" s="79"/>
      <c r="G23" s="79"/>
      <c r="H23" s="79"/>
      <c r="I23" s="79"/>
      <c r="J23" s="79"/>
      <c r="K23" s="79"/>
    </row>
    <row r="24" spans="2:51">
      <c r="B24" s="80" t="s">
        <v>215</v>
      </c>
      <c r="C24" s="79"/>
      <c r="D24" s="79"/>
      <c r="E24" s="79"/>
      <c r="F24" s="79"/>
      <c r="G24" s="79"/>
      <c r="H24" s="79"/>
      <c r="I24" s="79"/>
      <c r="J24" s="79"/>
      <c r="K24" s="79"/>
    </row>
    <row r="25" spans="2:5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5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5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5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5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5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5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5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B111" s="79"/>
      <c r="C111" s="79"/>
      <c r="D111" s="79"/>
      <c r="E111" s="79"/>
      <c r="F111" s="79"/>
      <c r="G111" s="79"/>
      <c r="H111" s="79"/>
      <c r="I111" s="79"/>
      <c r="J111" s="79"/>
      <c r="K111" s="79"/>
    </row>
    <row r="112" spans="2:11">
      <c r="B112" s="79"/>
      <c r="C112" s="79"/>
      <c r="D112" s="79"/>
      <c r="E112" s="79"/>
      <c r="F112" s="79"/>
      <c r="G112" s="79"/>
      <c r="H112" s="79"/>
      <c r="I112" s="79"/>
      <c r="J112" s="79"/>
      <c r="K112" s="79"/>
    </row>
    <row r="113" spans="2:11">
      <c r="B113" s="79"/>
      <c r="C113" s="79"/>
      <c r="D113" s="79"/>
      <c r="E113" s="79"/>
      <c r="F113" s="79"/>
      <c r="G113" s="79"/>
      <c r="H113" s="79"/>
      <c r="I113" s="79"/>
      <c r="J113" s="79"/>
      <c r="K113" s="79"/>
    </row>
    <row r="114" spans="2:11">
      <c r="B114" s="79"/>
      <c r="C114" s="79"/>
      <c r="D114" s="79"/>
      <c r="E114" s="79"/>
      <c r="F114" s="79"/>
      <c r="G114" s="79"/>
      <c r="H114" s="79"/>
      <c r="I114" s="79"/>
      <c r="J114" s="79"/>
      <c r="K114" s="79"/>
    </row>
    <row r="115" spans="2:11">
      <c r="B115" s="79"/>
      <c r="C115" s="79"/>
      <c r="D115" s="79"/>
      <c r="E115" s="79"/>
      <c r="F115" s="79"/>
      <c r="G115" s="79"/>
      <c r="H115" s="79"/>
      <c r="I115" s="79"/>
      <c r="J115" s="79"/>
      <c r="K115" s="79"/>
    </row>
    <row r="116" spans="2:11">
      <c r="B116" s="79"/>
      <c r="C116" s="79"/>
      <c r="D116" s="79"/>
      <c r="E116" s="79"/>
      <c r="F116" s="79"/>
      <c r="G116" s="79"/>
      <c r="H116" s="79"/>
      <c r="I116" s="79"/>
      <c r="J116" s="79"/>
      <c r="K116" s="79"/>
    </row>
    <row r="117" spans="2:11">
      <c r="B117" s="79"/>
      <c r="C117" s="79"/>
      <c r="D117" s="79"/>
      <c r="E117" s="79"/>
      <c r="F117" s="79"/>
      <c r="G117" s="79"/>
      <c r="H117" s="79"/>
      <c r="I117" s="79"/>
      <c r="J117" s="79"/>
      <c r="K117" s="79"/>
    </row>
    <row r="118" spans="2:11">
      <c r="C118" s="1"/>
      <c r="D118" s="1"/>
    </row>
    <row r="119" spans="2:11">
      <c r="C119" s="1"/>
      <c r="D119" s="1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157</v>
      </c>
      <c r="C1" s="78" t="s" vm="1">
        <v>225</v>
      </c>
    </row>
    <row r="2" spans="2:78">
      <c r="B2" s="57" t="s">
        <v>156</v>
      </c>
      <c r="C2" s="78" t="s">
        <v>226</v>
      </c>
    </row>
    <row r="3" spans="2:78">
      <c r="B3" s="57" t="s">
        <v>158</v>
      </c>
      <c r="C3" s="78" t="s">
        <v>227</v>
      </c>
    </row>
    <row r="4" spans="2:78">
      <c r="B4" s="57" t="s">
        <v>159</v>
      </c>
      <c r="C4" s="78">
        <v>2146</v>
      </c>
    </row>
    <row r="6" spans="2:78" ht="26.25" customHeight="1">
      <c r="B6" s="150" t="s">
        <v>188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2"/>
    </row>
    <row r="7" spans="2:78" ht="26.25" customHeight="1">
      <c r="B7" s="150" t="s">
        <v>78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2"/>
    </row>
    <row r="8" spans="2:78" s="3" customFormat="1" ht="47.25">
      <c r="B8" s="23" t="s">
        <v>94</v>
      </c>
      <c r="C8" s="31" t="s">
        <v>30</v>
      </c>
      <c r="D8" s="31" t="s">
        <v>32</v>
      </c>
      <c r="E8" s="31" t="s">
        <v>15</v>
      </c>
      <c r="F8" s="31" t="s">
        <v>42</v>
      </c>
      <c r="G8" s="31" t="s">
        <v>80</v>
      </c>
      <c r="H8" s="31" t="s">
        <v>18</v>
      </c>
      <c r="I8" s="31" t="s">
        <v>79</v>
      </c>
      <c r="J8" s="31" t="s">
        <v>17</v>
      </c>
      <c r="K8" s="31" t="s">
        <v>19</v>
      </c>
      <c r="L8" s="31" t="s">
        <v>209</v>
      </c>
      <c r="M8" s="31" t="s">
        <v>208</v>
      </c>
      <c r="N8" s="31" t="s">
        <v>88</v>
      </c>
      <c r="O8" s="31" t="s">
        <v>39</v>
      </c>
      <c r="P8" s="31" t="s">
        <v>160</v>
      </c>
      <c r="Q8" s="32" t="s">
        <v>162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216</v>
      </c>
      <c r="M9" s="17"/>
      <c r="N9" s="17" t="s">
        <v>212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91</v>
      </c>
      <c r="R10" s="1"/>
      <c r="S10" s="1"/>
      <c r="T10" s="1"/>
      <c r="U10" s="1"/>
      <c r="V10" s="1"/>
    </row>
    <row r="11" spans="2:7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BZ11" s="1"/>
    </row>
    <row r="12" spans="2:78" ht="18" customHeight="1">
      <c r="B12" s="80" t="s">
        <v>224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78">
      <c r="B13" s="80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78">
      <c r="B14" s="80" t="s">
        <v>207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78">
      <c r="B15" s="80" t="s">
        <v>215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7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157</v>
      </c>
      <c r="C1" s="78" t="s" vm="1">
        <v>225</v>
      </c>
    </row>
    <row r="2" spans="2:61">
      <c r="B2" s="57" t="s">
        <v>156</v>
      </c>
      <c r="C2" s="78" t="s">
        <v>226</v>
      </c>
    </row>
    <row r="3" spans="2:61">
      <c r="B3" s="57" t="s">
        <v>158</v>
      </c>
      <c r="C3" s="78" t="s">
        <v>227</v>
      </c>
    </row>
    <row r="4" spans="2:61">
      <c r="B4" s="57" t="s">
        <v>159</v>
      </c>
      <c r="C4" s="78">
        <v>2146</v>
      </c>
    </row>
    <row r="6" spans="2:61" ht="26.25" customHeight="1">
      <c r="B6" s="150" t="s">
        <v>189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2"/>
    </row>
    <row r="7" spans="2:61" s="3" customFormat="1" ht="78.75">
      <c r="B7" s="23" t="s">
        <v>94</v>
      </c>
      <c r="C7" s="31" t="s">
        <v>201</v>
      </c>
      <c r="D7" s="31" t="s">
        <v>30</v>
      </c>
      <c r="E7" s="31" t="s">
        <v>95</v>
      </c>
      <c r="F7" s="31" t="s">
        <v>15</v>
      </c>
      <c r="G7" s="31" t="s">
        <v>80</v>
      </c>
      <c r="H7" s="31" t="s">
        <v>42</v>
      </c>
      <c r="I7" s="31" t="s">
        <v>18</v>
      </c>
      <c r="J7" s="31" t="s">
        <v>79</v>
      </c>
      <c r="K7" s="14" t="s">
        <v>26</v>
      </c>
      <c r="L7" s="71" t="s">
        <v>19</v>
      </c>
      <c r="M7" s="31" t="s">
        <v>209</v>
      </c>
      <c r="N7" s="31" t="s">
        <v>208</v>
      </c>
      <c r="O7" s="31" t="s">
        <v>88</v>
      </c>
      <c r="P7" s="31" t="s">
        <v>160</v>
      </c>
      <c r="Q7" s="32" t="s">
        <v>162</v>
      </c>
      <c r="R7" s="1"/>
      <c r="S7" s="1"/>
      <c r="T7" s="1"/>
      <c r="U7" s="1"/>
      <c r="V7" s="1"/>
      <c r="W7" s="1"/>
      <c r="BH7" s="3" t="s">
        <v>140</v>
      </c>
      <c r="BI7" s="3" t="s">
        <v>142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216</v>
      </c>
      <c r="N8" s="17"/>
      <c r="O8" s="17" t="s">
        <v>212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138</v>
      </c>
      <c r="BI8" s="3" t="s">
        <v>141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91</v>
      </c>
      <c r="R9" s="1"/>
      <c r="S9" s="1"/>
      <c r="T9" s="1"/>
      <c r="U9" s="1"/>
      <c r="V9" s="1"/>
      <c r="W9" s="1"/>
      <c r="BH9" s="4" t="s">
        <v>139</v>
      </c>
      <c r="BI9" s="4" t="s">
        <v>143</v>
      </c>
    </row>
    <row r="10" spans="2:61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1"/>
      <c r="S10" s="1"/>
      <c r="T10" s="1"/>
      <c r="U10" s="1"/>
      <c r="V10" s="1"/>
      <c r="W10" s="1"/>
      <c r="BH10" s="1" t="s">
        <v>23</v>
      </c>
      <c r="BI10" s="4" t="s">
        <v>144</v>
      </c>
    </row>
    <row r="11" spans="2:61" ht="21.75" customHeight="1">
      <c r="B11" s="80" t="s">
        <v>224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BI11" s="1" t="s">
        <v>150</v>
      </c>
    </row>
    <row r="12" spans="2:61">
      <c r="B12" s="80" t="s">
        <v>90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BI12" s="1" t="s">
        <v>145</v>
      </c>
    </row>
    <row r="13" spans="2:61">
      <c r="B13" s="80" t="s">
        <v>207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BI13" s="1" t="s">
        <v>146</v>
      </c>
    </row>
    <row r="14" spans="2:61">
      <c r="B14" s="80" t="s">
        <v>215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BI14" s="1" t="s">
        <v>147</v>
      </c>
    </row>
    <row r="15" spans="2:61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BI15" s="1" t="s">
        <v>149</v>
      </c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BI16" s="1" t="s">
        <v>148</v>
      </c>
    </row>
    <row r="17" spans="2:6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BI17" s="1" t="s">
        <v>151</v>
      </c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BI18" s="1" t="s">
        <v>152</v>
      </c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BI19" s="1" t="s">
        <v>153</v>
      </c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BI20" s="1" t="s">
        <v>154</v>
      </c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BI21" s="1" t="s">
        <v>155</v>
      </c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BI22" s="1" t="s">
        <v>23</v>
      </c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</sheetData>
  <sheetProtection sheet="1" objects="1" scenarios="1"/>
  <mergeCells count="1">
    <mergeCell ref="B6:Q6"/>
  </mergeCells>
  <phoneticPr fontId="4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157</v>
      </c>
      <c r="C1" s="78" t="s" vm="1">
        <v>225</v>
      </c>
    </row>
    <row r="2" spans="2:64">
      <c r="B2" s="57" t="s">
        <v>156</v>
      </c>
      <c r="C2" s="78" t="s">
        <v>226</v>
      </c>
    </row>
    <row r="3" spans="2:64">
      <c r="B3" s="57" t="s">
        <v>158</v>
      </c>
      <c r="C3" s="78" t="s">
        <v>227</v>
      </c>
    </row>
    <row r="4" spans="2:64">
      <c r="B4" s="57" t="s">
        <v>159</v>
      </c>
      <c r="C4" s="78">
        <v>2146</v>
      </c>
    </row>
    <row r="6" spans="2:64" ht="26.25" customHeight="1">
      <c r="B6" s="150" t="s">
        <v>190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2"/>
    </row>
    <row r="7" spans="2:64" s="3" customFormat="1" ht="78.75">
      <c r="B7" s="60" t="s">
        <v>94</v>
      </c>
      <c r="C7" s="61" t="s">
        <v>30</v>
      </c>
      <c r="D7" s="61" t="s">
        <v>95</v>
      </c>
      <c r="E7" s="61" t="s">
        <v>15</v>
      </c>
      <c r="F7" s="61" t="s">
        <v>42</v>
      </c>
      <c r="G7" s="61" t="s">
        <v>18</v>
      </c>
      <c r="H7" s="61" t="s">
        <v>79</v>
      </c>
      <c r="I7" s="61" t="s">
        <v>33</v>
      </c>
      <c r="J7" s="61" t="s">
        <v>19</v>
      </c>
      <c r="K7" s="61" t="s">
        <v>209</v>
      </c>
      <c r="L7" s="61" t="s">
        <v>208</v>
      </c>
      <c r="M7" s="61" t="s">
        <v>88</v>
      </c>
      <c r="N7" s="61" t="s">
        <v>160</v>
      </c>
      <c r="O7" s="63" t="s">
        <v>162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216</v>
      </c>
      <c r="L8" s="33"/>
      <c r="M8" s="33" t="s">
        <v>212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1"/>
      <c r="Q10" s="1"/>
      <c r="R10" s="1"/>
      <c r="S10" s="1"/>
      <c r="T10" s="1"/>
      <c r="U10" s="1"/>
      <c r="BL10" s="1"/>
    </row>
    <row r="11" spans="2:64" ht="20.25" customHeight="1">
      <c r="B11" s="80" t="s">
        <v>224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2:64">
      <c r="B12" s="80" t="s">
        <v>90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2:64">
      <c r="B13" s="80" t="s">
        <v>207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4">
      <c r="B14" s="80" t="s">
        <v>215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4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4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157</v>
      </c>
      <c r="C1" s="78" t="s" vm="1">
        <v>225</v>
      </c>
    </row>
    <row r="2" spans="2:56">
      <c r="B2" s="57" t="s">
        <v>156</v>
      </c>
      <c r="C2" s="78" t="s">
        <v>226</v>
      </c>
    </row>
    <row r="3" spans="2:56">
      <c r="B3" s="57" t="s">
        <v>158</v>
      </c>
      <c r="C3" s="78" t="s">
        <v>227</v>
      </c>
    </row>
    <row r="4" spans="2:56">
      <c r="B4" s="57" t="s">
        <v>159</v>
      </c>
      <c r="C4" s="78">
        <v>2146</v>
      </c>
    </row>
    <row r="6" spans="2:56" ht="26.25" customHeight="1">
      <c r="B6" s="150" t="s">
        <v>191</v>
      </c>
      <c r="C6" s="151"/>
      <c r="D6" s="151"/>
      <c r="E6" s="151"/>
      <c r="F6" s="151"/>
      <c r="G6" s="151"/>
      <c r="H6" s="151"/>
      <c r="I6" s="151"/>
      <c r="J6" s="152"/>
    </row>
    <row r="7" spans="2:56" s="3" customFormat="1" ht="78.75">
      <c r="B7" s="60" t="s">
        <v>94</v>
      </c>
      <c r="C7" s="62" t="s">
        <v>35</v>
      </c>
      <c r="D7" s="62" t="s">
        <v>63</v>
      </c>
      <c r="E7" s="62" t="s">
        <v>36</v>
      </c>
      <c r="F7" s="62" t="s">
        <v>79</v>
      </c>
      <c r="G7" s="62" t="s">
        <v>202</v>
      </c>
      <c r="H7" s="62" t="s">
        <v>160</v>
      </c>
      <c r="I7" s="64" t="s">
        <v>161</v>
      </c>
      <c r="J7" s="77" t="s">
        <v>219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213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0"/>
      <c r="C11" s="79"/>
      <c r="D11" s="79"/>
      <c r="E11" s="79"/>
      <c r="F11" s="79"/>
      <c r="G11" s="79"/>
      <c r="H11" s="79"/>
      <c r="I11" s="79"/>
      <c r="J11" s="79"/>
    </row>
    <row r="12" spans="2:56">
      <c r="B12" s="100"/>
      <c r="C12" s="79"/>
      <c r="D12" s="79"/>
      <c r="E12" s="79"/>
      <c r="F12" s="79"/>
      <c r="G12" s="79"/>
      <c r="H12" s="79"/>
      <c r="I12" s="79"/>
      <c r="J12" s="79"/>
    </row>
    <row r="13" spans="2:56">
      <c r="B13" s="79"/>
      <c r="C13" s="79"/>
      <c r="D13" s="79"/>
      <c r="E13" s="79"/>
      <c r="F13" s="79"/>
      <c r="G13" s="79"/>
      <c r="H13" s="79"/>
      <c r="I13" s="79"/>
      <c r="J13" s="79"/>
    </row>
    <row r="14" spans="2:56">
      <c r="B14" s="79"/>
      <c r="C14" s="79"/>
      <c r="D14" s="79"/>
      <c r="E14" s="79"/>
      <c r="F14" s="79"/>
      <c r="G14" s="79"/>
      <c r="H14" s="79"/>
      <c r="I14" s="79"/>
      <c r="J14" s="79"/>
    </row>
    <row r="15" spans="2:56">
      <c r="B15" s="79"/>
      <c r="C15" s="79"/>
      <c r="D15" s="79"/>
      <c r="E15" s="79"/>
      <c r="F15" s="79"/>
      <c r="G15" s="79"/>
      <c r="H15" s="79"/>
      <c r="I15" s="79"/>
      <c r="J15" s="79"/>
    </row>
    <row r="16" spans="2:56">
      <c r="B16" s="79"/>
      <c r="C16" s="79"/>
      <c r="D16" s="79"/>
      <c r="E16" s="79"/>
      <c r="F16" s="79"/>
      <c r="G16" s="79"/>
      <c r="H16" s="79"/>
      <c r="I16" s="79"/>
      <c r="J16" s="79"/>
    </row>
    <row r="17" spans="2:10">
      <c r="B17" s="79"/>
      <c r="C17" s="79"/>
      <c r="D17" s="79"/>
      <c r="E17" s="79"/>
      <c r="F17" s="79"/>
      <c r="G17" s="79"/>
      <c r="H17" s="79"/>
      <c r="I17" s="79"/>
      <c r="J17" s="79"/>
    </row>
    <row r="18" spans="2:10">
      <c r="B18" s="79"/>
      <c r="C18" s="79"/>
      <c r="D18" s="79"/>
      <c r="E18" s="79"/>
      <c r="F18" s="79"/>
      <c r="G18" s="79"/>
      <c r="H18" s="79"/>
      <c r="I18" s="79"/>
      <c r="J18" s="79"/>
    </row>
    <row r="19" spans="2:10">
      <c r="B19" s="79"/>
      <c r="C19" s="79"/>
      <c r="D19" s="79"/>
      <c r="E19" s="79"/>
      <c r="F19" s="79"/>
      <c r="G19" s="79"/>
      <c r="H19" s="79"/>
      <c r="I19" s="79"/>
      <c r="J19" s="79"/>
    </row>
    <row r="20" spans="2:10">
      <c r="B20" s="79"/>
      <c r="C20" s="79"/>
      <c r="D20" s="79"/>
      <c r="E20" s="79"/>
      <c r="F20" s="79"/>
      <c r="G20" s="79"/>
      <c r="H20" s="79"/>
      <c r="I20" s="79"/>
      <c r="J20" s="79"/>
    </row>
    <row r="21" spans="2:10">
      <c r="B21" s="79"/>
      <c r="C21" s="79"/>
      <c r="D21" s="79"/>
      <c r="E21" s="79"/>
      <c r="F21" s="79"/>
      <c r="G21" s="79"/>
      <c r="H21" s="79"/>
      <c r="I21" s="79"/>
      <c r="J21" s="79"/>
    </row>
    <row r="22" spans="2:10">
      <c r="B22" s="79"/>
      <c r="C22" s="79"/>
      <c r="D22" s="79"/>
      <c r="E22" s="79"/>
      <c r="F22" s="79"/>
      <c r="G22" s="79"/>
      <c r="H22" s="79"/>
      <c r="I22" s="79"/>
      <c r="J22" s="79"/>
    </row>
    <row r="23" spans="2:10">
      <c r="B23" s="79"/>
      <c r="C23" s="79"/>
      <c r="D23" s="79"/>
      <c r="E23" s="79"/>
      <c r="F23" s="79"/>
      <c r="G23" s="79"/>
      <c r="H23" s="79"/>
      <c r="I23" s="79"/>
      <c r="J23" s="79"/>
    </row>
    <row r="24" spans="2:10">
      <c r="B24" s="79"/>
      <c r="C24" s="79"/>
      <c r="D24" s="79"/>
      <c r="E24" s="79"/>
      <c r="F24" s="79"/>
      <c r="G24" s="79"/>
      <c r="H24" s="79"/>
      <c r="I24" s="79"/>
      <c r="J24" s="79"/>
    </row>
    <row r="25" spans="2:10">
      <c r="B25" s="79"/>
      <c r="C25" s="79"/>
      <c r="D25" s="79"/>
      <c r="E25" s="79"/>
      <c r="F25" s="79"/>
      <c r="G25" s="79"/>
      <c r="H25" s="79"/>
      <c r="I25" s="79"/>
      <c r="J25" s="79"/>
    </row>
    <row r="26" spans="2:10">
      <c r="B26" s="79"/>
      <c r="C26" s="79"/>
      <c r="D26" s="79"/>
      <c r="E26" s="79"/>
      <c r="F26" s="79"/>
      <c r="G26" s="79"/>
      <c r="H26" s="79"/>
      <c r="I26" s="79"/>
      <c r="J26" s="79"/>
    </row>
    <row r="27" spans="2:10">
      <c r="B27" s="79"/>
      <c r="C27" s="79"/>
      <c r="D27" s="79"/>
      <c r="E27" s="79"/>
      <c r="F27" s="79"/>
      <c r="G27" s="79"/>
      <c r="H27" s="79"/>
      <c r="I27" s="79"/>
      <c r="J27" s="79"/>
    </row>
    <row r="28" spans="2:10">
      <c r="B28" s="79"/>
      <c r="C28" s="79"/>
      <c r="D28" s="79"/>
      <c r="E28" s="79"/>
      <c r="F28" s="79"/>
      <c r="G28" s="79"/>
      <c r="H28" s="79"/>
      <c r="I28" s="79"/>
      <c r="J28" s="79"/>
    </row>
    <row r="29" spans="2:10">
      <c r="B29" s="79"/>
      <c r="C29" s="79"/>
      <c r="D29" s="79"/>
      <c r="E29" s="79"/>
      <c r="F29" s="79"/>
      <c r="G29" s="79"/>
      <c r="H29" s="79"/>
      <c r="I29" s="79"/>
      <c r="J29" s="79"/>
    </row>
    <row r="30" spans="2:10">
      <c r="B30" s="79"/>
      <c r="C30" s="79"/>
      <c r="D30" s="79"/>
      <c r="E30" s="79"/>
      <c r="F30" s="79"/>
      <c r="G30" s="79"/>
      <c r="H30" s="79"/>
      <c r="I30" s="79"/>
      <c r="J30" s="79"/>
    </row>
    <row r="31" spans="2:10">
      <c r="B31" s="79"/>
      <c r="C31" s="79"/>
      <c r="D31" s="79"/>
      <c r="E31" s="79"/>
      <c r="F31" s="79"/>
      <c r="G31" s="79"/>
      <c r="H31" s="79"/>
      <c r="I31" s="79"/>
      <c r="J31" s="79"/>
    </row>
    <row r="32" spans="2:10">
      <c r="B32" s="79"/>
      <c r="C32" s="79"/>
      <c r="D32" s="79"/>
      <c r="E32" s="79"/>
      <c r="F32" s="79"/>
      <c r="G32" s="79"/>
      <c r="H32" s="79"/>
      <c r="I32" s="79"/>
      <c r="J32" s="79"/>
    </row>
    <row r="33" spans="2:10">
      <c r="B33" s="79"/>
      <c r="C33" s="79"/>
      <c r="D33" s="79"/>
      <c r="E33" s="79"/>
      <c r="F33" s="79"/>
      <c r="G33" s="79"/>
      <c r="H33" s="79"/>
      <c r="I33" s="79"/>
      <c r="J33" s="79"/>
    </row>
    <row r="34" spans="2:10">
      <c r="B34" s="79"/>
      <c r="C34" s="79"/>
      <c r="D34" s="79"/>
      <c r="E34" s="79"/>
      <c r="F34" s="79"/>
      <c r="G34" s="79"/>
      <c r="H34" s="79"/>
      <c r="I34" s="79"/>
      <c r="J34" s="79"/>
    </row>
    <row r="35" spans="2:10">
      <c r="B35" s="79"/>
      <c r="C35" s="79"/>
      <c r="D35" s="79"/>
      <c r="E35" s="79"/>
      <c r="F35" s="79"/>
      <c r="G35" s="79"/>
      <c r="H35" s="79"/>
      <c r="I35" s="79"/>
      <c r="J35" s="79"/>
    </row>
    <row r="36" spans="2:10">
      <c r="B36" s="79"/>
      <c r="C36" s="79"/>
      <c r="D36" s="79"/>
      <c r="E36" s="79"/>
      <c r="F36" s="79"/>
      <c r="G36" s="79"/>
      <c r="H36" s="79"/>
      <c r="I36" s="79"/>
      <c r="J36" s="79"/>
    </row>
    <row r="37" spans="2:10">
      <c r="B37" s="79"/>
      <c r="C37" s="79"/>
      <c r="D37" s="79"/>
      <c r="E37" s="79"/>
      <c r="F37" s="79"/>
      <c r="G37" s="79"/>
      <c r="H37" s="79"/>
      <c r="I37" s="79"/>
      <c r="J37" s="79"/>
    </row>
    <row r="38" spans="2:10">
      <c r="B38" s="79"/>
      <c r="C38" s="79"/>
      <c r="D38" s="79"/>
      <c r="E38" s="79"/>
      <c r="F38" s="79"/>
      <c r="G38" s="79"/>
      <c r="H38" s="79"/>
      <c r="I38" s="79"/>
      <c r="J38" s="79"/>
    </row>
    <row r="39" spans="2:10">
      <c r="B39" s="79"/>
      <c r="C39" s="79"/>
      <c r="D39" s="79"/>
      <c r="E39" s="79"/>
      <c r="F39" s="79"/>
      <c r="G39" s="79"/>
      <c r="H39" s="79"/>
      <c r="I39" s="79"/>
      <c r="J39" s="79"/>
    </row>
    <row r="40" spans="2:10">
      <c r="B40" s="79"/>
      <c r="C40" s="79"/>
      <c r="D40" s="79"/>
      <c r="E40" s="79"/>
      <c r="F40" s="79"/>
      <c r="G40" s="79"/>
      <c r="H40" s="79"/>
      <c r="I40" s="79"/>
      <c r="J40" s="79"/>
    </row>
    <row r="41" spans="2:10">
      <c r="B41" s="79"/>
      <c r="C41" s="79"/>
      <c r="D41" s="79"/>
      <c r="E41" s="79"/>
      <c r="F41" s="79"/>
      <c r="G41" s="79"/>
      <c r="H41" s="79"/>
      <c r="I41" s="79"/>
      <c r="J41" s="79"/>
    </row>
    <row r="42" spans="2:10">
      <c r="B42" s="79"/>
      <c r="C42" s="79"/>
      <c r="D42" s="79"/>
      <c r="E42" s="79"/>
      <c r="F42" s="79"/>
      <c r="G42" s="79"/>
      <c r="H42" s="79"/>
      <c r="I42" s="79"/>
      <c r="J42" s="79"/>
    </row>
    <row r="43" spans="2:10">
      <c r="B43" s="79"/>
      <c r="C43" s="79"/>
      <c r="D43" s="79"/>
      <c r="E43" s="79"/>
      <c r="F43" s="79"/>
      <c r="G43" s="79"/>
      <c r="H43" s="79"/>
      <c r="I43" s="79"/>
      <c r="J43" s="79"/>
    </row>
    <row r="44" spans="2:10">
      <c r="B44" s="79"/>
      <c r="C44" s="79"/>
      <c r="D44" s="79"/>
      <c r="E44" s="79"/>
      <c r="F44" s="79"/>
      <c r="G44" s="79"/>
      <c r="H44" s="79"/>
      <c r="I44" s="79"/>
      <c r="J44" s="79"/>
    </row>
    <row r="45" spans="2:10">
      <c r="B45" s="79"/>
      <c r="C45" s="79"/>
      <c r="D45" s="79"/>
      <c r="E45" s="79"/>
      <c r="F45" s="79"/>
      <c r="G45" s="79"/>
      <c r="H45" s="79"/>
      <c r="I45" s="79"/>
      <c r="J45" s="79"/>
    </row>
    <row r="46" spans="2:10">
      <c r="B46" s="79"/>
      <c r="C46" s="79"/>
      <c r="D46" s="79"/>
      <c r="E46" s="79"/>
      <c r="F46" s="79"/>
      <c r="G46" s="79"/>
      <c r="H46" s="79"/>
      <c r="I46" s="79"/>
      <c r="J46" s="79"/>
    </row>
    <row r="47" spans="2:10">
      <c r="B47" s="79"/>
      <c r="C47" s="79"/>
      <c r="D47" s="79"/>
      <c r="E47" s="79"/>
      <c r="F47" s="79"/>
      <c r="G47" s="79"/>
      <c r="H47" s="79"/>
      <c r="I47" s="79"/>
      <c r="J47" s="79"/>
    </row>
    <row r="48" spans="2:10">
      <c r="B48" s="79"/>
      <c r="C48" s="79"/>
      <c r="D48" s="79"/>
      <c r="E48" s="79"/>
      <c r="F48" s="79"/>
      <c r="G48" s="79"/>
      <c r="H48" s="79"/>
      <c r="I48" s="79"/>
      <c r="J48" s="79"/>
    </row>
    <row r="49" spans="2:10">
      <c r="B49" s="79"/>
      <c r="C49" s="79"/>
      <c r="D49" s="79"/>
      <c r="E49" s="79"/>
      <c r="F49" s="79"/>
      <c r="G49" s="79"/>
      <c r="H49" s="79"/>
      <c r="I49" s="79"/>
      <c r="J49" s="79"/>
    </row>
    <row r="50" spans="2:10">
      <c r="B50" s="79"/>
      <c r="C50" s="79"/>
      <c r="D50" s="79"/>
      <c r="E50" s="79"/>
      <c r="F50" s="79"/>
      <c r="G50" s="79"/>
      <c r="H50" s="79"/>
      <c r="I50" s="79"/>
      <c r="J50" s="79"/>
    </row>
    <row r="51" spans="2:10">
      <c r="B51" s="79"/>
      <c r="C51" s="79"/>
      <c r="D51" s="79"/>
      <c r="E51" s="79"/>
      <c r="F51" s="79"/>
      <c r="G51" s="79"/>
      <c r="H51" s="79"/>
      <c r="I51" s="79"/>
      <c r="J51" s="79"/>
    </row>
    <row r="52" spans="2:10">
      <c r="B52" s="79"/>
      <c r="C52" s="79"/>
      <c r="D52" s="79"/>
      <c r="E52" s="79"/>
      <c r="F52" s="79"/>
      <c r="G52" s="79"/>
      <c r="H52" s="79"/>
      <c r="I52" s="79"/>
      <c r="J52" s="79"/>
    </row>
    <row r="53" spans="2:10">
      <c r="B53" s="79"/>
      <c r="C53" s="79"/>
      <c r="D53" s="79"/>
      <c r="E53" s="79"/>
      <c r="F53" s="79"/>
      <c r="G53" s="79"/>
      <c r="H53" s="79"/>
      <c r="I53" s="79"/>
      <c r="J53" s="79"/>
    </row>
    <row r="54" spans="2:10">
      <c r="B54" s="79"/>
      <c r="C54" s="79"/>
      <c r="D54" s="79"/>
      <c r="E54" s="79"/>
      <c r="F54" s="79"/>
      <c r="G54" s="79"/>
      <c r="H54" s="79"/>
      <c r="I54" s="79"/>
      <c r="J54" s="79"/>
    </row>
    <row r="55" spans="2:10">
      <c r="B55" s="79"/>
      <c r="C55" s="79"/>
      <c r="D55" s="79"/>
      <c r="E55" s="79"/>
      <c r="F55" s="79"/>
      <c r="G55" s="79"/>
      <c r="H55" s="79"/>
      <c r="I55" s="79"/>
      <c r="J55" s="79"/>
    </row>
    <row r="56" spans="2:10">
      <c r="B56" s="79"/>
      <c r="C56" s="79"/>
      <c r="D56" s="79"/>
      <c r="E56" s="79"/>
      <c r="F56" s="79"/>
      <c r="G56" s="79"/>
      <c r="H56" s="79"/>
      <c r="I56" s="79"/>
      <c r="J56" s="79"/>
    </row>
    <row r="57" spans="2:10">
      <c r="B57" s="79"/>
      <c r="C57" s="79"/>
      <c r="D57" s="79"/>
      <c r="E57" s="79"/>
      <c r="F57" s="79"/>
      <c r="G57" s="79"/>
      <c r="H57" s="79"/>
      <c r="I57" s="79"/>
      <c r="J57" s="79"/>
    </row>
    <row r="58" spans="2:10">
      <c r="B58" s="79"/>
      <c r="C58" s="79"/>
      <c r="D58" s="79"/>
      <c r="E58" s="79"/>
      <c r="F58" s="79"/>
      <c r="G58" s="79"/>
      <c r="H58" s="79"/>
      <c r="I58" s="79"/>
      <c r="J58" s="79"/>
    </row>
    <row r="59" spans="2:10">
      <c r="B59" s="79"/>
      <c r="C59" s="79"/>
      <c r="D59" s="79"/>
      <c r="E59" s="79"/>
      <c r="F59" s="79"/>
      <c r="G59" s="79"/>
      <c r="H59" s="79"/>
      <c r="I59" s="79"/>
      <c r="J59" s="79"/>
    </row>
    <row r="60" spans="2:10">
      <c r="B60" s="79"/>
      <c r="C60" s="79"/>
      <c r="D60" s="79"/>
      <c r="E60" s="79"/>
      <c r="F60" s="79"/>
      <c r="G60" s="79"/>
      <c r="H60" s="79"/>
      <c r="I60" s="79"/>
      <c r="J60" s="79"/>
    </row>
    <row r="61" spans="2:10">
      <c r="B61" s="79"/>
      <c r="C61" s="79"/>
      <c r="D61" s="79"/>
      <c r="E61" s="79"/>
      <c r="F61" s="79"/>
      <c r="G61" s="79"/>
      <c r="H61" s="79"/>
      <c r="I61" s="79"/>
      <c r="J61" s="79"/>
    </row>
    <row r="62" spans="2:10">
      <c r="B62" s="79"/>
      <c r="C62" s="79"/>
      <c r="D62" s="79"/>
      <c r="E62" s="79"/>
      <c r="F62" s="79"/>
      <c r="G62" s="79"/>
      <c r="H62" s="79"/>
      <c r="I62" s="79"/>
      <c r="J62" s="79"/>
    </row>
    <row r="63" spans="2:10">
      <c r="B63" s="79"/>
      <c r="C63" s="79"/>
      <c r="D63" s="79"/>
      <c r="E63" s="79"/>
      <c r="F63" s="79"/>
      <c r="G63" s="79"/>
      <c r="H63" s="79"/>
      <c r="I63" s="79"/>
      <c r="J63" s="79"/>
    </row>
    <row r="64" spans="2:10">
      <c r="B64" s="79"/>
      <c r="C64" s="79"/>
      <c r="D64" s="79"/>
      <c r="E64" s="79"/>
      <c r="F64" s="79"/>
      <c r="G64" s="79"/>
      <c r="H64" s="79"/>
      <c r="I64" s="79"/>
      <c r="J64" s="79"/>
    </row>
    <row r="65" spans="2:10">
      <c r="B65" s="79"/>
      <c r="C65" s="79"/>
      <c r="D65" s="79"/>
      <c r="E65" s="79"/>
      <c r="F65" s="79"/>
      <c r="G65" s="79"/>
      <c r="H65" s="79"/>
      <c r="I65" s="79"/>
      <c r="J65" s="79"/>
    </row>
    <row r="66" spans="2:10">
      <c r="B66" s="79"/>
      <c r="C66" s="79"/>
      <c r="D66" s="79"/>
      <c r="E66" s="79"/>
      <c r="F66" s="79"/>
      <c r="G66" s="79"/>
      <c r="H66" s="79"/>
      <c r="I66" s="79"/>
      <c r="J66" s="79"/>
    </row>
    <row r="67" spans="2:10">
      <c r="B67" s="79"/>
      <c r="C67" s="79"/>
      <c r="D67" s="79"/>
      <c r="E67" s="79"/>
      <c r="F67" s="79"/>
      <c r="G67" s="79"/>
      <c r="H67" s="79"/>
      <c r="I67" s="79"/>
      <c r="J67" s="79"/>
    </row>
    <row r="68" spans="2:10">
      <c r="B68" s="79"/>
      <c r="C68" s="79"/>
      <c r="D68" s="79"/>
      <c r="E68" s="79"/>
      <c r="F68" s="79"/>
      <c r="G68" s="79"/>
      <c r="H68" s="79"/>
      <c r="I68" s="79"/>
      <c r="J68" s="79"/>
    </row>
    <row r="69" spans="2:10">
      <c r="B69" s="79"/>
      <c r="C69" s="79"/>
      <c r="D69" s="79"/>
      <c r="E69" s="79"/>
      <c r="F69" s="79"/>
      <c r="G69" s="79"/>
      <c r="H69" s="79"/>
      <c r="I69" s="79"/>
      <c r="J69" s="79"/>
    </row>
    <row r="70" spans="2:10">
      <c r="B70" s="79"/>
      <c r="C70" s="79"/>
      <c r="D70" s="79"/>
      <c r="E70" s="79"/>
      <c r="F70" s="79"/>
      <c r="G70" s="79"/>
      <c r="H70" s="79"/>
      <c r="I70" s="79"/>
      <c r="J70" s="79"/>
    </row>
    <row r="71" spans="2:10">
      <c r="B71" s="79"/>
      <c r="C71" s="79"/>
      <c r="D71" s="79"/>
      <c r="E71" s="79"/>
      <c r="F71" s="79"/>
      <c r="G71" s="79"/>
      <c r="H71" s="79"/>
      <c r="I71" s="79"/>
      <c r="J71" s="79"/>
    </row>
    <row r="72" spans="2:10">
      <c r="B72" s="79"/>
      <c r="C72" s="79"/>
      <c r="D72" s="79"/>
      <c r="E72" s="79"/>
      <c r="F72" s="79"/>
      <c r="G72" s="79"/>
      <c r="H72" s="79"/>
      <c r="I72" s="79"/>
      <c r="J72" s="79"/>
    </row>
    <row r="73" spans="2:10">
      <c r="B73" s="79"/>
      <c r="C73" s="79"/>
      <c r="D73" s="79"/>
      <c r="E73" s="79"/>
      <c r="F73" s="79"/>
      <c r="G73" s="79"/>
      <c r="H73" s="79"/>
      <c r="I73" s="79"/>
      <c r="J73" s="79"/>
    </row>
    <row r="74" spans="2:10">
      <c r="B74" s="79"/>
      <c r="C74" s="79"/>
      <c r="D74" s="79"/>
      <c r="E74" s="79"/>
      <c r="F74" s="79"/>
      <c r="G74" s="79"/>
      <c r="H74" s="79"/>
      <c r="I74" s="79"/>
      <c r="J74" s="79"/>
    </row>
    <row r="75" spans="2:10">
      <c r="B75" s="79"/>
      <c r="C75" s="79"/>
      <c r="D75" s="79"/>
      <c r="E75" s="79"/>
      <c r="F75" s="79"/>
      <c r="G75" s="79"/>
      <c r="H75" s="79"/>
      <c r="I75" s="79"/>
      <c r="J75" s="79"/>
    </row>
    <row r="76" spans="2:10">
      <c r="B76" s="79"/>
      <c r="C76" s="79"/>
      <c r="D76" s="79"/>
      <c r="E76" s="79"/>
      <c r="F76" s="79"/>
      <c r="G76" s="79"/>
      <c r="H76" s="79"/>
      <c r="I76" s="79"/>
      <c r="J76" s="79"/>
    </row>
    <row r="77" spans="2:10">
      <c r="B77" s="79"/>
      <c r="C77" s="79"/>
      <c r="D77" s="79"/>
      <c r="E77" s="79"/>
      <c r="F77" s="79"/>
      <c r="G77" s="79"/>
      <c r="H77" s="79"/>
      <c r="I77" s="79"/>
      <c r="J77" s="79"/>
    </row>
    <row r="78" spans="2:10">
      <c r="B78" s="79"/>
      <c r="C78" s="79"/>
      <c r="D78" s="79"/>
      <c r="E78" s="79"/>
      <c r="F78" s="79"/>
      <c r="G78" s="79"/>
      <c r="H78" s="79"/>
      <c r="I78" s="79"/>
      <c r="J78" s="79"/>
    </row>
    <row r="79" spans="2:10">
      <c r="B79" s="79"/>
      <c r="C79" s="79"/>
      <c r="D79" s="79"/>
      <c r="E79" s="79"/>
      <c r="F79" s="79"/>
      <c r="G79" s="79"/>
      <c r="H79" s="79"/>
      <c r="I79" s="79"/>
      <c r="J79" s="79"/>
    </row>
    <row r="80" spans="2:10">
      <c r="B80" s="79"/>
      <c r="C80" s="79"/>
      <c r="D80" s="79"/>
      <c r="E80" s="79"/>
      <c r="F80" s="79"/>
      <c r="G80" s="79"/>
      <c r="H80" s="79"/>
      <c r="I80" s="79"/>
      <c r="J80" s="79"/>
    </row>
    <row r="81" spans="2:10">
      <c r="B81" s="79"/>
      <c r="C81" s="79"/>
      <c r="D81" s="79"/>
      <c r="E81" s="79"/>
      <c r="F81" s="79"/>
      <c r="G81" s="79"/>
      <c r="H81" s="79"/>
      <c r="I81" s="79"/>
      <c r="J81" s="79"/>
    </row>
    <row r="82" spans="2:10">
      <c r="B82" s="79"/>
      <c r="C82" s="79"/>
      <c r="D82" s="79"/>
      <c r="E82" s="79"/>
      <c r="F82" s="79"/>
      <c r="G82" s="79"/>
      <c r="H82" s="79"/>
      <c r="I82" s="79"/>
      <c r="J82" s="79"/>
    </row>
    <row r="83" spans="2:10">
      <c r="B83" s="79"/>
      <c r="C83" s="79"/>
      <c r="D83" s="79"/>
      <c r="E83" s="79"/>
      <c r="F83" s="79"/>
      <c r="G83" s="79"/>
      <c r="H83" s="79"/>
      <c r="I83" s="79"/>
      <c r="J83" s="79"/>
    </row>
    <row r="84" spans="2:10">
      <c r="B84" s="79"/>
      <c r="C84" s="79"/>
      <c r="D84" s="79"/>
      <c r="E84" s="79"/>
      <c r="F84" s="79"/>
      <c r="G84" s="79"/>
      <c r="H84" s="79"/>
      <c r="I84" s="79"/>
      <c r="J84" s="79"/>
    </row>
    <row r="85" spans="2:10">
      <c r="B85" s="79"/>
      <c r="C85" s="79"/>
      <c r="D85" s="79"/>
      <c r="E85" s="79"/>
      <c r="F85" s="79"/>
      <c r="G85" s="79"/>
      <c r="H85" s="79"/>
      <c r="I85" s="79"/>
      <c r="J85" s="79"/>
    </row>
    <row r="86" spans="2:10">
      <c r="B86" s="79"/>
      <c r="C86" s="79"/>
      <c r="D86" s="79"/>
      <c r="E86" s="79"/>
      <c r="F86" s="79"/>
      <c r="G86" s="79"/>
      <c r="H86" s="79"/>
      <c r="I86" s="79"/>
      <c r="J86" s="79"/>
    </row>
    <row r="87" spans="2:10">
      <c r="B87" s="79"/>
      <c r="C87" s="79"/>
      <c r="D87" s="79"/>
      <c r="E87" s="79"/>
      <c r="F87" s="79"/>
      <c r="G87" s="79"/>
      <c r="H87" s="79"/>
      <c r="I87" s="79"/>
      <c r="J87" s="79"/>
    </row>
    <row r="88" spans="2:10">
      <c r="B88" s="79"/>
      <c r="C88" s="79"/>
      <c r="D88" s="79"/>
      <c r="E88" s="79"/>
      <c r="F88" s="79"/>
      <c r="G88" s="79"/>
      <c r="H88" s="79"/>
      <c r="I88" s="79"/>
      <c r="J88" s="79"/>
    </row>
    <row r="89" spans="2:10">
      <c r="B89" s="79"/>
      <c r="C89" s="79"/>
      <c r="D89" s="79"/>
      <c r="E89" s="79"/>
      <c r="F89" s="79"/>
      <c r="G89" s="79"/>
      <c r="H89" s="79"/>
      <c r="I89" s="79"/>
      <c r="J89" s="79"/>
    </row>
    <row r="90" spans="2:10">
      <c r="B90" s="79"/>
      <c r="C90" s="79"/>
      <c r="D90" s="79"/>
      <c r="E90" s="79"/>
      <c r="F90" s="79"/>
      <c r="G90" s="79"/>
      <c r="H90" s="79"/>
      <c r="I90" s="79"/>
      <c r="J90" s="79"/>
    </row>
    <row r="91" spans="2:10">
      <c r="B91" s="79"/>
      <c r="C91" s="79"/>
      <c r="D91" s="79"/>
      <c r="E91" s="79"/>
      <c r="F91" s="79"/>
      <c r="G91" s="79"/>
      <c r="H91" s="79"/>
      <c r="I91" s="79"/>
      <c r="J91" s="79"/>
    </row>
    <row r="92" spans="2:10">
      <c r="B92" s="79"/>
      <c r="C92" s="79"/>
      <c r="D92" s="79"/>
      <c r="E92" s="79"/>
      <c r="F92" s="79"/>
      <c r="G92" s="79"/>
      <c r="H92" s="79"/>
      <c r="I92" s="79"/>
      <c r="J92" s="79"/>
    </row>
    <row r="93" spans="2:10">
      <c r="B93" s="79"/>
      <c r="C93" s="79"/>
      <c r="D93" s="79"/>
      <c r="E93" s="79"/>
      <c r="F93" s="79"/>
      <c r="G93" s="79"/>
      <c r="H93" s="79"/>
      <c r="I93" s="79"/>
      <c r="J93" s="79"/>
    </row>
    <row r="94" spans="2:10">
      <c r="B94" s="79"/>
      <c r="C94" s="79"/>
      <c r="D94" s="79"/>
      <c r="E94" s="79"/>
      <c r="F94" s="79"/>
      <c r="G94" s="79"/>
      <c r="H94" s="79"/>
      <c r="I94" s="79"/>
      <c r="J94" s="79"/>
    </row>
    <row r="95" spans="2:10">
      <c r="B95" s="79"/>
      <c r="C95" s="79"/>
      <c r="D95" s="79"/>
      <c r="E95" s="79"/>
      <c r="F95" s="79"/>
      <c r="G95" s="79"/>
      <c r="H95" s="79"/>
      <c r="I95" s="79"/>
      <c r="J95" s="79"/>
    </row>
    <row r="96" spans="2:10">
      <c r="B96" s="79"/>
      <c r="C96" s="79"/>
      <c r="D96" s="79"/>
      <c r="E96" s="79"/>
      <c r="F96" s="79"/>
      <c r="G96" s="79"/>
      <c r="H96" s="79"/>
      <c r="I96" s="79"/>
      <c r="J96" s="79"/>
    </row>
    <row r="97" spans="2:10">
      <c r="B97" s="79"/>
      <c r="C97" s="79"/>
      <c r="D97" s="79"/>
      <c r="E97" s="79"/>
      <c r="F97" s="79"/>
      <c r="G97" s="79"/>
      <c r="H97" s="79"/>
      <c r="I97" s="79"/>
      <c r="J97" s="79"/>
    </row>
    <row r="98" spans="2:10">
      <c r="B98" s="79"/>
      <c r="C98" s="79"/>
      <c r="D98" s="79"/>
      <c r="E98" s="79"/>
      <c r="F98" s="79"/>
      <c r="G98" s="79"/>
      <c r="H98" s="79"/>
      <c r="I98" s="79"/>
      <c r="J98" s="79"/>
    </row>
    <row r="99" spans="2:10">
      <c r="B99" s="79"/>
      <c r="C99" s="79"/>
      <c r="D99" s="79"/>
      <c r="E99" s="79"/>
      <c r="F99" s="79"/>
      <c r="G99" s="79"/>
      <c r="H99" s="79"/>
      <c r="I99" s="79"/>
      <c r="J99" s="79"/>
    </row>
    <row r="100" spans="2:10">
      <c r="B100" s="79"/>
      <c r="C100" s="79"/>
      <c r="D100" s="79"/>
      <c r="E100" s="79"/>
      <c r="F100" s="79"/>
      <c r="G100" s="79"/>
      <c r="H100" s="79"/>
      <c r="I100" s="79"/>
      <c r="J100" s="79"/>
    </row>
    <row r="101" spans="2:10"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2:10"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2:10">
      <c r="B103" s="79"/>
      <c r="C103" s="79"/>
      <c r="D103" s="79"/>
      <c r="E103" s="79"/>
      <c r="F103" s="79"/>
      <c r="G103" s="79"/>
      <c r="H103" s="79"/>
      <c r="I103" s="79"/>
      <c r="J103" s="79"/>
    </row>
    <row r="104" spans="2:10"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2:10">
      <c r="B105" s="79"/>
      <c r="C105" s="79"/>
      <c r="D105" s="79"/>
      <c r="E105" s="79"/>
      <c r="F105" s="79"/>
      <c r="G105" s="79"/>
      <c r="H105" s="79"/>
      <c r="I105" s="79"/>
      <c r="J105" s="79"/>
    </row>
    <row r="106" spans="2:10">
      <c r="B106" s="79"/>
      <c r="C106" s="79"/>
      <c r="D106" s="79"/>
      <c r="E106" s="79"/>
      <c r="F106" s="79"/>
      <c r="G106" s="79"/>
      <c r="H106" s="79"/>
      <c r="I106" s="79"/>
      <c r="J106" s="79"/>
    </row>
    <row r="107" spans="2:10">
      <c r="B107" s="79"/>
      <c r="C107" s="79"/>
      <c r="D107" s="79"/>
      <c r="E107" s="79"/>
      <c r="F107" s="79"/>
      <c r="G107" s="79"/>
      <c r="H107" s="79"/>
      <c r="I107" s="79"/>
      <c r="J107" s="79"/>
    </row>
    <row r="108" spans="2:10">
      <c r="B108" s="79"/>
      <c r="C108" s="79"/>
      <c r="D108" s="79"/>
      <c r="E108" s="79"/>
      <c r="F108" s="79"/>
      <c r="G108" s="79"/>
      <c r="H108" s="79"/>
      <c r="I108" s="79"/>
      <c r="J108" s="79"/>
    </row>
    <row r="109" spans="2:10">
      <c r="B109" s="79"/>
      <c r="C109" s="79"/>
      <c r="D109" s="79"/>
      <c r="E109" s="79"/>
      <c r="F109" s="79"/>
      <c r="G109" s="79"/>
      <c r="H109" s="79"/>
      <c r="I109" s="79"/>
      <c r="J109" s="7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157</v>
      </c>
      <c r="C1" s="78" t="s" vm="1">
        <v>225</v>
      </c>
    </row>
    <row r="2" spans="2:60">
      <c r="B2" s="57" t="s">
        <v>156</v>
      </c>
      <c r="C2" s="78" t="s">
        <v>226</v>
      </c>
    </row>
    <row r="3" spans="2:60">
      <c r="B3" s="57" t="s">
        <v>158</v>
      </c>
      <c r="C3" s="78" t="s">
        <v>227</v>
      </c>
    </row>
    <row r="4" spans="2:60">
      <c r="B4" s="57" t="s">
        <v>159</v>
      </c>
      <c r="C4" s="78">
        <v>2146</v>
      </c>
    </row>
    <row r="6" spans="2:60" ht="26.25" customHeight="1">
      <c r="B6" s="150" t="s">
        <v>192</v>
      </c>
      <c r="C6" s="151"/>
      <c r="D6" s="151"/>
      <c r="E6" s="151"/>
      <c r="F6" s="151"/>
      <c r="G6" s="151"/>
      <c r="H6" s="151"/>
      <c r="I6" s="151"/>
      <c r="J6" s="151"/>
      <c r="K6" s="152"/>
    </row>
    <row r="7" spans="2:60" s="3" customFormat="1" ht="66">
      <c r="B7" s="60" t="s">
        <v>94</v>
      </c>
      <c r="C7" s="60" t="s">
        <v>95</v>
      </c>
      <c r="D7" s="60" t="s">
        <v>15</v>
      </c>
      <c r="E7" s="60" t="s">
        <v>16</v>
      </c>
      <c r="F7" s="60" t="s">
        <v>37</v>
      </c>
      <c r="G7" s="60" t="s">
        <v>79</v>
      </c>
      <c r="H7" s="60" t="s">
        <v>34</v>
      </c>
      <c r="I7" s="60" t="s">
        <v>88</v>
      </c>
      <c r="J7" s="60" t="s">
        <v>160</v>
      </c>
      <c r="K7" s="60" t="s">
        <v>161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212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0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00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1"/>
  <sheetViews>
    <sheetView rightToLeft="1" workbookViewId="0">
      <selection activeCell="J17" sqref="J17"/>
    </sheetView>
  </sheetViews>
  <sheetFormatPr defaultColWidth="9.140625" defaultRowHeight="18"/>
  <cols>
    <col min="1" max="1" width="6.28515625" style="1" customWidth="1"/>
    <col min="2" max="2" width="26.85546875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11.28515625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157</v>
      </c>
      <c r="C1" s="78" t="s" vm="1">
        <v>225</v>
      </c>
    </row>
    <row r="2" spans="2:60">
      <c r="B2" s="57" t="s">
        <v>156</v>
      </c>
      <c r="C2" s="78" t="s">
        <v>226</v>
      </c>
    </row>
    <row r="3" spans="2:60">
      <c r="B3" s="57" t="s">
        <v>158</v>
      </c>
      <c r="C3" s="78" t="s">
        <v>227</v>
      </c>
    </row>
    <row r="4" spans="2:60">
      <c r="B4" s="57" t="s">
        <v>159</v>
      </c>
      <c r="C4" s="78">
        <v>2146</v>
      </c>
    </row>
    <row r="6" spans="2:60" ht="26.25" customHeight="1">
      <c r="B6" s="150" t="s">
        <v>193</v>
      </c>
      <c r="C6" s="151"/>
      <c r="D6" s="151"/>
      <c r="E6" s="151"/>
      <c r="F6" s="151"/>
      <c r="G6" s="151"/>
      <c r="H6" s="151"/>
      <c r="I6" s="151"/>
      <c r="J6" s="151"/>
      <c r="K6" s="152"/>
    </row>
    <row r="7" spans="2:60" s="3" customFormat="1" ht="63">
      <c r="B7" s="60" t="s">
        <v>94</v>
      </c>
      <c r="C7" s="62" t="s">
        <v>30</v>
      </c>
      <c r="D7" s="62" t="s">
        <v>15</v>
      </c>
      <c r="E7" s="62" t="s">
        <v>16</v>
      </c>
      <c r="F7" s="62" t="s">
        <v>37</v>
      </c>
      <c r="G7" s="62" t="s">
        <v>79</v>
      </c>
      <c r="H7" s="62" t="s">
        <v>34</v>
      </c>
      <c r="I7" s="62" t="s">
        <v>88</v>
      </c>
      <c r="J7" s="62" t="s">
        <v>160</v>
      </c>
      <c r="K7" s="64" t="s">
        <v>161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212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34" t="s">
        <v>304</v>
      </c>
      <c r="C10" s="131"/>
      <c r="D10" s="131"/>
      <c r="E10" s="131"/>
      <c r="F10" s="131"/>
      <c r="G10" s="131"/>
      <c r="H10" s="133"/>
      <c r="I10" s="132">
        <f>I11</f>
        <v>-83.92</v>
      </c>
      <c r="J10" s="133">
        <v>1</v>
      </c>
      <c r="K10" s="133">
        <f>I10/'סכום נכסי הקרן'!$C$42</f>
        <v>-1.0881215482181857E-2</v>
      </c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9"/>
    </row>
    <row r="11" spans="2:60" ht="21" customHeight="1">
      <c r="B11" s="135" t="s">
        <v>206</v>
      </c>
      <c r="C11" s="131"/>
      <c r="D11" s="131"/>
      <c r="E11" s="131"/>
      <c r="F11" s="131"/>
      <c r="G11" s="131"/>
      <c r="H11" s="133"/>
      <c r="I11" s="132">
        <f>I12</f>
        <v>-83.92</v>
      </c>
      <c r="J11" s="133">
        <v>1</v>
      </c>
      <c r="K11" s="133">
        <f>I11/'סכום נכסי הקרן'!$C$42</f>
        <v>-1.0881215482181857E-2</v>
      </c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9"/>
      <c r="BC11" s="129"/>
      <c r="BD11" s="129"/>
      <c r="BE11" s="129"/>
      <c r="BF11" s="129"/>
      <c r="BG11" s="129"/>
      <c r="BH11" s="129"/>
    </row>
    <row r="12" spans="2:60">
      <c r="B12" s="125" t="s">
        <v>305</v>
      </c>
      <c r="C12" s="126"/>
      <c r="D12" s="126"/>
      <c r="E12" s="126"/>
      <c r="F12" s="126"/>
      <c r="G12" s="126"/>
      <c r="H12" s="128"/>
      <c r="I12" s="127">
        <v>-83.92</v>
      </c>
      <c r="J12" s="128">
        <v>1</v>
      </c>
      <c r="K12" s="128">
        <f>I12/'סכום נכסי הקרן'!$C$42</f>
        <v>-1.0881215482181857E-2</v>
      </c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2"/>
      <c r="BF12" s="122"/>
      <c r="BG12" s="122"/>
      <c r="BH12" s="122"/>
    </row>
    <row r="13" spans="2:60"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2"/>
      <c r="BF13" s="122"/>
      <c r="BG13" s="122"/>
      <c r="BH13" s="122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D108" s="3"/>
      <c r="E108" s="3"/>
      <c r="F108" s="3"/>
      <c r="G108" s="3"/>
      <c r="H108" s="3"/>
    </row>
    <row r="109" spans="2:11">
      <c r="D109" s="3"/>
      <c r="E109" s="3"/>
      <c r="F109" s="3"/>
      <c r="G109" s="3"/>
      <c r="H109" s="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E606" s="22"/>
      <c r="G606" s="22"/>
    </row>
    <row r="607" spans="4:8">
      <c r="E607" s="22"/>
      <c r="G607" s="22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D28:XFD1048576 D26:AF27 AH26:XFD27 C5:C1048576 A1:B1048576 D1:XFD25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157</v>
      </c>
      <c r="C1" s="78" t="s" vm="1">
        <v>225</v>
      </c>
    </row>
    <row r="2" spans="2:47">
      <c r="B2" s="57" t="s">
        <v>156</v>
      </c>
      <c r="C2" s="78" t="s">
        <v>226</v>
      </c>
    </row>
    <row r="3" spans="2:47">
      <c r="B3" s="57" t="s">
        <v>158</v>
      </c>
      <c r="C3" s="78" t="s">
        <v>227</v>
      </c>
    </row>
    <row r="4" spans="2:47">
      <c r="B4" s="57" t="s">
        <v>159</v>
      </c>
      <c r="C4" s="78">
        <v>2146</v>
      </c>
    </row>
    <row r="6" spans="2:47" ht="26.25" customHeight="1">
      <c r="B6" s="150" t="s">
        <v>194</v>
      </c>
      <c r="C6" s="151"/>
      <c r="D6" s="152"/>
    </row>
    <row r="7" spans="2:47" s="3" customFormat="1" ht="33">
      <c r="B7" s="60" t="s">
        <v>94</v>
      </c>
      <c r="C7" s="65" t="s">
        <v>85</v>
      </c>
      <c r="D7" s="66" t="s">
        <v>84</v>
      </c>
    </row>
    <row r="8" spans="2:47" s="3" customFormat="1">
      <c r="B8" s="16"/>
      <c r="C8" s="33" t="s">
        <v>212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79"/>
      <c r="C10" s="79"/>
      <c r="D10" s="7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0"/>
      <c r="C11" s="79"/>
      <c r="D11" s="79"/>
    </row>
    <row r="12" spans="2:47">
      <c r="B12" s="100"/>
      <c r="C12" s="79"/>
      <c r="D12" s="79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79"/>
      <c r="C13" s="79"/>
      <c r="D13" s="79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79"/>
      <c r="C14" s="79"/>
      <c r="D14" s="79"/>
    </row>
    <row r="15" spans="2:47">
      <c r="B15" s="79"/>
      <c r="C15" s="79"/>
      <c r="D15" s="7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79"/>
      <c r="C16" s="79"/>
      <c r="D16" s="7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79"/>
      <c r="C17" s="79"/>
      <c r="D17" s="79"/>
    </row>
    <row r="18" spans="2:4">
      <c r="B18" s="79"/>
      <c r="C18" s="79"/>
      <c r="D18" s="79"/>
    </row>
    <row r="19" spans="2:4">
      <c r="B19" s="79"/>
      <c r="C19" s="79"/>
      <c r="D19" s="79"/>
    </row>
    <row r="20" spans="2:4">
      <c r="B20" s="79"/>
      <c r="C20" s="79"/>
      <c r="D20" s="79"/>
    </row>
    <row r="21" spans="2:4">
      <c r="B21" s="79"/>
      <c r="C21" s="79"/>
      <c r="D21" s="79"/>
    </row>
    <row r="22" spans="2:4">
      <c r="B22" s="79"/>
      <c r="C22" s="79"/>
      <c r="D22" s="79"/>
    </row>
    <row r="23" spans="2:4">
      <c r="B23" s="79"/>
      <c r="C23" s="79"/>
      <c r="D23" s="79"/>
    </row>
    <row r="24" spans="2:4">
      <c r="B24" s="79"/>
      <c r="C24" s="79"/>
      <c r="D24" s="79"/>
    </row>
    <row r="25" spans="2:4">
      <c r="B25" s="79"/>
      <c r="C25" s="79"/>
      <c r="D25" s="79"/>
    </row>
    <row r="26" spans="2:4">
      <c r="B26" s="79"/>
      <c r="C26" s="79"/>
      <c r="D26" s="79"/>
    </row>
    <row r="27" spans="2:4">
      <c r="B27" s="79"/>
      <c r="C27" s="79"/>
      <c r="D27" s="79"/>
    </row>
    <row r="28" spans="2:4">
      <c r="B28" s="79"/>
      <c r="C28" s="79"/>
      <c r="D28" s="79"/>
    </row>
    <row r="29" spans="2:4">
      <c r="B29" s="79"/>
      <c r="C29" s="79"/>
      <c r="D29" s="79"/>
    </row>
    <row r="30" spans="2:4">
      <c r="B30" s="79"/>
      <c r="C30" s="79"/>
      <c r="D30" s="79"/>
    </row>
    <row r="31" spans="2:4">
      <c r="B31" s="79"/>
      <c r="C31" s="79"/>
      <c r="D31" s="79"/>
    </row>
    <row r="32" spans="2:4">
      <c r="B32" s="79"/>
      <c r="C32" s="79"/>
      <c r="D32" s="79"/>
    </row>
    <row r="33" spans="2:4">
      <c r="B33" s="79"/>
      <c r="C33" s="79"/>
      <c r="D33" s="79"/>
    </row>
    <row r="34" spans="2:4">
      <c r="B34" s="79"/>
      <c r="C34" s="79"/>
      <c r="D34" s="79"/>
    </row>
    <row r="35" spans="2:4">
      <c r="B35" s="79"/>
      <c r="C35" s="79"/>
      <c r="D35" s="79"/>
    </row>
    <row r="36" spans="2:4">
      <c r="B36" s="79"/>
      <c r="C36" s="79"/>
      <c r="D36" s="79"/>
    </row>
    <row r="37" spans="2:4">
      <c r="B37" s="79"/>
      <c r="C37" s="79"/>
      <c r="D37" s="79"/>
    </row>
    <row r="38" spans="2:4">
      <c r="B38" s="79"/>
      <c r="C38" s="79"/>
      <c r="D38" s="79"/>
    </row>
    <row r="39" spans="2:4">
      <c r="B39" s="79"/>
      <c r="C39" s="79"/>
      <c r="D39" s="79"/>
    </row>
    <row r="40" spans="2:4">
      <c r="B40" s="79"/>
      <c r="C40" s="79"/>
      <c r="D40" s="79"/>
    </row>
    <row r="41" spans="2:4">
      <c r="B41" s="79"/>
      <c r="C41" s="79"/>
      <c r="D41" s="79"/>
    </row>
    <row r="42" spans="2:4">
      <c r="B42" s="79"/>
      <c r="C42" s="79"/>
      <c r="D42" s="79"/>
    </row>
    <row r="43" spans="2:4">
      <c r="B43" s="79"/>
      <c r="C43" s="79"/>
      <c r="D43" s="79"/>
    </row>
    <row r="44" spans="2:4">
      <c r="B44" s="79"/>
      <c r="C44" s="79"/>
      <c r="D44" s="79"/>
    </row>
    <row r="45" spans="2:4">
      <c r="B45" s="79"/>
      <c r="C45" s="79"/>
      <c r="D45" s="79"/>
    </row>
    <row r="46" spans="2:4">
      <c r="B46" s="79"/>
      <c r="C46" s="79"/>
      <c r="D46" s="79"/>
    </row>
    <row r="47" spans="2:4">
      <c r="B47" s="79"/>
      <c r="C47" s="79"/>
      <c r="D47" s="79"/>
    </row>
    <row r="48" spans="2:4">
      <c r="B48" s="79"/>
      <c r="C48" s="79"/>
      <c r="D48" s="79"/>
    </row>
    <row r="49" spans="2:4">
      <c r="B49" s="79"/>
      <c r="C49" s="79"/>
      <c r="D49" s="79"/>
    </row>
    <row r="50" spans="2:4">
      <c r="B50" s="79"/>
      <c r="C50" s="79"/>
      <c r="D50" s="79"/>
    </row>
    <row r="51" spans="2:4">
      <c r="B51" s="79"/>
      <c r="C51" s="79"/>
      <c r="D51" s="79"/>
    </row>
    <row r="52" spans="2:4">
      <c r="B52" s="79"/>
      <c r="C52" s="79"/>
      <c r="D52" s="79"/>
    </row>
    <row r="53" spans="2:4">
      <c r="B53" s="79"/>
      <c r="C53" s="79"/>
      <c r="D53" s="79"/>
    </row>
    <row r="54" spans="2:4">
      <c r="B54" s="79"/>
      <c r="C54" s="79"/>
      <c r="D54" s="79"/>
    </row>
    <row r="55" spans="2:4">
      <c r="B55" s="79"/>
      <c r="C55" s="79"/>
      <c r="D55" s="79"/>
    </row>
    <row r="56" spans="2:4">
      <c r="B56" s="79"/>
      <c r="C56" s="79"/>
      <c r="D56" s="79"/>
    </row>
    <row r="57" spans="2:4">
      <c r="B57" s="79"/>
      <c r="C57" s="79"/>
      <c r="D57" s="79"/>
    </row>
    <row r="58" spans="2:4">
      <c r="B58" s="79"/>
      <c r="C58" s="79"/>
      <c r="D58" s="79"/>
    </row>
    <row r="59" spans="2:4">
      <c r="B59" s="79"/>
      <c r="C59" s="79"/>
      <c r="D59" s="79"/>
    </row>
    <row r="60" spans="2:4">
      <c r="B60" s="79"/>
      <c r="C60" s="79"/>
      <c r="D60" s="79"/>
    </row>
    <row r="61" spans="2:4">
      <c r="B61" s="79"/>
      <c r="C61" s="79"/>
      <c r="D61" s="79"/>
    </row>
    <row r="62" spans="2:4">
      <c r="B62" s="79"/>
      <c r="C62" s="79"/>
      <c r="D62" s="79"/>
    </row>
    <row r="63" spans="2:4">
      <c r="B63" s="79"/>
      <c r="C63" s="79"/>
      <c r="D63" s="79"/>
    </row>
    <row r="64" spans="2:4">
      <c r="B64" s="79"/>
      <c r="C64" s="79"/>
      <c r="D64" s="79"/>
    </row>
    <row r="65" spans="2:4">
      <c r="B65" s="79"/>
      <c r="C65" s="79"/>
      <c r="D65" s="79"/>
    </row>
    <row r="66" spans="2:4">
      <c r="B66" s="79"/>
      <c r="C66" s="79"/>
      <c r="D66" s="79"/>
    </row>
    <row r="67" spans="2:4">
      <c r="B67" s="79"/>
      <c r="C67" s="79"/>
      <c r="D67" s="79"/>
    </row>
    <row r="68" spans="2:4">
      <c r="B68" s="79"/>
      <c r="C68" s="79"/>
      <c r="D68" s="79"/>
    </row>
    <row r="69" spans="2:4">
      <c r="B69" s="79"/>
      <c r="C69" s="79"/>
      <c r="D69" s="79"/>
    </row>
    <row r="70" spans="2:4">
      <c r="B70" s="79"/>
      <c r="C70" s="79"/>
      <c r="D70" s="79"/>
    </row>
    <row r="71" spans="2:4">
      <c r="B71" s="79"/>
      <c r="C71" s="79"/>
      <c r="D71" s="79"/>
    </row>
    <row r="72" spans="2:4">
      <c r="B72" s="79"/>
      <c r="C72" s="79"/>
      <c r="D72" s="79"/>
    </row>
    <row r="73" spans="2:4">
      <c r="B73" s="79"/>
      <c r="C73" s="79"/>
      <c r="D73" s="79"/>
    </row>
    <row r="74" spans="2:4">
      <c r="B74" s="79"/>
      <c r="C74" s="79"/>
      <c r="D74" s="79"/>
    </row>
    <row r="75" spans="2:4">
      <c r="B75" s="79"/>
      <c r="C75" s="79"/>
      <c r="D75" s="79"/>
    </row>
    <row r="76" spans="2:4">
      <c r="B76" s="79"/>
      <c r="C76" s="79"/>
      <c r="D76" s="79"/>
    </row>
    <row r="77" spans="2:4">
      <c r="B77" s="79"/>
      <c r="C77" s="79"/>
      <c r="D77" s="79"/>
    </row>
    <row r="78" spans="2:4">
      <c r="B78" s="79"/>
      <c r="C78" s="79"/>
      <c r="D78" s="79"/>
    </row>
    <row r="79" spans="2:4">
      <c r="B79" s="79"/>
      <c r="C79" s="79"/>
      <c r="D79" s="79"/>
    </row>
    <row r="80" spans="2:4">
      <c r="B80" s="79"/>
      <c r="C80" s="79"/>
      <c r="D80" s="79"/>
    </row>
    <row r="81" spans="2:4">
      <c r="B81" s="79"/>
      <c r="C81" s="79"/>
      <c r="D81" s="79"/>
    </row>
    <row r="82" spans="2:4">
      <c r="B82" s="79"/>
      <c r="C82" s="79"/>
      <c r="D82" s="79"/>
    </row>
    <row r="83" spans="2:4">
      <c r="B83" s="79"/>
      <c r="C83" s="79"/>
      <c r="D83" s="79"/>
    </row>
    <row r="84" spans="2:4">
      <c r="B84" s="79"/>
      <c r="C84" s="79"/>
      <c r="D84" s="79"/>
    </row>
    <row r="85" spans="2:4">
      <c r="B85" s="79"/>
      <c r="C85" s="79"/>
      <c r="D85" s="79"/>
    </row>
    <row r="86" spans="2:4">
      <c r="B86" s="79"/>
      <c r="C86" s="79"/>
      <c r="D86" s="79"/>
    </row>
    <row r="87" spans="2:4">
      <c r="B87" s="79"/>
      <c r="C87" s="79"/>
      <c r="D87" s="79"/>
    </row>
    <row r="88" spans="2:4">
      <c r="B88" s="79"/>
      <c r="C88" s="79"/>
      <c r="D88" s="79"/>
    </row>
    <row r="89" spans="2:4">
      <c r="B89" s="79"/>
      <c r="C89" s="79"/>
      <c r="D89" s="79"/>
    </row>
    <row r="90" spans="2:4">
      <c r="B90" s="79"/>
      <c r="C90" s="79"/>
      <c r="D90" s="79"/>
    </row>
    <row r="91" spans="2:4">
      <c r="B91" s="79"/>
      <c r="C91" s="79"/>
      <c r="D91" s="79"/>
    </row>
    <row r="92" spans="2:4">
      <c r="B92" s="79"/>
      <c r="C92" s="79"/>
      <c r="D92" s="79"/>
    </row>
    <row r="93" spans="2:4">
      <c r="B93" s="79"/>
      <c r="C93" s="79"/>
      <c r="D93" s="79"/>
    </row>
    <row r="94" spans="2:4">
      <c r="B94" s="79"/>
      <c r="C94" s="79"/>
      <c r="D94" s="79"/>
    </row>
    <row r="95" spans="2:4">
      <c r="B95" s="79"/>
      <c r="C95" s="79"/>
      <c r="D95" s="79"/>
    </row>
    <row r="96" spans="2:4">
      <c r="B96" s="79"/>
      <c r="C96" s="79"/>
      <c r="D96" s="79"/>
    </row>
    <row r="97" spans="2:4">
      <c r="B97" s="79"/>
      <c r="C97" s="79"/>
      <c r="D97" s="79"/>
    </row>
    <row r="98" spans="2:4">
      <c r="B98" s="79"/>
      <c r="C98" s="79"/>
      <c r="D98" s="79"/>
    </row>
    <row r="99" spans="2:4">
      <c r="B99" s="79"/>
      <c r="C99" s="79"/>
      <c r="D99" s="79"/>
    </row>
    <row r="100" spans="2:4">
      <c r="B100" s="79"/>
      <c r="C100" s="79"/>
      <c r="D100" s="79"/>
    </row>
    <row r="101" spans="2:4">
      <c r="B101" s="79"/>
      <c r="C101" s="79"/>
      <c r="D101" s="79"/>
    </row>
    <row r="102" spans="2:4">
      <c r="B102" s="79"/>
      <c r="C102" s="79"/>
      <c r="D102" s="79"/>
    </row>
    <row r="103" spans="2:4">
      <c r="B103" s="79"/>
      <c r="C103" s="79"/>
      <c r="D103" s="79"/>
    </row>
    <row r="104" spans="2:4">
      <c r="B104" s="79"/>
      <c r="C104" s="79"/>
      <c r="D104" s="79"/>
    </row>
    <row r="105" spans="2:4">
      <c r="B105" s="79"/>
      <c r="C105" s="79"/>
      <c r="D105" s="79"/>
    </row>
    <row r="106" spans="2:4">
      <c r="B106" s="79"/>
      <c r="C106" s="79"/>
      <c r="D106" s="79"/>
    </row>
    <row r="107" spans="2:4">
      <c r="B107" s="79"/>
      <c r="C107" s="79"/>
      <c r="D107" s="79"/>
    </row>
    <row r="108" spans="2:4">
      <c r="B108" s="79"/>
      <c r="C108" s="79"/>
      <c r="D108" s="79"/>
    </row>
    <row r="109" spans="2:4">
      <c r="B109" s="79"/>
      <c r="C109" s="79"/>
      <c r="D109" s="79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157</v>
      </c>
      <c r="C1" s="78" t="s" vm="1">
        <v>225</v>
      </c>
    </row>
    <row r="2" spans="2:18">
      <c r="B2" s="57" t="s">
        <v>156</v>
      </c>
      <c r="C2" s="78" t="s">
        <v>226</v>
      </c>
    </row>
    <row r="3" spans="2:18">
      <c r="B3" s="57" t="s">
        <v>158</v>
      </c>
      <c r="C3" s="78" t="s">
        <v>227</v>
      </c>
    </row>
    <row r="4" spans="2:18">
      <c r="B4" s="57" t="s">
        <v>159</v>
      </c>
      <c r="C4" s="78">
        <v>2146</v>
      </c>
    </row>
    <row r="6" spans="2:18" ht="26.25" customHeight="1">
      <c r="B6" s="150" t="s">
        <v>197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2"/>
    </row>
    <row r="7" spans="2:18" s="3" customFormat="1" ht="78.75">
      <c r="B7" s="23" t="s">
        <v>94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80</v>
      </c>
      <c r="H7" s="31" t="s">
        <v>18</v>
      </c>
      <c r="I7" s="31" t="s">
        <v>79</v>
      </c>
      <c r="J7" s="31" t="s">
        <v>17</v>
      </c>
      <c r="K7" s="31" t="s">
        <v>195</v>
      </c>
      <c r="L7" s="31" t="s">
        <v>214</v>
      </c>
      <c r="M7" s="31" t="s">
        <v>196</v>
      </c>
      <c r="N7" s="31" t="s">
        <v>39</v>
      </c>
      <c r="O7" s="31" t="s">
        <v>160</v>
      </c>
      <c r="P7" s="32" t="s">
        <v>162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216</v>
      </c>
      <c r="M8" s="33" t="s">
        <v>212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80" t="s">
        <v>224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80" t="s">
        <v>90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80" t="s">
        <v>215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L516"/>
  <sheetViews>
    <sheetView rightToLeft="1" zoomScale="90" zoomScaleNormal="90" workbookViewId="0">
      <selection activeCell="G27" sqref="G27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36" width="5.7109375" style="1" customWidth="1"/>
    <col min="37" max="37" width="3.42578125" style="1" customWidth="1"/>
    <col min="38" max="38" width="5.7109375" style="1" hidden="1" customWidth="1"/>
    <col min="39" max="39" width="10.140625" style="1" customWidth="1"/>
    <col min="40" max="40" width="13.85546875" style="1" customWidth="1"/>
    <col min="41" max="41" width="5.7109375" style="1" customWidth="1"/>
    <col min="42" max="16384" width="9.140625" style="1"/>
  </cols>
  <sheetData>
    <row r="1" spans="2:16">
      <c r="B1" s="57" t="s">
        <v>157</v>
      </c>
      <c r="C1" s="78" t="s" vm="1">
        <v>225</v>
      </c>
    </row>
    <row r="2" spans="2:16">
      <c r="B2" s="57" t="s">
        <v>156</v>
      </c>
      <c r="C2" s="78" t="s">
        <v>226</v>
      </c>
    </row>
    <row r="3" spans="2:16">
      <c r="B3" s="57" t="s">
        <v>158</v>
      </c>
      <c r="C3" s="78" t="s">
        <v>227</v>
      </c>
    </row>
    <row r="4" spans="2:16">
      <c r="B4" s="57" t="s">
        <v>159</v>
      </c>
      <c r="C4" s="78">
        <v>2146</v>
      </c>
    </row>
    <row r="6" spans="2:16" ht="26.25" customHeight="1">
      <c r="B6" s="139" t="s">
        <v>186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</row>
    <row r="7" spans="2:16" s="3" customFormat="1" ht="63">
      <c r="B7" s="13" t="s">
        <v>93</v>
      </c>
      <c r="C7" s="14" t="s">
        <v>30</v>
      </c>
      <c r="D7" s="14" t="s">
        <v>95</v>
      </c>
      <c r="E7" s="14" t="s">
        <v>15</v>
      </c>
      <c r="F7" s="14" t="s">
        <v>42</v>
      </c>
      <c r="G7" s="14" t="s">
        <v>79</v>
      </c>
      <c r="H7" s="14" t="s">
        <v>17</v>
      </c>
      <c r="I7" s="14" t="s">
        <v>19</v>
      </c>
      <c r="J7" s="14" t="s">
        <v>40</v>
      </c>
      <c r="K7" s="14" t="s">
        <v>160</v>
      </c>
      <c r="L7" s="14" t="s">
        <v>161</v>
      </c>
      <c r="M7" s="1"/>
    </row>
    <row r="8" spans="2:16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212</v>
      </c>
      <c r="K8" s="17" t="s">
        <v>20</v>
      </c>
      <c r="L8" s="17" t="s">
        <v>20</v>
      </c>
    </row>
    <row r="9" spans="2:1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6" s="4" customFormat="1" ht="18" customHeight="1">
      <c r="B10" s="107" t="s">
        <v>29</v>
      </c>
      <c r="C10" s="108"/>
      <c r="D10" s="108"/>
      <c r="E10" s="108"/>
      <c r="F10" s="108"/>
      <c r="G10" s="108"/>
      <c r="H10" s="108"/>
      <c r="I10" s="108"/>
      <c r="J10" s="109">
        <f>J11</f>
        <v>615.07438999999999</v>
      </c>
      <c r="K10" s="110">
        <v>1</v>
      </c>
      <c r="L10" s="110">
        <f>J10/'סכום נכסי הקרן'!$C$42</f>
        <v>7.9751632211172083E-2</v>
      </c>
      <c r="M10" s="114"/>
      <c r="N10" s="114"/>
      <c r="O10" s="114"/>
      <c r="P10" s="114"/>
    </row>
    <row r="11" spans="2:16" s="81" customFormat="1">
      <c r="B11" s="111" t="s">
        <v>206</v>
      </c>
      <c r="C11" s="108"/>
      <c r="D11" s="108"/>
      <c r="E11" s="108"/>
      <c r="F11" s="108"/>
      <c r="G11" s="108"/>
      <c r="H11" s="108"/>
      <c r="I11" s="108"/>
      <c r="J11" s="109">
        <f>J12+J15</f>
        <v>615.07438999999999</v>
      </c>
      <c r="K11" s="110">
        <v>1</v>
      </c>
      <c r="L11" s="110">
        <f>J11/'סכום נכסי הקרן'!$C$42</f>
        <v>7.9751632211172083E-2</v>
      </c>
      <c r="M11" s="115"/>
      <c r="N11" s="115"/>
      <c r="O11" s="115"/>
      <c r="P11" s="115"/>
    </row>
    <row r="12" spans="2:16">
      <c r="B12" s="86" t="s">
        <v>27</v>
      </c>
      <c r="C12" s="85"/>
      <c r="D12" s="85"/>
      <c r="E12" s="85"/>
      <c r="F12" s="85"/>
      <c r="G12" s="85"/>
      <c r="H12" s="85"/>
      <c r="I12" s="85"/>
      <c r="J12" s="93">
        <f>J13</f>
        <v>609.62</v>
      </c>
      <c r="K12" s="95">
        <v>0.98986424335753986</v>
      </c>
      <c r="L12" s="95">
        <f>J12/'סכום נכסי הקרן'!$C$42</f>
        <v>7.9044406366154715E-2</v>
      </c>
      <c r="M12" s="116"/>
      <c r="N12" s="116"/>
      <c r="O12" s="116"/>
      <c r="P12" s="116"/>
    </row>
    <row r="13" spans="2:16">
      <c r="B13" s="87" t="s">
        <v>294</v>
      </c>
      <c r="C13" s="88" t="s">
        <v>295</v>
      </c>
      <c r="D13" s="88">
        <v>26</v>
      </c>
      <c r="E13" s="88" t="s">
        <v>296</v>
      </c>
      <c r="F13" s="88" t="s">
        <v>297</v>
      </c>
      <c r="G13" s="96" t="s">
        <v>142</v>
      </c>
      <c r="H13" s="106">
        <v>0</v>
      </c>
      <c r="I13" s="106">
        <v>0</v>
      </c>
      <c r="J13" s="97">
        <v>609.62</v>
      </c>
      <c r="K13" s="99">
        <v>0.98986424335753986</v>
      </c>
      <c r="L13" s="99">
        <f>J13/'סכום נכסי הקרן'!$C$42</f>
        <v>7.9044406366154715E-2</v>
      </c>
      <c r="M13" s="116"/>
      <c r="N13" s="116"/>
      <c r="O13" s="116"/>
      <c r="P13" s="116"/>
    </row>
    <row r="14" spans="2:16">
      <c r="B14" s="89"/>
      <c r="C14" s="88"/>
      <c r="D14" s="88"/>
      <c r="E14" s="88"/>
      <c r="F14" s="88"/>
      <c r="G14" s="88"/>
      <c r="H14" s="88"/>
      <c r="I14" s="88"/>
      <c r="J14" s="88"/>
      <c r="K14" s="99"/>
      <c r="L14" s="88"/>
      <c r="M14" s="116"/>
      <c r="N14" s="116"/>
      <c r="O14" s="116"/>
      <c r="P14" s="116"/>
    </row>
    <row r="15" spans="2:16">
      <c r="B15" s="86" t="s">
        <v>28</v>
      </c>
      <c r="C15" s="85"/>
      <c r="D15" s="85"/>
      <c r="E15" s="85"/>
      <c r="F15" s="85"/>
      <c r="G15" s="85"/>
      <c r="H15" s="85"/>
      <c r="I15" s="85"/>
      <c r="J15" s="93">
        <f>SUM(J16:J21)</f>
        <v>5.4543900000000001</v>
      </c>
      <c r="K15" s="95">
        <v>1.0135756642460454E-2</v>
      </c>
      <c r="L15" s="95">
        <f>J15/'סכום נכסי הקרן'!$C$42</f>
        <v>7.072258450173725E-4</v>
      </c>
      <c r="M15" s="116"/>
      <c r="N15" s="116"/>
      <c r="O15" s="116"/>
      <c r="P15" s="116"/>
    </row>
    <row r="16" spans="2:16">
      <c r="B16" s="87" t="s">
        <v>294</v>
      </c>
      <c r="C16" s="88" t="s">
        <v>298</v>
      </c>
      <c r="D16" s="88">
        <v>26</v>
      </c>
      <c r="E16" s="88" t="s">
        <v>296</v>
      </c>
      <c r="F16" s="88" t="s">
        <v>297</v>
      </c>
      <c r="G16" s="96" t="s">
        <v>151</v>
      </c>
      <c r="H16" s="106">
        <v>0</v>
      </c>
      <c r="I16" s="106">
        <v>0</v>
      </c>
      <c r="J16" s="97">
        <v>0.19319999999999998</v>
      </c>
      <c r="K16" s="99">
        <v>3.6364092198106613E-4</v>
      </c>
      <c r="L16" s="99">
        <f>J16/'סכום נכסי הקרן'!$C$42</f>
        <v>2.5050653374136494E-5</v>
      </c>
      <c r="M16" s="116"/>
      <c r="N16" s="116"/>
      <c r="O16" s="116"/>
      <c r="P16" s="116"/>
    </row>
    <row r="17" spans="2:16">
      <c r="B17" s="87" t="s">
        <v>294</v>
      </c>
      <c r="C17" s="88" t="s">
        <v>299</v>
      </c>
      <c r="D17" s="88">
        <v>26</v>
      </c>
      <c r="E17" s="88" t="s">
        <v>296</v>
      </c>
      <c r="F17" s="88" t="s">
        <v>297</v>
      </c>
      <c r="G17" s="96" t="s">
        <v>145</v>
      </c>
      <c r="H17" s="106">
        <v>0</v>
      </c>
      <c r="I17" s="106">
        <v>0</v>
      </c>
      <c r="J17" s="97">
        <v>4.9579999999999999E-2</v>
      </c>
      <c r="K17" s="99">
        <v>9.3319445713360566E-5</v>
      </c>
      <c r="L17" s="99">
        <f>J17/'סכום נכסי הקרן'!$C$42</f>
        <v>6.4286304052261254E-6</v>
      </c>
      <c r="M17" s="116"/>
      <c r="N17" s="116"/>
      <c r="O17" s="116"/>
      <c r="P17" s="116"/>
    </row>
    <row r="18" spans="2:16">
      <c r="B18" s="87" t="s">
        <v>294</v>
      </c>
      <c r="C18" s="88" t="s">
        <v>300</v>
      </c>
      <c r="D18" s="88">
        <v>26</v>
      </c>
      <c r="E18" s="88" t="s">
        <v>296</v>
      </c>
      <c r="F18" s="88" t="s">
        <v>297</v>
      </c>
      <c r="G18" s="96" t="s">
        <v>144</v>
      </c>
      <c r="H18" s="106">
        <v>0</v>
      </c>
      <c r="I18" s="106">
        <v>0</v>
      </c>
      <c r="J18" s="97">
        <v>4.6729999999999994E-2</v>
      </c>
      <c r="K18" s="99">
        <v>8.795517745432308E-5</v>
      </c>
      <c r="L18" s="99">
        <f>J18/'סכום נכסי הקרן'!$C$42</f>
        <v>6.0590943694275275E-6</v>
      </c>
      <c r="M18" s="116"/>
      <c r="N18" s="116"/>
      <c r="O18" s="116"/>
      <c r="P18" s="116"/>
    </row>
    <row r="19" spans="2:16">
      <c r="B19" s="87" t="s">
        <v>294</v>
      </c>
      <c r="C19" s="88" t="s">
        <v>301</v>
      </c>
      <c r="D19" s="88">
        <v>26</v>
      </c>
      <c r="E19" s="88" t="s">
        <v>296</v>
      </c>
      <c r="F19" s="88" t="s">
        <v>297</v>
      </c>
      <c r="G19" s="96" t="s">
        <v>141</v>
      </c>
      <c r="H19" s="106">
        <v>0</v>
      </c>
      <c r="I19" s="106">
        <v>0</v>
      </c>
      <c r="J19" s="97">
        <f>4.74232</f>
        <v>4.7423200000000003</v>
      </c>
      <c r="K19" s="99">
        <v>8.7942378498476973E-3</v>
      </c>
      <c r="L19" s="99">
        <f>J19/'סכום נכסי הקרן'!$C$42</f>
        <v>6.1489759062751032E-4</v>
      </c>
      <c r="M19" s="116"/>
      <c r="N19" s="116"/>
      <c r="O19" s="116"/>
      <c r="P19" s="116"/>
    </row>
    <row r="20" spans="2:16">
      <c r="B20" s="87" t="s">
        <v>294</v>
      </c>
      <c r="C20" s="88" t="s">
        <v>302</v>
      </c>
      <c r="D20" s="88">
        <v>26</v>
      </c>
      <c r="E20" s="88" t="s">
        <v>296</v>
      </c>
      <c r="F20" s="88" t="s">
        <v>297</v>
      </c>
      <c r="G20" s="96" t="s">
        <v>150</v>
      </c>
      <c r="H20" s="106">
        <v>0</v>
      </c>
      <c r="I20" s="106">
        <v>0</v>
      </c>
      <c r="J20" s="97">
        <v>6.0740000000000002E-2</v>
      </c>
      <c r="K20" s="99">
        <v>1.143247908961178E-4</v>
      </c>
      <c r="L20" s="99">
        <f>J20/'סכום נכסי הקרן'!$C$42</f>
        <v>7.8756557243532658E-6</v>
      </c>
      <c r="M20" s="116"/>
      <c r="N20" s="116"/>
      <c r="O20" s="116"/>
      <c r="P20" s="116"/>
    </row>
    <row r="21" spans="2:16">
      <c r="B21" s="87" t="s">
        <v>294</v>
      </c>
      <c r="C21" s="88" t="s">
        <v>303</v>
      </c>
      <c r="D21" s="88">
        <v>26</v>
      </c>
      <c r="E21" s="88" t="s">
        <v>296</v>
      </c>
      <c r="F21" s="88" t="s">
        <v>297</v>
      </c>
      <c r="G21" s="96" t="s">
        <v>143</v>
      </c>
      <c r="H21" s="106">
        <v>0</v>
      </c>
      <c r="I21" s="106">
        <v>0</v>
      </c>
      <c r="J21" s="97">
        <v>0.36181999999999997</v>
      </c>
      <c r="K21" s="99">
        <v>6.8101738297717061E-4</v>
      </c>
      <c r="L21" s="99">
        <f>J21/'סכום נכסי הקרן'!$C$42</f>
        <v>4.6914220516718768E-5</v>
      </c>
      <c r="M21" s="116"/>
      <c r="N21" s="116"/>
      <c r="O21" s="116"/>
      <c r="P21" s="116"/>
    </row>
    <row r="22" spans="2:16">
      <c r="B22" s="89"/>
      <c r="C22" s="88"/>
      <c r="D22" s="88"/>
      <c r="E22" s="88"/>
      <c r="F22" s="88"/>
      <c r="G22" s="88"/>
      <c r="H22" s="88"/>
      <c r="I22" s="88"/>
      <c r="J22" s="88"/>
      <c r="K22" s="99"/>
      <c r="L22" s="88"/>
      <c r="M22" s="116"/>
      <c r="N22" s="116"/>
      <c r="O22" s="116"/>
      <c r="P22" s="116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116"/>
      <c r="N23" s="116"/>
      <c r="O23" s="116"/>
      <c r="P23" s="116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6">
      <c r="B25" s="80" t="s">
        <v>224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6">
      <c r="B26" s="100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</row>
    <row r="116" spans="2:12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</row>
    <row r="117" spans="2:12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</row>
    <row r="118" spans="2:12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</row>
    <row r="119" spans="2:12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</row>
    <row r="120" spans="2:12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</row>
    <row r="121" spans="2:12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  <ignoredErrors>
    <ignoredError sqref="J11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157</v>
      </c>
      <c r="C1" s="78" t="s" vm="1">
        <v>225</v>
      </c>
    </row>
    <row r="2" spans="2:18">
      <c r="B2" s="57" t="s">
        <v>156</v>
      </c>
      <c r="C2" s="78" t="s">
        <v>226</v>
      </c>
    </row>
    <row r="3" spans="2:18">
      <c r="B3" s="57" t="s">
        <v>158</v>
      </c>
      <c r="C3" s="78" t="s">
        <v>227</v>
      </c>
    </row>
    <row r="4" spans="2:18">
      <c r="B4" s="57" t="s">
        <v>159</v>
      </c>
      <c r="C4" s="78">
        <v>2146</v>
      </c>
    </row>
    <row r="6" spans="2:18" ht="26.25" customHeight="1">
      <c r="B6" s="150" t="s">
        <v>198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2"/>
    </row>
    <row r="7" spans="2:18" s="3" customFormat="1" ht="78.75">
      <c r="B7" s="23" t="s">
        <v>94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80</v>
      </c>
      <c r="H7" s="31" t="s">
        <v>18</v>
      </c>
      <c r="I7" s="31" t="s">
        <v>79</v>
      </c>
      <c r="J7" s="31" t="s">
        <v>17</v>
      </c>
      <c r="K7" s="31" t="s">
        <v>195</v>
      </c>
      <c r="L7" s="31" t="s">
        <v>209</v>
      </c>
      <c r="M7" s="31" t="s">
        <v>196</v>
      </c>
      <c r="N7" s="31" t="s">
        <v>39</v>
      </c>
      <c r="O7" s="31" t="s">
        <v>160</v>
      </c>
      <c r="P7" s="32" t="s">
        <v>162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216</v>
      </c>
      <c r="M8" s="33" t="s">
        <v>212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80" t="s">
        <v>224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80" t="s">
        <v>90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80" t="s">
        <v>215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157</v>
      </c>
      <c r="C1" s="78" t="s" vm="1">
        <v>225</v>
      </c>
    </row>
    <row r="2" spans="2:18">
      <c r="B2" s="57" t="s">
        <v>156</v>
      </c>
      <c r="C2" s="78" t="s">
        <v>226</v>
      </c>
    </row>
    <row r="3" spans="2:18">
      <c r="B3" s="57" t="s">
        <v>158</v>
      </c>
      <c r="C3" s="78" t="s">
        <v>227</v>
      </c>
    </row>
    <row r="4" spans="2:18">
      <c r="B4" s="57" t="s">
        <v>159</v>
      </c>
      <c r="C4" s="78">
        <v>2146</v>
      </c>
    </row>
    <row r="6" spans="2:18" ht="26.25" customHeight="1">
      <c r="B6" s="150" t="s">
        <v>200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2"/>
    </row>
    <row r="7" spans="2:18" s="3" customFormat="1" ht="78.75">
      <c r="B7" s="23" t="s">
        <v>94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80</v>
      </c>
      <c r="H7" s="31" t="s">
        <v>18</v>
      </c>
      <c r="I7" s="31" t="s">
        <v>79</v>
      </c>
      <c r="J7" s="31" t="s">
        <v>17</v>
      </c>
      <c r="K7" s="31" t="s">
        <v>195</v>
      </c>
      <c r="L7" s="31" t="s">
        <v>209</v>
      </c>
      <c r="M7" s="31" t="s">
        <v>196</v>
      </c>
      <c r="N7" s="31" t="s">
        <v>39</v>
      </c>
      <c r="O7" s="31" t="s">
        <v>160</v>
      </c>
      <c r="P7" s="32" t="s">
        <v>162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216</v>
      </c>
      <c r="M8" s="33" t="s">
        <v>212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80" t="s">
        <v>224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80" t="s">
        <v>90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80" t="s">
        <v>215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2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2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2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2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2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2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2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2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2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2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2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2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2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2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2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2"/>
      <c r="R31" s="2"/>
      <c r="S31" s="2"/>
      <c r="T31" s="2"/>
      <c r="U31" s="2"/>
      <c r="V31" s="2"/>
      <c r="W31" s="2"/>
    </row>
    <row r="32" spans="2:2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2"/>
      <c r="R32" s="2"/>
      <c r="S32" s="2"/>
      <c r="T32" s="2"/>
      <c r="U32" s="2"/>
      <c r="V32" s="2"/>
      <c r="W32" s="2"/>
    </row>
    <row r="33" spans="2:2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2"/>
      <c r="R33" s="2"/>
      <c r="S33" s="2"/>
      <c r="T33" s="2"/>
      <c r="U33" s="2"/>
      <c r="V33" s="2"/>
      <c r="W33" s="2"/>
    </row>
    <row r="34" spans="2:2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2"/>
      <c r="R34" s="2"/>
      <c r="S34" s="2"/>
      <c r="T34" s="2"/>
      <c r="U34" s="2"/>
      <c r="V34" s="2"/>
      <c r="W34" s="2"/>
    </row>
    <row r="35" spans="2:2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2"/>
      <c r="R35" s="2"/>
      <c r="S35" s="2"/>
      <c r="T35" s="2"/>
      <c r="U35" s="2"/>
      <c r="V35" s="2"/>
      <c r="W35" s="2"/>
    </row>
    <row r="36" spans="2:2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2"/>
      <c r="R36" s="2"/>
      <c r="S36" s="2"/>
      <c r="T36" s="2"/>
      <c r="U36" s="2"/>
      <c r="V36" s="2"/>
      <c r="W36" s="2"/>
    </row>
    <row r="37" spans="2:2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2"/>
      <c r="R37" s="2"/>
      <c r="S37" s="2"/>
      <c r="T37" s="2"/>
      <c r="U37" s="2"/>
      <c r="V37" s="2"/>
      <c r="W37" s="2"/>
    </row>
    <row r="38" spans="2:2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2"/>
      <c r="R38" s="2"/>
      <c r="S38" s="2"/>
      <c r="T38" s="2"/>
      <c r="U38" s="2"/>
      <c r="V38" s="2"/>
      <c r="W38" s="2"/>
    </row>
    <row r="39" spans="2:2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2"/>
      <c r="R39" s="2"/>
      <c r="S39" s="2"/>
      <c r="T39" s="2"/>
      <c r="U39" s="2"/>
      <c r="V39" s="2"/>
      <c r="W39" s="2"/>
    </row>
    <row r="40" spans="2:2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2"/>
      <c r="R40" s="2"/>
      <c r="S40" s="2"/>
      <c r="T40" s="2"/>
      <c r="U40" s="2"/>
      <c r="V40" s="2"/>
      <c r="W40" s="2"/>
    </row>
    <row r="41" spans="2:2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"/>
      <c r="R41" s="2"/>
      <c r="S41" s="2"/>
      <c r="T41" s="2"/>
      <c r="U41" s="2"/>
      <c r="V41" s="2"/>
      <c r="W41" s="2"/>
    </row>
    <row r="42" spans="2:2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2"/>
      <c r="R42" s="2"/>
      <c r="S42" s="2"/>
      <c r="T42" s="2"/>
      <c r="U42" s="2"/>
      <c r="V42" s="2"/>
      <c r="W42" s="2"/>
    </row>
    <row r="43" spans="2:2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2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2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2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2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2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10.5703125" style="1" bestFit="1" customWidth="1"/>
    <col min="13" max="13" width="6.425781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157</v>
      </c>
      <c r="C1" s="78" t="s" vm="1">
        <v>225</v>
      </c>
    </row>
    <row r="2" spans="2:53">
      <c r="B2" s="57" t="s">
        <v>156</v>
      </c>
      <c r="C2" s="78" t="s">
        <v>226</v>
      </c>
    </row>
    <row r="3" spans="2:53">
      <c r="B3" s="57" t="s">
        <v>158</v>
      </c>
      <c r="C3" s="78" t="s">
        <v>227</v>
      </c>
    </row>
    <row r="4" spans="2:53">
      <c r="B4" s="57" t="s">
        <v>159</v>
      </c>
      <c r="C4" s="78">
        <v>2146</v>
      </c>
    </row>
    <row r="6" spans="2:53" ht="21.75" customHeight="1">
      <c r="B6" s="141" t="s">
        <v>187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3"/>
    </row>
    <row r="7" spans="2:53" ht="27.75" customHeight="1">
      <c r="B7" s="144" t="s">
        <v>64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6"/>
      <c r="AU7" s="3"/>
      <c r="AV7" s="3"/>
    </row>
    <row r="8" spans="2:53" s="3" customFormat="1" ht="66" customHeight="1">
      <c r="B8" s="23" t="s">
        <v>93</v>
      </c>
      <c r="C8" s="31" t="s">
        <v>30</v>
      </c>
      <c r="D8" s="31" t="s">
        <v>97</v>
      </c>
      <c r="E8" s="31" t="s">
        <v>15</v>
      </c>
      <c r="F8" s="31" t="s">
        <v>42</v>
      </c>
      <c r="G8" s="31" t="s">
        <v>80</v>
      </c>
      <c r="H8" s="31" t="s">
        <v>18</v>
      </c>
      <c r="I8" s="31" t="s">
        <v>79</v>
      </c>
      <c r="J8" s="31" t="s">
        <v>17</v>
      </c>
      <c r="K8" s="31" t="s">
        <v>19</v>
      </c>
      <c r="L8" s="31" t="s">
        <v>209</v>
      </c>
      <c r="M8" s="31" t="s">
        <v>208</v>
      </c>
      <c r="N8" s="31" t="s">
        <v>223</v>
      </c>
      <c r="O8" s="31" t="s">
        <v>40</v>
      </c>
      <c r="P8" s="31" t="s">
        <v>211</v>
      </c>
      <c r="Q8" s="31" t="s">
        <v>160</v>
      </c>
      <c r="R8" s="72" t="s">
        <v>162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216</v>
      </c>
      <c r="M9" s="33"/>
      <c r="N9" s="17" t="s">
        <v>212</v>
      </c>
      <c r="O9" s="33" t="s">
        <v>217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91</v>
      </c>
      <c r="R10" s="21" t="s">
        <v>92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0" t="s">
        <v>90</v>
      </c>
      <c r="C12" s="81"/>
      <c r="D12" s="81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AW12" s="4"/>
    </row>
    <row r="13" spans="2:53">
      <c r="B13" s="80" t="s">
        <v>207</v>
      </c>
      <c r="C13" s="81"/>
      <c r="D13" s="81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</row>
    <row r="14" spans="2:53">
      <c r="B14" s="147" t="s">
        <v>215</v>
      </c>
      <c r="C14" s="147"/>
      <c r="D14" s="147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</row>
    <row r="15" spans="2:53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</row>
    <row r="16" spans="2:53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AU16" s="4"/>
    </row>
    <row r="17" spans="2:48" ht="20.2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AV17" s="4"/>
    </row>
    <row r="18" spans="2:48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AU18" s="3"/>
    </row>
    <row r="19" spans="2:48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AV19" s="3"/>
    </row>
    <row r="20" spans="2:48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</row>
    <row r="21" spans="2:48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</row>
    <row r="22" spans="2:48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</row>
    <row r="23" spans="2:48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</row>
    <row r="24" spans="2:48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</row>
    <row r="25" spans="2:48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</row>
    <row r="26" spans="2:48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</row>
    <row r="27" spans="2:48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</row>
    <row r="28" spans="2:48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</row>
    <row r="29" spans="2:48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</row>
    <row r="30" spans="2:48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</row>
    <row r="31" spans="2:48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</row>
    <row r="32" spans="2:48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</row>
    <row r="33" spans="2:18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</row>
    <row r="34" spans="2:18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</row>
    <row r="35" spans="2:18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</row>
    <row r="36" spans="2:18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</row>
    <row r="37" spans="2:18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</row>
    <row r="38" spans="2:18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</row>
    <row r="39" spans="2:18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</row>
    <row r="40" spans="2:18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</row>
    <row r="41" spans="2:18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</row>
    <row r="42" spans="2:18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</row>
    <row r="43" spans="2:18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</row>
    <row r="44" spans="2:18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</row>
    <row r="45" spans="2:18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</row>
    <row r="46" spans="2:18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</row>
    <row r="47" spans="2:18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</row>
    <row r="48" spans="2:18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</row>
    <row r="49" spans="2:18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</row>
    <row r="50" spans="2:18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</row>
    <row r="51" spans="2:18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</row>
    <row r="52" spans="2:18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</row>
    <row r="53" spans="2:18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</row>
    <row r="54" spans="2:18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</row>
    <row r="55" spans="2:18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</row>
    <row r="56" spans="2:18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</row>
    <row r="57" spans="2:18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</row>
    <row r="58" spans="2:18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</row>
    <row r="59" spans="2:18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</row>
    <row r="60" spans="2:18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</row>
    <row r="61" spans="2:18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</row>
    <row r="62" spans="2:18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</row>
    <row r="63" spans="2:18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</row>
    <row r="64" spans="2:18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</row>
    <row r="65" spans="2:18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</row>
    <row r="66" spans="2:18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</row>
    <row r="67" spans="2:18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</row>
    <row r="68" spans="2:18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</row>
    <row r="69" spans="2:18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</row>
    <row r="70" spans="2:18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</row>
    <row r="71" spans="2:18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</row>
    <row r="72" spans="2:18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</row>
    <row r="73" spans="2:18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</row>
    <row r="74" spans="2:18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</row>
    <row r="75" spans="2:18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</row>
    <row r="76" spans="2:18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</row>
    <row r="77" spans="2:18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</row>
    <row r="78" spans="2:18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</row>
    <row r="79" spans="2:18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</row>
    <row r="80" spans="2:18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</row>
    <row r="81" spans="2:18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</row>
    <row r="82" spans="2:18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</row>
    <row r="83" spans="2:18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</row>
    <row r="84" spans="2:18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</row>
    <row r="85" spans="2:18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</row>
    <row r="86" spans="2:18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</row>
    <row r="87" spans="2:18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</row>
    <row r="88" spans="2:18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</row>
    <row r="89" spans="2:18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</row>
    <row r="90" spans="2:18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</row>
    <row r="91" spans="2:18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</row>
    <row r="92" spans="2:18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</row>
    <row r="93" spans="2:18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</row>
    <row r="94" spans="2:18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</row>
    <row r="95" spans="2:18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</row>
    <row r="96" spans="2:18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</row>
    <row r="97" spans="2:18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</row>
    <row r="98" spans="2:18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</row>
    <row r="99" spans="2:18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</row>
    <row r="100" spans="2:18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</row>
    <row r="101" spans="2:18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</row>
    <row r="102" spans="2:18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</row>
    <row r="103" spans="2:18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</row>
    <row r="104" spans="2:18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</row>
    <row r="105" spans="2:18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</row>
    <row r="106" spans="2:18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</row>
    <row r="107" spans="2:18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</row>
    <row r="108" spans="2:18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</row>
    <row r="109" spans="2:18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</row>
    <row r="110" spans="2:18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</row>
    <row r="111" spans="2:18">
      <c r="C111" s="1"/>
      <c r="D111" s="1"/>
    </row>
    <row r="112" spans="2:18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14:D14"/>
  </mergeCells>
  <phoneticPr fontId="4" type="noConversion"/>
  <dataValidations count="1">
    <dataValidation allowBlank="1" showInputMessage="1" showErrorMessage="1" sqref="N10:Q10 N9 N1:N7 N32:N1048576 B15:B1048576 O1:Q9 O11:Q1048576 C32:I1048576 J1:M1048576 E1:I30 D15:D29 B12:B14 R1:AF1048576 AJ1:XFD1048576 AG1:AI27 AG31:AI1048576 C12:D13 D1:D11 A1:A1048576 B1:B11 C5:C11 C15:C29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157</v>
      </c>
      <c r="C1" s="78" t="s" vm="1">
        <v>225</v>
      </c>
    </row>
    <row r="2" spans="2:67">
      <c r="B2" s="57" t="s">
        <v>156</v>
      </c>
      <c r="C2" s="78" t="s">
        <v>226</v>
      </c>
    </row>
    <row r="3" spans="2:67">
      <c r="B3" s="57" t="s">
        <v>158</v>
      </c>
      <c r="C3" s="78" t="s">
        <v>227</v>
      </c>
    </row>
    <row r="4" spans="2:67">
      <c r="B4" s="57" t="s">
        <v>159</v>
      </c>
      <c r="C4" s="78">
        <v>2146</v>
      </c>
    </row>
    <row r="6" spans="2:67" ht="26.25" customHeight="1">
      <c r="B6" s="144" t="s">
        <v>187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9"/>
      <c r="BO6" s="3"/>
    </row>
    <row r="7" spans="2:67" ht="26.25" customHeight="1">
      <c r="B7" s="144" t="s">
        <v>65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9"/>
      <c r="AZ7" s="44"/>
      <c r="BJ7" s="3"/>
      <c r="BO7" s="3"/>
    </row>
    <row r="8" spans="2:67" s="3" customFormat="1" ht="78.75">
      <c r="B8" s="38" t="s">
        <v>93</v>
      </c>
      <c r="C8" s="14" t="s">
        <v>30</v>
      </c>
      <c r="D8" s="14" t="s">
        <v>97</v>
      </c>
      <c r="E8" s="14" t="s">
        <v>203</v>
      </c>
      <c r="F8" s="14" t="s">
        <v>95</v>
      </c>
      <c r="G8" s="14" t="s">
        <v>41</v>
      </c>
      <c r="H8" s="14" t="s">
        <v>15</v>
      </c>
      <c r="I8" s="14" t="s">
        <v>42</v>
      </c>
      <c r="J8" s="14" t="s">
        <v>80</v>
      </c>
      <c r="K8" s="14" t="s">
        <v>18</v>
      </c>
      <c r="L8" s="14" t="s">
        <v>79</v>
      </c>
      <c r="M8" s="14" t="s">
        <v>17</v>
      </c>
      <c r="N8" s="14" t="s">
        <v>19</v>
      </c>
      <c r="O8" s="14" t="s">
        <v>209</v>
      </c>
      <c r="P8" s="14" t="s">
        <v>208</v>
      </c>
      <c r="Q8" s="14" t="s">
        <v>40</v>
      </c>
      <c r="R8" s="14" t="s">
        <v>39</v>
      </c>
      <c r="S8" s="14" t="s">
        <v>160</v>
      </c>
      <c r="T8" s="39" t="s">
        <v>162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216</v>
      </c>
      <c r="P9" s="17"/>
      <c r="Q9" s="17" t="s">
        <v>212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91</v>
      </c>
      <c r="R10" s="20" t="s">
        <v>92</v>
      </c>
      <c r="S10" s="46" t="s">
        <v>163</v>
      </c>
      <c r="T10" s="73" t="s">
        <v>204</v>
      </c>
      <c r="U10" s="5"/>
      <c r="BJ10" s="1"/>
      <c r="BK10" s="3"/>
      <c r="BL10" s="1"/>
      <c r="BO10" s="1"/>
    </row>
    <row r="11" spans="2:67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5"/>
      <c r="BJ11" s="1"/>
      <c r="BK11" s="3"/>
      <c r="BL11" s="1"/>
      <c r="BO11" s="1"/>
    </row>
    <row r="12" spans="2:67" ht="20.25">
      <c r="B12" s="80" t="s">
        <v>224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BK12" s="4"/>
    </row>
    <row r="13" spans="2:67">
      <c r="B13" s="80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2:67">
      <c r="B14" s="80" t="s">
        <v>207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2:67">
      <c r="B15" s="80" t="s">
        <v>215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2:67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BJ16" s="4"/>
    </row>
    <row r="17" spans="2:20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157</v>
      </c>
      <c r="C1" s="78" t="s" vm="1">
        <v>225</v>
      </c>
    </row>
    <row r="2" spans="2:66">
      <c r="B2" s="57" t="s">
        <v>156</v>
      </c>
      <c r="C2" s="78" t="s">
        <v>226</v>
      </c>
    </row>
    <row r="3" spans="2:66">
      <c r="B3" s="57" t="s">
        <v>158</v>
      </c>
      <c r="C3" s="78" t="s">
        <v>227</v>
      </c>
    </row>
    <row r="4" spans="2:66">
      <c r="B4" s="57" t="s">
        <v>159</v>
      </c>
      <c r="C4" s="78">
        <v>2146</v>
      </c>
    </row>
    <row r="6" spans="2:66" ht="26.25" customHeight="1">
      <c r="B6" s="150" t="s">
        <v>187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2"/>
    </row>
    <row r="7" spans="2:66" ht="26.25" customHeight="1">
      <c r="B7" s="150" t="s">
        <v>66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2"/>
      <c r="BN7" s="3"/>
    </row>
    <row r="8" spans="2:66" s="3" customFormat="1" ht="78.75">
      <c r="B8" s="23" t="s">
        <v>93</v>
      </c>
      <c r="C8" s="31" t="s">
        <v>30</v>
      </c>
      <c r="D8" s="31" t="s">
        <v>97</v>
      </c>
      <c r="E8" s="31" t="s">
        <v>203</v>
      </c>
      <c r="F8" s="31" t="s">
        <v>95</v>
      </c>
      <c r="G8" s="31" t="s">
        <v>41</v>
      </c>
      <c r="H8" s="31" t="s">
        <v>15</v>
      </c>
      <c r="I8" s="31" t="s">
        <v>42</v>
      </c>
      <c r="J8" s="31" t="s">
        <v>80</v>
      </c>
      <c r="K8" s="31" t="s">
        <v>18</v>
      </c>
      <c r="L8" s="31" t="s">
        <v>79</v>
      </c>
      <c r="M8" s="31" t="s">
        <v>17</v>
      </c>
      <c r="N8" s="31" t="s">
        <v>19</v>
      </c>
      <c r="O8" s="14" t="s">
        <v>209</v>
      </c>
      <c r="P8" s="31" t="s">
        <v>208</v>
      </c>
      <c r="Q8" s="31" t="s">
        <v>223</v>
      </c>
      <c r="R8" s="31" t="s">
        <v>40</v>
      </c>
      <c r="S8" s="14" t="s">
        <v>39</v>
      </c>
      <c r="T8" s="31" t="s">
        <v>160</v>
      </c>
      <c r="U8" s="15" t="s">
        <v>162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216</v>
      </c>
      <c r="P9" s="33"/>
      <c r="Q9" s="17" t="s">
        <v>212</v>
      </c>
      <c r="R9" s="33" t="s">
        <v>212</v>
      </c>
      <c r="S9" s="17" t="s">
        <v>20</v>
      </c>
      <c r="T9" s="33" t="s">
        <v>212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91</v>
      </c>
      <c r="R10" s="20" t="s">
        <v>92</v>
      </c>
      <c r="S10" s="20" t="s">
        <v>163</v>
      </c>
      <c r="T10" s="21" t="s">
        <v>204</v>
      </c>
      <c r="U10" s="21" t="s">
        <v>218</v>
      </c>
      <c r="V10" s="5"/>
      <c r="BI10" s="1"/>
      <c r="BJ10" s="3"/>
      <c r="BK10" s="1"/>
    </row>
    <row r="11" spans="2:66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5"/>
      <c r="BI11" s="1"/>
      <c r="BJ11" s="3"/>
      <c r="BK11" s="1"/>
      <c r="BN11" s="1"/>
    </row>
    <row r="12" spans="2:66">
      <c r="B12" s="80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79"/>
      <c r="M12" s="79"/>
      <c r="N12" s="79"/>
      <c r="O12" s="79"/>
      <c r="P12" s="79"/>
      <c r="Q12" s="79"/>
      <c r="R12" s="79"/>
      <c r="S12" s="79"/>
      <c r="T12" s="79"/>
      <c r="U12" s="79"/>
      <c r="BJ12" s="3"/>
    </row>
    <row r="13" spans="2:66" ht="20.25">
      <c r="B13" s="80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79"/>
      <c r="M13" s="79"/>
      <c r="N13" s="79"/>
      <c r="O13" s="79"/>
      <c r="P13" s="79"/>
      <c r="Q13" s="79"/>
      <c r="R13" s="79"/>
      <c r="S13" s="79"/>
      <c r="T13" s="79"/>
      <c r="U13" s="79"/>
      <c r="BJ13" s="4"/>
    </row>
    <row r="14" spans="2:66">
      <c r="B14" s="80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79"/>
      <c r="M14" s="79"/>
      <c r="N14" s="79"/>
      <c r="O14" s="79"/>
      <c r="P14" s="79"/>
      <c r="Q14" s="79"/>
      <c r="R14" s="79"/>
      <c r="S14" s="79"/>
      <c r="T14" s="79"/>
      <c r="U14" s="79"/>
    </row>
    <row r="15" spans="2:66">
      <c r="B15" s="80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79"/>
      <c r="M15" s="79"/>
      <c r="N15" s="79"/>
      <c r="O15" s="79"/>
      <c r="P15" s="79"/>
      <c r="Q15" s="79"/>
      <c r="R15" s="79"/>
      <c r="S15" s="79"/>
      <c r="T15" s="79"/>
      <c r="U15" s="79"/>
    </row>
    <row r="16" spans="2:66">
      <c r="B16" s="147" t="s">
        <v>220</v>
      </c>
      <c r="C16" s="147"/>
      <c r="D16" s="147"/>
      <c r="E16" s="147"/>
      <c r="F16" s="147"/>
      <c r="G16" s="147"/>
      <c r="H16" s="147"/>
      <c r="I16" s="147"/>
      <c r="J16" s="147"/>
      <c r="K16" s="147"/>
      <c r="L16" s="79"/>
      <c r="M16" s="79"/>
      <c r="N16" s="79"/>
      <c r="O16" s="79"/>
      <c r="P16" s="79"/>
      <c r="Q16" s="79"/>
      <c r="R16" s="79"/>
      <c r="S16" s="79"/>
      <c r="T16" s="79"/>
      <c r="U16" s="79"/>
    </row>
    <row r="17" spans="2:61" ht="20.2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BI17" s="4"/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BI19" s="3"/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</row>
    <row r="33" spans="2:21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</row>
    <row r="34" spans="2:21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</row>
    <row r="35" spans="2:21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</row>
    <row r="36" spans="2:21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</row>
    <row r="37" spans="2:21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</row>
    <row r="38" spans="2:21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</row>
    <row r="39" spans="2:21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</row>
    <row r="40" spans="2:21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</row>
    <row r="41" spans="2:21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</row>
    <row r="42" spans="2:21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</row>
    <row r="43" spans="2:21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</row>
    <row r="44" spans="2:21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</row>
    <row r="45" spans="2:21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</row>
    <row r="46" spans="2:21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</row>
    <row r="47" spans="2:21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</row>
    <row r="48" spans="2:21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</row>
    <row r="49" spans="2:21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</row>
    <row r="50" spans="2:21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</row>
    <row r="51" spans="2:21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</row>
    <row r="52" spans="2:21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</row>
    <row r="53" spans="2:21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</row>
    <row r="54" spans="2:21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</row>
    <row r="55" spans="2:21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</row>
    <row r="56" spans="2:21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</row>
    <row r="57" spans="2:21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</row>
    <row r="58" spans="2:21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</row>
    <row r="59" spans="2:21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</row>
    <row r="60" spans="2:21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</row>
    <row r="61" spans="2:21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</row>
    <row r="62" spans="2:21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</row>
    <row r="63" spans="2:21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</row>
    <row r="64" spans="2:21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</row>
    <row r="65" spans="2:21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</row>
    <row r="66" spans="2:21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</row>
    <row r="67" spans="2:21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</row>
    <row r="68" spans="2:21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</row>
    <row r="69" spans="2:21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</row>
    <row r="70" spans="2:21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</row>
    <row r="71" spans="2:21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</row>
    <row r="72" spans="2:21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</row>
    <row r="73" spans="2:21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</row>
    <row r="74" spans="2:21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</row>
    <row r="75" spans="2:21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</row>
    <row r="76" spans="2:21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</row>
    <row r="77" spans="2:21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</row>
    <row r="78" spans="2:21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</row>
    <row r="79" spans="2:21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</row>
    <row r="80" spans="2:21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</row>
    <row r="81" spans="2:21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</row>
    <row r="82" spans="2:21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</row>
    <row r="83" spans="2:21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</row>
    <row r="84" spans="2:21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</row>
    <row r="85" spans="2:21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</row>
    <row r="86" spans="2:21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</row>
    <row r="87" spans="2:21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</row>
    <row r="88" spans="2:21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</row>
    <row r="89" spans="2:21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</row>
    <row r="90" spans="2:21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</row>
    <row r="91" spans="2:21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</row>
    <row r="92" spans="2:21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</row>
    <row r="93" spans="2:21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</row>
    <row r="94" spans="2:21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</row>
    <row r="95" spans="2:21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</row>
    <row r="96" spans="2:21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</row>
    <row r="97" spans="2:21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</row>
    <row r="98" spans="2:21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</row>
    <row r="99" spans="2:21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</row>
    <row r="100" spans="2:21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</row>
    <row r="101" spans="2:21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</row>
    <row r="102" spans="2:21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</row>
    <row r="103" spans="2:21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</row>
    <row r="104" spans="2:21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</row>
    <row r="105" spans="2:21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</row>
    <row r="106" spans="2:21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</row>
    <row r="107" spans="2:21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</row>
    <row r="108" spans="2:21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</row>
    <row r="109" spans="2:21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</row>
    <row r="110" spans="2:21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4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157</v>
      </c>
      <c r="C1" s="78" t="s" vm="1">
        <v>225</v>
      </c>
    </row>
    <row r="2" spans="2:62">
      <c r="B2" s="57" t="s">
        <v>156</v>
      </c>
      <c r="C2" s="78" t="s">
        <v>226</v>
      </c>
    </row>
    <row r="3" spans="2:62">
      <c r="B3" s="57" t="s">
        <v>158</v>
      </c>
      <c r="C3" s="78" t="s">
        <v>227</v>
      </c>
    </row>
    <row r="4" spans="2:62">
      <c r="B4" s="57" t="s">
        <v>159</v>
      </c>
      <c r="C4" s="78">
        <v>2146</v>
      </c>
    </row>
    <row r="6" spans="2:62" ht="26.25" customHeight="1">
      <c r="B6" s="150" t="s">
        <v>187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2"/>
      <c r="BJ6" s="3"/>
    </row>
    <row r="7" spans="2:62" ht="26.25" customHeight="1">
      <c r="B7" s="150" t="s">
        <v>67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2"/>
      <c r="BF7" s="3"/>
      <c r="BJ7" s="3"/>
    </row>
    <row r="8" spans="2:62" s="3" customFormat="1" ht="78.75">
      <c r="B8" s="23" t="s">
        <v>93</v>
      </c>
      <c r="C8" s="31" t="s">
        <v>30</v>
      </c>
      <c r="D8" s="31" t="s">
        <v>97</v>
      </c>
      <c r="E8" s="31" t="s">
        <v>203</v>
      </c>
      <c r="F8" s="31" t="s">
        <v>95</v>
      </c>
      <c r="G8" s="31" t="s">
        <v>41</v>
      </c>
      <c r="H8" s="31" t="s">
        <v>79</v>
      </c>
      <c r="I8" s="14" t="s">
        <v>209</v>
      </c>
      <c r="J8" s="14" t="s">
        <v>208</v>
      </c>
      <c r="K8" s="31" t="s">
        <v>223</v>
      </c>
      <c r="L8" s="14" t="s">
        <v>40</v>
      </c>
      <c r="M8" s="14" t="s">
        <v>39</v>
      </c>
      <c r="N8" s="14" t="s">
        <v>160</v>
      </c>
      <c r="O8" s="15" t="s">
        <v>162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216</v>
      </c>
      <c r="J9" s="17"/>
      <c r="K9" s="17" t="s">
        <v>212</v>
      </c>
      <c r="L9" s="17" t="s">
        <v>212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BF11" s="1"/>
      <c r="BG11" s="3"/>
      <c r="BH11" s="1"/>
      <c r="BJ11" s="1"/>
    </row>
    <row r="12" spans="2:62" ht="20.25">
      <c r="B12" s="80" t="s">
        <v>224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BG12" s="4"/>
    </row>
    <row r="13" spans="2:62">
      <c r="B13" s="80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2">
      <c r="B14" s="80" t="s">
        <v>207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2">
      <c r="B15" s="80" t="s">
        <v>215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2" ht="20.25">
      <c r="B16" s="80" t="s">
        <v>221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BF16" s="4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4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B246"/>
  <sheetViews>
    <sheetView rightToLeft="1" zoomScale="90" zoomScaleNormal="90" workbookViewId="0"/>
  </sheetViews>
  <sheetFormatPr defaultColWidth="9.140625" defaultRowHeight="18"/>
  <cols>
    <col min="1" max="1" width="6.28515625" style="1" customWidth="1"/>
    <col min="2" max="2" width="47.7109375" style="2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1.855468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10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4">
      <c r="B1" s="57" t="s">
        <v>157</v>
      </c>
      <c r="C1" s="78" t="s" vm="1">
        <v>225</v>
      </c>
    </row>
    <row r="2" spans="2:54">
      <c r="B2" s="57" t="s">
        <v>156</v>
      </c>
      <c r="C2" s="78" t="s">
        <v>226</v>
      </c>
    </row>
    <row r="3" spans="2:54">
      <c r="B3" s="57" t="s">
        <v>158</v>
      </c>
      <c r="C3" s="78" t="s">
        <v>227</v>
      </c>
    </row>
    <row r="4" spans="2:54">
      <c r="B4" s="57" t="s">
        <v>159</v>
      </c>
      <c r="C4" s="78">
        <v>2146</v>
      </c>
    </row>
    <row r="6" spans="2:54" ht="26.25" customHeight="1">
      <c r="B6" s="150" t="s">
        <v>187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2"/>
      <c r="BB6" s="3"/>
    </row>
    <row r="7" spans="2:54" ht="26.25" customHeight="1">
      <c r="B7" s="150" t="s">
        <v>68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2"/>
      <c r="AY7" s="3"/>
      <c r="BB7" s="3"/>
    </row>
    <row r="8" spans="2:54" s="3" customFormat="1" ht="74.25" customHeight="1">
      <c r="B8" s="23" t="s">
        <v>93</v>
      </c>
      <c r="C8" s="31" t="s">
        <v>30</v>
      </c>
      <c r="D8" s="31" t="s">
        <v>97</v>
      </c>
      <c r="E8" s="31" t="s">
        <v>95</v>
      </c>
      <c r="F8" s="31" t="s">
        <v>41</v>
      </c>
      <c r="G8" s="31" t="s">
        <v>79</v>
      </c>
      <c r="H8" s="31" t="s">
        <v>209</v>
      </c>
      <c r="I8" s="31" t="s">
        <v>208</v>
      </c>
      <c r="J8" s="31" t="s">
        <v>223</v>
      </c>
      <c r="K8" s="31" t="s">
        <v>40</v>
      </c>
      <c r="L8" s="31" t="s">
        <v>39</v>
      </c>
      <c r="M8" s="31" t="s">
        <v>160</v>
      </c>
      <c r="N8" s="15" t="s">
        <v>162</v>
      </c>
      <c r="O8" s="1"/>
      <c r="AY8" s="1"/>
      <c r="AZ8" s="1"/>
      <c r="BB8" s="4"/>
    </row>
    <row r="9" spans="2:54" s="3" customFormat="1" ht="26.25" customHeight="1">
      <c r="B9" s="16"/>
      <c r="C9" s="17"/>
      <c r="D9" s="17"/>
      <c r="E9" s="17"/>
      <c r="F9" s="17"/>
      <c r="G9" s="17"/>
      <c r="H9" s="33" t="s">
        <v>216</v>
      </c>
      <c r="I9" s="33"/>
      <c r="J9" s="17" t="s">
        <v>212</v>
      </c>
      <c r="K9" s="33" t="s">
        <v>212</v>
      </c>
      <c r="L9" s="33" t="s">
        <v>20</v>
      </c>
      <c r="M9" s="18" t="s">
        <v>20</v>
      </c>
      <c r="N9" s="18" t="s">
        <v>20</v>
      </c>
      <c r="AY9" s="1"/>
      <c r="BB9" s="4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AY10" s="1"/>
      <c r="AZ10" s="3"/>
      <c r="BB10" s="1"/>
    </row>
    <row r="11" spans="2:54" s="114" customFormat="1" ht="18" customHeight="1">
      <c r="B11" s="82" t="s">
        <v>24</v>
      </c>
      <c r="C11" s="83"/>
      <c r="D11" s="83"/>
      <c r="E11" s="83"/>
      <c r="F11" s="83"/>
      <c r="G11" s="83"/>
      <c r="H11" s="90"/>
      <c r="I11" s="91"/>
      <c r="J11" s="90">
        <f>J23</f>
        <v>7.46319</v>
      </c>
      <c r="K11" s="90">
        <v>7165.3348499999993</v>
      </c>
      <c r="L11" s="83"/>
      <c r="M11" s="92">
        <v>1</v>
      </c>
      <c r="N11" s="92">
        <f>K11/'סכום נכסי הקרן'!$C$42</f>
        <v>0.92906997741703057</v>
      </c>
      <c r="O11" s="117"/>
      <c r="AY11" s="116"/>
      <c r="AZ11" s="118"/>
      <c r="BB11" s="116"/>
    </row>
    <row r="12" spans="2:54" s="116" customFormat="1" ht="20.25">
      <c r="B12" s="84" t="s">
        <v>206</v>
      </c>
      <c r="C12" s="85"/>
      <c r="D12" s="85"/>
      <c r="E12" s="85"/>
      <c r="F12" s="85"/>
      <c r="G12" s="85"/>
      <c r="H12" s="93"/>
      <c r="I12" s="94"/>
      <c r="J12" s="85"/>
      <c r="K12" s="93">
        <v>2891.5877299999997</v>
      </c>
      <c r="L12" s="85"/>
      <c r="M12" s="95">
        <v>0.40355235177878673</v>
      </c>
      <c r="N12" s="95">
        <f>K12/'סכום נכסי הקרן'!$C$42</f>
        <v>0.37492837435370696</v>
      </c>
      <c r="AZ12" s="114"/>
    </row>
    <row r="13" spans="2:54" s="116" customFormat="1">
      <c r="B13" s="86" t="s">
        <v>43</v>
      </c>
      <c r="C13" s="85"/>
      <c r="D13" s="85"/>
      <c r="E13" s="85"/>
      <c r="F13" s="85"/>
      <c r="G13" s="85"/>
      <c r="H13" s="93"/>
      <c r="I13" s="94"/>
      <c r="J13" s="85"/>
      <c r="K13" s="93">
        <v>2891.5877299999997</v>
      </c>
      <c r="L13" s="85"/>
      <c r="M13" s="95">
        <v>0.40355235177878673</v>
      </c>
      <c r="N13" s="95">
        <f>K13/'סכום נכסי הקרן'!$C$42</f>
        <v>0.37492837435370696</v>
      </c>
    </row>
    <row r="14" spans="2:54" s="116" customFormat="1">
      <c r="B14" s="87" t="s">
        <v>228</v>
      </c>
      <c r="C14" s="88" t="s">
        <v>229</v>
      </c>
      <c r="D14" s="96" t="s">
        <v>98</v>
      </c>
      <c r="E14" s="88" t="s">
        <v>230</v>
      </c>
      <c r="F14" s="96" t="s">
        <v>231</v>
      </c>
      <c r="G14" s="96" t="s">
        <v>142</v>
      </c>
      <c r="H14" s="97">
        <v>50723</v>
      </c>
      <c r="I14" s="98">
        <v>1359</v>
      </c>
      <c r="J14" s="88"/>
      <c r="K14" s="97">
        <v>689.32556999999997</v>
      </c>
      <c r="L14" s="99">
        <v>2.4566564184012657E-4</v>
      </c>
      <c r="M14" s="99">
        <v>9.6202841099603323E-2</v>
      </c>
      <c r="N14" s="99">
        <f>K14/'סכום נכסי הקרן'!$C$42</f>
        <v>8.937917140786264E-2</v>
      </c>
    </row>
    <row r="15" spans="2:54" s="116" customFormat="1">
      <c r="B15" s="87" t="s">
        <v>247</v>
      </c>
      <c r="C15" s="88" t="s">
        <v>248</v>
      </c>
      <c r="D15" s="96" t="s">
        <v>98</v>
      </c>
      <c r="E15" s="88" t="s">
        <v>230</v>
      </c>
      <c r="F15" s="96" t="s">
        <v>231</v>
      </c>
      <c r="G15" s="96" t="s">
        <v>142</v>
      </c>
      <c r="H15" s="97">
        <v>1740</v>
      </c>
      <c r="I15" s="98">
        <v>1208</v>
      </c>
      <c r="J15" s="88"/>
      <c r="K15" s="97">
        <v>21.019200000000001</v>
      </c>
      <c r="L15" s="99">
        <v>5.2706054547434467E-5</v>
      </c>
      <c r="M15" s="99">
        <v>2.9334567665040808E-3</v>
      </c>
      <c r="N15" s="99">
        <f>K15/'סכום נכסי הקרן'!$C$42</f>
        <v>2.7253866118097819E-3</v>
      </c>
    </row>
    <row r="16" spans="2:54" s="116" customFormat="1" ht="20.25">
      <c r="B16" s="87" t="s">
        <v>235</v>
      </c>
      <c r="C16" s="88" t="s">
        <v>236</v>
      </c>
      <c r="D16" s="96" t="s">
        <v>98</v>
      </c>
      <c r="E16" s="88" t="s">
        <v>234</v>
      </c>
      <c r="F16" s="96" t="s">
        <v>231</v>
      </c>
      <c r="G16" s="96" t="s">
        <v>142</v>
      </c>
      <c r="H16" s="97">
        <v>16570</v>
      </c>
      <c r="I16" s="98">
        <v>1359</v>
      </c>
      <c r="J16" s="88"/>
      <c r="K16" s="97">
        <v>225.18629999999999</v>
      </c>
      <c r="L16" s="99">
        <v>1.1346996628380676E-4</v>
      </c>
      <c r="M16" s="99">
        <v>3.1427184453215053E-2</v>
      </c>
      <c r="N16" s="99">
        <f>K16/'סכום נכסי הקרן'!$C$42</f>
        <v>2.9198053550229364E-2</v>
      </c>
      <c r="AY16" s="114"/>
    </row>
    <row r="17" spans="2:14" s="116" customFormat="1">
      <c r="B17" s="87" t="s">
        <v>232</v>
      </c>
      <c r="C17" s="88" t="s">
        <v>233</v>
      </c>
      <c r="D17" s="96" t="s">
        <v>98</v>
      </c>
      <c r="E17" s="88" t="s">
        <v>234</v>
      </c>
      <c r="F17" s="96" t="s">
        <v>231</v>
      </c>
      <c r="G17" s="96" t="s">
        <v>142</v>
      </c>
      <c r="H17" s="97">
        <v>40606</v>
      </c>
      <c r="I17" s="98">
        <v>1356</v>
      </c>
      <c r="J17" s="88"/>
      <c r="K17" s="97">
        <v>550.61735999999996</v>
      </c>
      <c r="L17" s="99">
        <v>1.5923921568627452E-4</v>
      </c>
      <c r="M17" s="99">
        <v>7.6844609711435891E-2</v>
      </c>
      <c r="N17" s="99">
        <f>K17/'סכום נכסי הקרן'!$C$42</f>
        <v>7.1394019809224274E-2</v>
      </c>
    </row>
    <row r="18" spans="2:14" s="116" customFormat="1">
      <c r="B18" s="87" t="s">
        <v>237</v>
      </c>
      <c r="C18" s="88" t="s">
        <v>238</v>
      </c>
      <c r="D18" s="96" t="s">
        <v>98</v>
      </c>
      <c r="E18" s="88" t="s">
        <v>239</v>
      </c>
      <c r="F18" s="96" t="s">
        <v>231</v>
      </c>
      <c r="G18" s="96" t="s">
        <v>142</v>
      </c>
      <c r="H18" s="97">
        <v>210</v>
      </c>
      <c r="I18" s="98">
        <v>11700</v>
      </c>
      <c r="J18" s="88"/>
      <c r="K18" s="97">
        <v>24.57</v>
      </c>
      <c r="L18" s="99">
        <v>1.4786649767638361E-5</v>
      </c>
      <c r="M18" s="99">
        <v>3.4290093225719945E-3</v>
      </c>
      <c r="N18" s="99">
        <f>K18/'סכום נכסי הקרן'!$C$42</f>
        <v>3.18578961388475E-3</v>
      </c>
    </row>
    <row r="19" spans="2:14" s="116" customFormat="1">
      <c r="B19" s="87" t="s">
        <v>240</v>
      </c>
      <c r="C19" s="88" t="s">
        <v>241</v>
      </c>
      <c r="D19" s="96" t="s">
        <v>98</v>
      </c>
      <c r="E19" s="88" t="s">
        <v>239</v>
      </c>
      <c r="F19" s="96" t="s">
        <v>231</v>
      </c>
      <c r="G19" s="96" t="s">
        <v>142</v>
      </c>
      <c r="H19" s="97">
        <v>4963</v>
      </c>
      <c r="I19" s="98">
        <v>13580</v>
      </c>
      <c r="J19" s="88"/>
      <c r="K19" s="97">
        <v>673.97540000000004</v>
      </c>
      <c r="L19" s="99">
        <v>4.8345245408278082E-5</v>
      </c>
      <c r="M19" s="99">
        <v>9.4060558802775293E-2</v>
      </c>
      <c r="N19" s="99">
        <f>K19/'סכום נכסי הקרן'!$C$42</f>
        <v>8.7388841242727722E-2</v>
      </c>
    </row>
    <row r="20" spans="2:14" s="116" customFormat="1">
      <c r="B20" s="87" t="s">
        <v>242</v>
      </c>
      <c r="C20" s="88" t="s">
        <v>243</v>
      </c>
      <c r="D20" s="96" t="s">
        <v>98</v>
      </c>
      <c r="E20" s="88" t="s">
        <v>244</v>
      </c>
      <c r="F20" s="96" t="s">
        <v>231</v>
      </c>
      <c r="G20" s="96" t="s">
        <v>142</v>
      </c>
      <c r="H20" s="97">
        <v>5039</v>
      </c>
      <c r="I20" s="98">
        <v>13550</v>
      </c>
      <c r="J20" s="88"/>
      <c r="K20" s="97">
        <v>682.78449999999998</v>
      </c>
      <c r="L20" s="99">
        <v>1.2187232066520666E-4</v>
      </c>
      <c r="M20" s="99">
        <v>9.5289964013335685E-2</v>
      </c>
      <c r="N20" s="99">
        <f>K20/'סכום נכסי הקרן'!$C$42</f>
        <v>8.8531044713939439E-2</v>
      </c>
    </row>
    <row r="21" spans="2:14" s="116" customFormat="1">
      <c r="B21" s="87" t="s">
        <v>245</v>
      </c>
      <c r="C21" s="88" t="s">
        <v>246</v>
      </c>
      <c r="D21" s="96" t="s">
        <v>98</v>
      </c>
      <c r="E21" s="88" t="s">
        <v>244</v>
      </c>
      <c r="F21" s="96" t="s">
        <v>231</v>
      </c>
      <c r="G21" s="96" t="s">
        <v>142</v>
      </c>
      <c r="H21" s="97">
        <v>2026</v>
      </c>
      <c r="I21" s="98">
        <v>1190</v>
      </c>
      <c r="J21" s="88"/>
      <c r="K21" s="97">
        <v>24.109400000000001</v>
      </c>
      <c r="L21" s="99">
        <v>1.9447035169425574E-5</v>
      </c>
      <c r="M21" s="99">
        <v>3.364727609345431E-3</v>
      </c>
      <c r="N21" s="99">
        <f>K21/'סכום נכסי הקרן'!$C$42</f>
        <v>3.1260674040290187E-3</v>
      </c>
    </row>
    <row r="22" spans="2:14" s="116" customFormat="1">
      <c r="B22" s="119"/>
      <c r="C22" s="119"/>
      <c r="D22" s="119"/>
      <c r="E22" s="119"/>
      <c r="F22" s="119"/>
      <c r="G22" s="119"/>
    </row>
    <row r="23" spans="2:14" s="116" customFormat="1">
      <c r="B23" s="84" t="s">
        <v>205</v>
      </c>
      <c r="C23" s="85"/>
      <c r="D23" s="85"/>
      <c r="E23" s="85"/>
      <c r="F23" s="85"/>
      <c r="G23" s="85"/>
      <c r="H23" s="93"/>
      <c r="I23" s="94"/>
      <c r="J23" s="93">
        <f>J24</f>
        <v>7.46319</v>
      </c>
      <c r="K23" s="93">
        <v>4273.74712</v>
      </c>
      <c r="L23" s="85"/>
      <c r="M23" s="95">
        <v>0.59644764822121332</v>
      </c>
      <c r="N23" s="95">
        <f>K23/'סכום נכסי הקרן'!$C$42</f>
        <v>0.55414160306332361</v>
      </c>
    </row>
    <row r="24" spans="2:14" s="116" customFormat="1">
      <c r="B24" s="86" t="s">
        <v>44</v>
      </c>
      <c r="C24" s="85"/>
      <c r="D24" s="85"/>
      <c r="E24" s="85"/>
      <c r="F24" s="85"/>
      <c r="G24" s="85"/>
      <c r="H24" s="93"/>
      <c r="I24" s="94"/>
      <c r="J24" s="93">
        <f>J29+J30+J34+J38</f>
        <v>7.46319</v>
      </c>
      <c r="K24" s="93">
        <v>4273.74712</v>
      </c>
      <c r="L24" s="85"/>
      <c r="M24" s="95">
        <v>0.59644764822121332</v>
      </c>
      <c r="N24" s="95">
        <f>K24/'סכום נכסי הקרן'!$C$42</f>
        <v>0.55414160306332361</v>
      </c>
    </row>
    <row r="25" spans="2:14" s="116" customFormat="1">
      <c r="B25" s="87" t="s">
        <v>249</v>
      </c>
      <c r="C25" s="88" t="s">
        <v>250</v>
      </c>
      <c r="D25" s="96" t="s">
        <v>23</v>
      </c>
      <c r="E25" s="88"/>
      <c r="F25" s="96" t="s">
        <v>231</v>
      </c>
      <c r="G25" s="96" t="s">
        <v>151</v>
      </c>
      <c r="H25" s="97">
        <v>141</v>
      </c>
      <c r="I25" s="98">
        <v>23380</v>
      </c>
      <c r="J25" s="88"/>
      <c r="K25" s="97">
        <v>101.54455</v>
      </c>
      <c r="L25" s="99">
        <v>1.3456856330812895E-6</v>
      </c>
      <c r="M25" s="99">
        <v>1.4171640561920147E-2</v>
      </c>
      <c r="N25" s="99">
        <f>K25/'סכום נכסי הקרן'!$C$42</f>
        <v>1.3166445776825426E-2</v>
      </c>
    </row>
    <row r="26" spans="2:14" s="116" customFormat="1">
      <c r="B26" s="87" t="s">
        <v>251</v>
      </c>
      <c r="C26" s="88" t="s">
        <v>252</v>
      </c>
      <c r="D26" s="96" t="s">
        <v>23</v>
      </c>
      <c r="E26" s="88"/>
      <c r="F26" s="96" t="s">
        <v>231</v>
      </c>
      <c r="G26" s="96" t="s">
        <v>143</v>
      </c>
      <c r="H26" s="97">
        <v>73.999999999999986</v>
      </c>
      <c r="I26" s="98">
        <v>7989</v>
      </c>
      <c r="J26" s="88"/>
      <c r="K26" s="97">
        <v>24.549589999999998</v>
      </c>
      <c r="L26" s="99">
        <v>3.6348214718138745E-6</v>
      </c>
      <c r="M26" s="99">
        <v>3.4261608862564182E-3</v>
      </c>
      <c r="N26" s="99">
        <f>K26/'סכום נכסי הקרן'!$C$42</f>
        <v>3.183143217221364E-3</v>
      </c>
    </row>
    <row r="27" spans="2:14" s="116" customFormat="1">
      <c r="B27" s="87" t="s">
        <v>253</v>
      </c>
      <c r="C27" s="88" t="s">
        <v>254</v>
      </c>
      <c r="D27" s="96" t="s">
        <v>23</v>
      </c>
      <c r="E27" s="88"/>
      <c r="F27" s="96" t="s">
        <v>231</v>
      </c>
      <c r="G27" s="96" t="s">
        <v>150</v>
      </c>
      <c r="H27" s="97">
        <v>582</v>
      </c>
      <c r="I27" s="98">
        <v>3348</v>
      </c>
      <c r="J27" s="88"/>
      <c r="K27" s="97">
        <v>53.873129999999996</v>
      </c>
      <c r="L27" s="99">
        <v>1.1212979898922501E-5</v>
      </c>
      <c r="M27" s="99">
        <v>7.5185781443277561E-3</v>
      </c>
      <c r="N27" s="99">
        <f>K27/'סכום נכסי הקרן'!$C$42</f>
        <v>6.9852852267587679E-3</v>
      </c>
    </row>
    <row r="28" spans="2:14" s="116" customFormat="1">
      <c r="B28" s="87" t="s">
        <v>255</v>
      </c>
      <c r="C28" s="88" t="s">
        <v>256</v>
      </c>
      <c r="D28" s="96" t="s">
        <v>257</v>
      </c>
      <c r="E28" s="88"/>
      <c r="F28" s="96" t="s">
        <v>231</v>
      </c>
      <c r="G28" s="96" t="s">
        <v>141</v>
      </c>
      <c r="H28" s="97">
        <v>248</v>
      </c>
      <c r="I28" s="98">
        <v>26885</v>
      </c>
      <c r="J28" s="88"/>
      <c r="K28" s="97">
        <v>231.16153</v>
      </c>
      <c r="L28" s="99">
        <v>4.7063288737071828E-7</v>
      </c>
      <c r="M28" s="99">
        <v>3.2261092445665676E-2</v>
      </c>
      <c r="N28" s="99">
        <f>K28/'סכום נכסי הקרן'!$C$42</f>
        <v>2.9972812429943346E-2</v>
      </c>
    </row>
    <row r="29" spans="2:14" s="116" customFormat="1">
      <c r="B29" s="87" t="s">
        <v>258</v>
      </c>
      <c r="C29" s="88" t="s">
        <v>259</v>
      </c>
      <c r="D29" s="96" t="s">
        <v>257</v>
      </c>
      <c r="E29" s="88"/>
      <c r="F29" s="96" t="s">
        <v>231</v>
      </c>
      <c r="G29" s="96" t="s">
        <v>141</v>
      </c>
      <c r="H29" s="97">
        <v>2338</v>
      </c>
      <c r="I29" s="98">
        <v>2650</v>
      </c>
      <c r="J29" s="97">
        <v>3.33</v>
      </c>
      <c r="K29" s="97">
        <v>218.13167999999999</v>
      </c>
      <c r="L29" s="99">
        <v>1.5083870967741935E-4</v>
      </c>
      <c r="M29" s="99">
        <v>3.0442635908355352E-2</v>
      </c>
      <c r="N29" s="99">
        <f>K29/'סכום נכסי הקרן'!$C$42</f>
        <v>2.8283339055890592E-2</v>
      </c>
    </row>
    <row r="30" spans="2:14" s="116" customFormat="1">
      <c r="B30" s="87" t="s">
        <v>260</v>
      </c>
      <c r="C30" s="88" t="s">
        <v>261</v>
      </c>
      <c r="D30" s="96" t="s">
        <v>257</v>
      </c>
      <c r="E30" s="88"/>
      <c r="F30" s="96" t="s">
        <v>231</v>
      </c>
      <c r="G30" s="96" t="s">
        <v>141</v>
      </c>
      <c r="H30" s="97">
        <v>3211</v>
      </c>
      <c r="I30" s="98">
        <v>3334</v>
      </c>
      <c r="J30" s="97">
        <v>2.2157100000000001</v>
      </c>
      <c r="K30" s="97">
        <v>373.37897999999996</v>
      </c>
      <c r="L30" s="99">
        <v>9.4441176470588237E-5</v>
      </c>
      <c r="M30" s="99">
        <v>5.2109076242263817E-2</v>
      </c>
      <c r="N30" s="99">
        <f>K30/'סכום נכסי הקרן'!$C$42</f>
        <v>4.8412978287622373E-2</v>
      </c>
    </row>
    <row r="31" spans="2:14" s="116" customFormat="1">
      <c r="B31" s="87" t="s">
        <v>262</v>
      </c>
      <c r="C31" s="88" t="s">
        <v>263</v>
      </c>
      <c r="D31" s="96" t="s">
        <v>101</v>
      </c>
      <c r="E31" s="88"/>
      <c r="F31" s="96" t="s">
        <v>231</v>
      </c>
      <c r="G31" s="96" t="s">
        <v>141</v>
      </c>
      <c r="H31" s="97">
        <v>6792</v>
      </c>
      <c r="I31" s="98">
        <v>2746</v>
      </c>
      <c r="J31" s="88"/>
      <c r="K31" s="97">
        <v>646.62434999999994</v>
      </c>
      <c r="L31" s="99">
        <v>1.0523138657488894E-4</v>
      </c>
      <c r="M31" s="99">
        <v>9.0243423864552544E-2</v>
      </c>
      <c r="N31" s="99">
        <f>K31/'סכום נכסי הקרן'!$C$42</f>
        <v>8.3842455771875352E-2</v>
      </c>
    </row>
    <row r="32" spans="2:14" s="116" customFormat="1">
      <c r="B32" s="87" t="s">
        <v>264</v>
      </c>
      <c r="C32" s="88" t="s">
        <v>265</v>
      </c>
      <c r="D32" s="96" t="s">
        <v>101</v>
      </c>
      <c r="E32" s="88"/>
      <c r="F32" s="96" t="s">
        <v>231</v>
      </c>
      <c r="G32" s="96" t="s">
        <v>141</v>
      </c>
      <c r="H32" s="97">
        <v>351</v>
      </c>
      <c r="I32" s="98">
        <v>47471.5</v>
      </c>
      <c r="J32" s="88"/>
      <c r="K32" s="97">
        <v>577.68876999999998</v>
      </c>
      <c r="L32" s="99">
        <v>6.9160612814259619E-5</v>
      </c>
      <c r="M32" s="99">
        <v>8.0622717862236404E-2</v>
      </c>
      <c r="N32" s="99">
        <f>K32/'סכום נכסי הקרן'!$C$42</f>
        <v>7.4904146663567608E-2</v>
      </c>
    </row>
    <row r="33" spans="2:14" s="116" customFormat="1">
      <c r="B33" s="87" t="s">
        <v>266</v>
      </c>
      <c r="C33" s="88" t="s">
        <v>267</v>
      </c>
      <c r="D33" s="96" t="s">
        <v>23</v>
      </c>
      <c r="E33" s="88"/>
      <c r="F33" s="96" t="s">
        <v>231</v>
      </c>
      <c r="G33" s="96" t="s">
        <v>143</v>
      </c>
      <c r="H33" s="97">
        <v>1004</v>
      </c>
      <c r="I33" s="98">
        <v>7897</v>
      </c>
      <c r="J33" s="88"/>
      <c r="K33" s="97">
        <v>329.24255000000005</v>
      </c>
      <c r="L33" s="99">
        <v>2.5917201768255302E-4</v>
      </c>
      <c r="M33" s="99">
        <v>4.5949359924191135E-2</v>
      </c>
      <c r="N33" s="99">
        <f>K33/'סכום נכסי הקרן'!$C$42</f>
        <v>4.2690170787095263E-2</v>
      </c>
    </row>
    <row r="34" spans="2:14" s="116" customFormat="1">
      <c r="B34" s="87" t="s">
        <v>268</v>
      </c>
      <c r="C34" s="88" t="s">
        <v>269</v>
      </c>
      <c r="D34" s="96" t="s">
        <v>257</v>
      </c>
      <c r="E34" s="88"/>
      <c r="F34" s="96" t="s">
        <v>231</v>
      </c>
      <c r="G34" s="96" t="s">
        <v>141</v>
      </c>
      <c r="H34" s="97">
        <v>239</v>
      </c>
      <c r="I34" s="98">
        <v>26686</v>
      </c>
      <c r="J34" s="97">
        <v>1.11748</v>
      </c>
      <c r="K34" s="97">
        <v>222.24341000000001</v>
      </c>
      <c r="L34" s="99">
        <v>2.2953575511879429E-7</v>
      </c>
      <c r="M34" s="99">
        <v>3.1016472314619049E-2</v>
      </c>
      <c r="N34" s="99">
        <f>K34/'סכום נכסי הקרן'!$C$42</f>
        <v>2.8816473232899074E-2</v>
      </c>
    </row>
    <row r="35" spans="2:14" s="116" customFormat="1">
      <c r="B35" s="87" t="s">
        <v>270</v>
      </c>
      <c r="C35" s="88" t="s">
        <v>271</v>
      </c>
      <c r="D35" s="96" t="s">
        <v>113</v>
      </c>
      <c r="E35" s="88"/>
      <c r="F35" s="96" t="s">
        <v>231</v>
      </c>
      <c r="G35" s="96" t="s">
        <v>145</v>
      </c>
      <c r="H35" s="97">
        <v>151</v>
      </c>
      <c r="I35" s="98">
        <v>7788</v>
      </c>
      <c r="J35" s="88"/>
      <c r="K35" s="97">
        <v>31.843400000000003</v>
      </c>
      <c r="L35" s="99">
        <v>4.3982188087642813E-6</v>
      </c>
      <c r="M35" s="99">
        <v>4.4440909834102182E-3</v>
      </c>
      <c r="N35" s="99">
        <f>K35/'סכום נכסי הקרן'!$C$42</f>
        <v>4.1288715095961605E-3</v>
      </c>
    </row>
    <row r="36" spans="2:14" s="116" customFormat="1">
      <c r="B36" s="87" t="s">
        <v>272</v>
      </c>
      <c r="C36" s="88" t="s">
        <v>273</v>
      </c>
      <c r="D36" s="96" t="s">
        <v>257</v>
      </c>
      <c r="E36" s="88"/>
      <c r="F36" s="96" t="s">
        <v>231</v>
      </c>
      <c r="G36" s="96" t="s">
        <v>141</v>
      </c>
      <c r="H36" s="97">
        <v>2040</v>
      </c>
      <c r="I36" s="98">
        <v>4591</v>
      </c>
      <c r="J36" s="88"/>
      <c r="K36" s="97">
        <v>324.70673999999985</v>
      </c>
      <c r="L36" s="99">
        <v>1.4039738741356459E-6</v>
      </c>
      <c r="M36" s="99">
        <v>4.5316338565810348E-2</v>
      </c>
      <c r="N36" s="99">
        <f>K36/'סכום נכסי הקרן'!$C$42</f>
        <v>4.2102049647959931E-2</v>
      </c>
    </row>
    <row r="37" spans="2:14" s="116" customFormat="1">
      <c r="B37" s="87" t="s">
        <v>274</v>
      </c>
      <c r="C37" s="88" t="s">
        <v>275</v>
      </c>
      <c r="D37" s="96" t="s">
        <v>257</v>
      </c>
      <c r="E37" s="88"/>
      <c r="F37" s="96" t="s">
        <v>231</v>
      </c>
      <c r="G37" s="96" t="s">
        <v>141</v>
      </c>
      <c r="H37" s="97">
        <v>429</v>
      </c>
      <c r="I37" s="98">
        <v>24529</v>
      </c>
      <c r="J37" s="88"/>
      <c r="K37" s="97">
        <v>364.83035999999998</v>
      </c>
      <c r="L37" s="99">
        <v>1.2578443712319076E-6</v>
      </c>
      <c r="M37" s="99">
        <v>5.0916023833833812E-2</v>
      </c>
      <c r="N37" s="99">
        <f>K37/'סכום נכסי הקרן'!$C$42</f>
        <v>4.7304549113464968E-2</v>
      </c>
    </row>
    <row r="38" spans="2:14" s="116" customFormat="1">
      <c r="B38" s="87" t="s">
        <v>276</v>
      </c>
      <c r="C38" s="88" t="s">
        <v>277</v>
      </c>
      <c r="D38" s="96" t="s">
        <v>101</v>
      </c>
      <c r="E38" s="88"/>
      <c r="F38" s="96" t="s">
        <v>231</v>
      </c>
      <c r="G38" s="96" t="s">
        <v>141</v>
      </c>
      <c r="H38" s="97">
        <v>1110</v>
      </c>
      <c r="I38" s="98">
        <v>5122</v>
      </c>
      <c r="J38" s="97">
        <v>0.8</v>
      </c>
      <c r="K38" s="97">
        <v>197.90919</v>
      </c>
      <c r="L38" s="99">
        <v>2.6112648114909935E-6</v>
      </c>
      <c r="M38" s="99">
        <v>2.7620368641948397E-2</v>
      </c>
      <c r="N38" s="99">
        <f>K38/'סכום נכסי הקרן'!$C$42</f>
        <v>2.5661255270425055E-2</v>
      </c>
    </row>
    <row r="39" spans="2:14" s="116" customFormat="1">
      <c r="B39" s="87" t="s">
        <v>278</v>
      </c>
      <c r="C39" s="88" t="s">
        <v>279</v>
      </c>
      <c r="D39" s="96" t="s">
        <v>257</v>
      </c>
      <c r="E39" s="88"/>
      <c r="F39" s="96" t="s">
        <v>231</v>
      </c>
      <c r="G39" s="96" t="s">
        <v>141</v>
      </c>
      <c r="H39" s="97">
        <v>5846</v>
      </c>
      <c r="I39" s="98">
        <v>2842</v>
      </c>
      <c r="J39" s="88"/>
      <c r="K39" s="97">
        <v>576.01889000000006</v>
      </c>
      <c r="L39" s="99">
        <v>7.485275192249998E-5</v>
      </c>
      <c r="M39" s="99">
        <v>8.0389668041822238E-2</v>
      </c>
      <c r="N39" s="99">
        <f>K39/'סכום נכסי הקרן'!$C$42</f>
        <v>7.4687627072178367E-2</v>
      </c>
    </row>
    <row r="40" spans="2:14" s="116" customFormat="1">
      <c r="B40" s="119"/>
      <c r="C40" s="119"/>
    </row>
    <row r="41" spans="2:14" s="116" customFormat="1">
      <c r="B41" s="119"/>
      <c r="C41" s="119"/>
    </row>
    <row r="42" spans="2:14" s="116" customFormat="1">
      <c r="B42" s="119"/>
      <c r="C42" s="119"/>
    </row>
    <row r="43" spans="2:14" s="116" customFormat="1">
      <c r="B43" s="120" t="s">
        <v>224</v>
      </c>
      <c r="C43" s="119"/>
    </row>
    <row r="44" spans="2:14" s="116" customFormat="1">
      <c r="B44" s="120" t="s">
        <v>90</v>
      </c>
      <c r="C44" s="119"/>
    </row>
    <row r="45" spans="2:14" s="116" customFormat="1">
      <c r="B45" s="120" t="s">
        <v>207</v>
      </c>
      <c r="C45" s="119"/>
    </row>
    <row r="46" spans="2:14" s="116" customFormat="1">
      <c r="B46" s="120" t="s">
        <v>215</v>
      </c>
      <c r="C46" s="119"/>
    </row>
    <row r="47" spans="2:14" s="116" customFormat="1">
      <c r="B47" s="120" t="s">
        <v>222</v>
      </c>
      <c r="C47" s="119"/>
    </row>
    <row r="48" spans="2:14" s="116" customFormat="1">
      <c r="B48" s="119"/>
      <c r="C48" s="119"/>
    </row>
    <row r="49" spans="2:3" s="116" customFormat="1">
      <c r="B49" s="119"/>
      <c r="C49" s="119"/>
    </row>
    <row r="50" spans="2:3" s="116" customFormat="1">
      <c r="B50" s="119"/>
      <c r="C50" s="119"/>
    </row>
    <row r="51" spans="2:3" s="116" customFormat="1">
      <c r="B51" s="119"/>
      <c r="C51" s="119"/>
    </row>
    <row r="52" spans="2:3" s="116" customFormat="1">
      <c r="B52" s="119"/>
      <c r="C52" s="119"/>
    </row>
    <row r="53" spans="2:3" s="116" customFormat="1">
      <c r="B53" s="119"/>
      <c r="C53" s="119"/>
    </row>
    <row r="54" spans="2:3" s="116" customFormat="1">
      <c r="B54" s="119"/>
      <c r="C54" s="119"/>
    </row>
    <row r="55" spans="2:3" s="116" customFormat="1">
      <c r="B55" s="119"/>
      <c r="C55" s="119"/>
    </row>
    <row r="56" spans="2:3" s="116" customFormat="1">
      <c r="B56" s="119"/>
      <c r="C56" s="119"/>
    </row>
    <row r="57" spans="2:3" s="116" customFormat="1">
      <c r="B57" s="119"/>
      <c r="C57" s="119"/>
    </row>
    <row r="58" spans="2:3" s="116" customFormat="1">
      <c r="B58" s="119"/>
      <c r="C58" s="119"/>
    </row>
    <row r="59" spans="2:3" s="116" customFormat="1">
      <c r="B59" s="119"/>
      <c r="C59" s="119"/>
    </row>
    <row r="60" spans="2:3" s="116" customFormat="1">
      <c r="B60" s="119"/>
      <c r="C60" s="119"/>
    </row>
    <row r="61" spans="2:3" s="116" customFormat="1">
      <c r="B61" s="119"/>
      <c r="C61" s="119"/>
    </row>
    <row r="62" spans="2:3" s="116" customFormat="1">
      <c r="B62" s="119"/>
      <c r="C62" s="119"/>
    </row>
    <row r="63" spans="2:3" s="116" customFormat="1">
      <c r="B63" s="119"/>
      <c r="C63" s="119"/>
    </row>
    <row r="64" spans="2:3" s="116" customFormat="1">
      <c r="B64" s="119"/>
      <c r="C64" s="119"/>
    </row>
    <row r="65" spans="2:7" s="116" customFormat="1">
      <c r="B65" s="119"/>
      <c r="C65" s="119"/>
    </row>
    <row r="66" spans="2:7" s="116" customFormat="1">
      <c r="B66" s="119"/>
      <c r="C66" s="119"/>
    </row>
    <row r="67" spans="2:7" s="116" customFormat="1">
      <c r="B67" s="119"/>
      <c r="C67" s="119"/>
    </row>
    <row r="68" spans="2:7" s="116" customFormat="1">
      <c r="B68" s="119"/>
      <c r="C68" s="119"/>
    </row>
    <row r="69" spans="2:7" s="116" customFormat="1">
      <c r="B69" s="119"/>
      <c r="C69" s="119"/>
    </row>
    <row r="70" spans="2:7" s="116" customFormat="1">
      <c r="B70" s="119"/>
      <c r="C70" s="119"/>
    </row>
    <row r="71" spans="2:7" s="116" customFormat="1">
      <c r="B71" s="119"/>
      <c r="C71" s="119"/>
    </row>
    <row r="72" spans="2:7" s="116" customFormat="1">
      <c r="B72" s="119"/>
      <c r="C72" s="119"/>
    </row>
    <row r="73" spans="2:7" s="116" customFormat="1">
      <c r="B73" s="119"/>
      <c r="C73" s="119"/>
    </row>
    <row r="74" spans="2:7" s="116" customFormat="1">
      <c r="B74" s="119"/>
      <c r="C74" s="119"/>
    </row>
    <row r="75" spans="2:7" s="116" customFormat="1">
      <c r="B75" s="119"/>
      <c r="C75" s="119"/>
    </row>
    <row r="76" spans="2:7" s="116" customFormat="1">
      <c r="B76" s="119"/>
      <c r="C76" s="119"/>
    </row>
    <row r="77" spans="2:7">
      <c r="D77" s="1"/>
      <c r="E77" s="1"/>
      <c r="F77" s="1"/>
      <c r="G77" s="1"/>
    </row>
    <row r="78" spans="2:7">
      <c r="D78" s="1"/>
      <c r="E78" s="1"/>
      <c r="F78" s="1"/>
      <c r="G78" s="1"/>
    </row>
    <row r="79" spans="2:7">
      <c r="D79" s="1"/>
      <c r="E79" s="1"/>
      <c r="F79" s="1"/>
      <c r="G79" s="1"/>
    </row>
    <row r="80" spans="2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B241" s="44"/>
      <c r="D241" s="1"/>
      <c r="E241" s="1"/>
      <c r="F241" s="1"/>
      <c r="G241" s="1"/>
    </row>
    <row r="242" spans="2:7">
      <c r="B242" s="44"/>
      <c r="D242" s="1"/>
      <c r="E242" s="1"/>
      <c r="F242" s="1"/>
      <c r="G242" s="1"/>
    </row>
    <row r="243" spans="2:7">
      <c r="B243" s="3"/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1:J7 B44:B1048576 A1:A1048576 J9:J14 B1:B14 D1:I14 C5:C14 K1:N14 C23:N1048576 B15:N21 B23:B42 O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157</v>
      </c>
      <c r="C1" s="78" t="s" vm="1">
        <v>225</v>
      </c>
    </row>
    <row r="2" spans="2:65">
      <c r="B2" s="57" t="s">
        <v>156</v>
      </c>
      <c r="C2" s="78" t="s">
        <v>226</v>
      </c>
    </row>
    <row r="3" spans="2:65">
      <c r="B3" s="57" t="s">
        <v>158</v>
      </c>
      <c r="C3" s="78" t="s">
        <v>227</v>
      </c>
    </row>
    <row r="4" spans="2:65">
      <c r="B4" s="57" t="s">
        <v>159</v>
      </c>
      <c r="C4" s="78">
        <v>2146</v>
      </c>
    </row>
    <row r="6" spans="2:65" ht="26.25" customHeight="1">
      <c r="B6" s="150" t="s">
        <v>187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2"/>
    </row>
    <row r="7" spans="2:65" ht="26.25" customHeight="1">
      <c r="B7" s="150" t="s">
        <v>69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2"/>
      <c r="BM7" s="3"/>
    </row>
    <row r="8" spans="2:65" s="3" customFormat="1" ht="78.75">
      <c r="B8" s="23" t="s">
        <v>93</v>
      </c>
      <c r="C8" s="31" t="s">
        <v>30</v>
      </c>
      <c r="D8" s="31" t="s">
        <v>97</v>
      </c>
      <c r="E8" s="31" t="s">
        <v>95</v>
      </c>
      <c r="F8" s="31" t="s">
        <v>41</v>
      </c>
      <c r="G8" s="31" t="s">
        <v>15</v>
      </c>
      <c r="H8" s="31" t="s">
        <v>42</v>
      </c>
      <c r="I8" s="31" t="s">
        <v>79</v>
      </c>
      <c r="J8" s="31" t="s">
        <v>209</v>
      </c>
      <c r="K8" s="31" t="s">
        <v>208</v>
      </c>
      <c r="L8" s="31" t="s">
        <v>40</v>
      </c>
      <c r="M8" s="31" t="s">
        <v>39</v>
      </c>
      <c r="N8" s="31" t="s">
        <v>160</v>
      </c>
      <c r="O8" s="21" t="s">
        <v>162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216</v>
      </c>
      <c r="K9" s="33"/>
      <c r="L9" s="33" t="s">
        <v>212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5"/>
      <c r="BG11" s="1"/>
      <c r="BH11" s="3"/>
      <c r="BI11" s="1"/>
      <c r="BM11" s="1"/>
    </row>
    <row r="12" spans="2:65" s="4" customFormat="1" ht="18" customHeight="1">
      <c r="B12" s="80" t="s">
        <v>224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5"/>
      <c r="BG12" s="1"/>
      <c r="BH12" s="3"/>
      <c r="BI12" s="1"/>
      <c r="BM12" s="1"/>
    </row>
    <row r="13" spans="2:65">
      <c r="B13" s="80" t="s">
        <v>90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BH13" s="3"/>
    </row>
    <row r="14" spans="2:65" ht="20.25">
      <c r="B14" s="80" t="s">
        <v>207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BH14" s="4"/>
    </row>
    <row r="15" spans="2:65">
      <c r="B15" s="80" t="s">
        <v>215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5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5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5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5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59" ht="20.2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BG37" s="4"/>
    </row>
    <row r="38" spans="2:5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BG38" s="3"/>
    </row>
    <row r="39" spans="2:5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5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5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5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5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5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5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5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5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5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2018-04-09T07:03:44+00:00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1F2A0057-4E86-4D21-B4CC-D2B267DCF0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גלית פרץ</cp:lastModifiedBy>
  <cp:lastPrinted>2017-05-01T10:11:51Z</cp:lastPrinted>
  <dcterms:created xsi:type="dcterms:W3CDTF">2005-07-19T07:39:38Z</dcterms:created>
  <dcterms:modified xsi:type="dcterms:W3CDTF">2018-04-09T06:31:40Z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