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הקרן'!$B$6:$D$46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סל'!$B$6:$N$41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37" i="88" l="1"/>
  <c r="I11" i="81"/>
  <c r="I10" i="81" l="1"/>
  <c r="C31" i="88"/>
  <c r="C23" i="88" s="1"/>
  <c r="C17" i="88"/>
  <c r="C13" i="88"/>
  <c r="C11" i="88"/>
  <c r="C12" i="88" l="1"/>
  <c r="C10" i="88" s="1"/>
  <c r="C42" i="88" l="1"/>
  <c r="D23" i="88"/>
  <c r="D38" i="88"/>
  <c r="D10" i="88" l="1"/>
  <c r="D37" i="88"/>
  <c r="K12" i="81"/>
  <c r="K11" i="81"/>
  <c r="K10" i="81"/>
  <c r="D17" i="88"/>
  <c r="D12" i="88"/>
  <c r="D13" i="88"/>
  <c r="D11" i="88"/>
  <c r="D31" i="88"/>
  <c r="K20" i="76"/>
  <c r="K16" i="76"/>
  <c r="K12" i="76"/>
  <c r="K19" i="76"/>
  <c r="K15" i="76"/>
  <c r="K11" i="76"/>
  <c r="K18" i="76"/>
  <c r="K14" i="76"/>
  <c r="K17" i="76"/>
  <c r="K13" i="76"/>
  <c r="N41" i="63"/>
  <c r="N37" i="63"/>
  <c r="N33" i="63"/>
  <c r="N28" i="63"/>
  <c r="N24" i="63"/>
  <c r="N20" i="63"/>
  <c r="N15" i="63"/>
  <c r="N11" i="63"/>
  <c r="N40" i="63"/>
  <c r="N36" i="63"/>
  <c r="N32" i="63"/>
  <c r="N27" i="63"/>
  <c r="N23" i="63"/>
  <c r="N19" i="63"/>
  <c r="N14" i="63"/>
  <c r="N39" i="63"/>
  <c r="N35" i="63"/>
  <c r="N31" i="63"/>
  <c r="N26" i="63"/>
  <c r="N22" i="63"/>
  <c r="N17" i="63"/>
  <c r="N13" i="63"/>
  <c r="N38" i="63"/>
  <c r="N34" i="63"/>
  <c r="N30" i="63"/>
  <c r="N25" i="63"/>
  <c r="N21" i="63"/>
  <c r="N16" i="63"/>
  <c r="N12" i="63"/>
  <c r="D42" i="88"/>
  <c r="R33" i="59"/>
  <c r="R25" i="59"/>
  <c r="R32" i="59"/>
  <c r="R28" i="59"/>
  <c r="R24" i="59"/>
  <c r="R19" i="59"/>
  <c r="R15" i="59"/>
  <c r="R11" i="59"/>
  <c r="R30" i="59"/>
  <c r="R26" i="59"/>
  <c r="R21" i="59"/>
  <c r="R13" i="59"/>
  <c r="R29" i="59"/>
  <c r="R12" i="59"/>
  <c r="R31" i="59"/>
  <c r="R27" i="59"/>
  <c r="R23" i="59"/>
  <c r="R18" i="59"/>
  <c r="R14" i="59"/>
  <c r="R17" i="59"/>
  <c r="R20" i="59"/>
  <c r="R16" i="59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2">
    <s v="Migdal Hashkaot Neches Boded"/>
    <s v="{[Time].[Hie Time].[Yom].&amp;[20180331]}"/>
    <s v="{[Medida].[Medida].&amp;[2]}"/>
    <s v="{[Keren].[Keren].[All]}"/>
    <s v="{[Cheshbon KM].[Hie Peilut].[Peilut 7].&amp;[Kod_Peilut_L7_1041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47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8"/>
      </t>
    </mdx>
  </mdxMetadata>
  <valueMetadata count="4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</valueMetadata>
</metadata>
</file>

<file path=xl/sharedStrings.xml><?xml version="1.0" encoding="utf-8"?>
<sst xmlns="http://schemas.openxmlformats.org/spreadsheetml/2006/main" count="2053" uniqueCount="352">
  <si>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</si>
  <si>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</si>
  <si>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</si>
  <si>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</si>
  <si>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</si>
  <si>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</si>
  <si>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</si>
  <si>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</si>
  <si>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</si>
  <si>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</si>
  <si>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</si>
  <si>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</si>
  <si>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</si>
  <si>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</si>
  <si>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</si>
  <si>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</si>
  <si>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</si>
  <si>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</si>
  <si>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</si>
  <si>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</si>
  <si>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</si>
  <si>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</si>
  <si>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</si>
  <si>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</si>
  <si>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</si>
  <si>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</si>
  <si>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</si>
  <si>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</si>
  <si>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</si>
  <si>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</si>
  <si>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</si>
  <si>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</si>
  <si>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</si>
  <si>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</si>
  <si>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</si>
  <si>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</si>
  <si>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</si>
  <si>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</si>
  <si>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</si>
  <si>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</si>
  <si>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</si>
  <si>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</si>
  <si>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</si>
  <si>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</si>
  <si>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</si>
  <si>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</si>
  <si>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</si>
  <si>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</si>
  <si>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</si>
  <si>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</si>
  <si>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</si>
  <si>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</si>
  <si>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</si>
  <si>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</si>
  <si>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</si>
  <si>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</si>
  <si>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</si>
  <si>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</si>
  <si>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</si>
  <si>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</si>
  <si>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</si>
  <si>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</si>
  <si>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</si>
  <si>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</si>
  <si>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</si>
  <si>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</si>
  <si>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</si>
  <si>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</si>
  <si>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</si>
  <si>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</si>
  <si>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</si>
  <si>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</si>
  <si>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</si>
  <si>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</si>
  <si>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</si>
  <si>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</si>
  <si>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</si>
  <si>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</si>
  <si>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</si>
  <si>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</si>
  <si>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</si>
  <si>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</si>
  <si>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</si>
  <si>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</si>
  <si>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</si>
  <si>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</si>
  <si>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</si>
  <si>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</si>
  <si>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</si>
  <si>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</si>
  <si>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</si>
  <si>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</si>
  <si>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</si>
  <si>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</si>
  <si>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</si>
  <si>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</si>
  <si>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</si>
  <si>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</si>
  <si>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</si>
  <si>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</si>
  <si>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</si>
  <si>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</si>
  <si>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</si>
  <si>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</si>
  <si>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</si>
  <si>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</si>
  <si>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</si>
  <si>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</si>
  <si>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</si>
  <si>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</si>
  <si>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</si>
  <si>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</si>
  <si>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</si>
  <si>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</si>
  <si>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</si>
  <si>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</si>
  <si>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</si>
  <si>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</si>
  <si>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</si>
  <si>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</si>
  <si>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</si>
  <si>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</si>
  <si>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</si>
  <si>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</si>
  <si>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</si>
  <si>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</si>
  <si>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</si>
  <si>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</si>
  <si>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</si>
  <si>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</si>
  <si>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</si>
  <si>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</si>
  <si>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</si>
  <si>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</si>
  <si>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</si>
  <si>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</si>
  <si>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</si>
  <si>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</si>
  <si>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</si>
  <si>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</si>
  <si>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</si>
  <si>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</si>
  <si>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</si>
  <si>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</si>
  <si>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</si>
  <si>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</si>
  <si>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</si>
  <si>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</si>
  <si>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</si>
  <si>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</si>
  <si>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</si>
  <si>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</si>
  <si>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</si>
  <si>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</si>
  <si>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</si>
  <si>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</si>
  <si>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</si>
  <si>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</si>
  <si>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</si>
  <si>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</si>
  <si>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</si>
  <si>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</si>
  <si>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</si>
  <si>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</si>
  <si>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</si>
  <si>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</si>
  <si>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</si>
  <si>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</si>
  <si>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</si>
  <si>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</si>
  <si>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</si>
  <si>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</si>
  <si>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</si>
  <si>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</si>
  <si>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</si>
  <si>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</si>
  <si>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</si>
  <si>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</si>
  <si>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</si>
  <si>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</si>
  <si>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</si>
  <si>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</si>
  <si>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</si>
  <si>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</si>
  <si>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</si>
  <si>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</si>
  <si>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</si>
  <si>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</si>
  <si>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</si>
  <si>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</si>
  <si>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</si>
  <si>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</si>
  <si>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</si>
  <si>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</si>
  <si>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</si>
  <si>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</si>
  <si>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</si>
  <si>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</si>
  <si>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</si>
  <si>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</si>
  <si>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</si>
  <si>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</si>
  <si>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</si>
  <si>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</si>
  <si>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</si>
  <si>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</si>
  <si>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</si>
  <si>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</si>
  <si>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</si>
  <si>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</si>
  <si>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</si>
  <si>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</si>
  <si>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</si>
  <si>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</si>
  <si>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</si>
  <si>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</si>
  <si>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</si>
  <si>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</si>
  <si>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</si>
  <si>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</si>
  <si>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</si>
  <si>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</si>
  <si>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</si>
  <si>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</si>
  <si>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</si>
  <si>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</si>
  <si>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</si>
  <si>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</si>
  <si>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</si>
  <si>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</si>
  <si>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</si>
  <si>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</si>
  <si>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מקפת קרנות פנסיה וקופות גמל בע"מ</t>
  </si>
  <si>
    <t>מקפת משלימה - פנסיונרים מ-2018</t>
  </si>
  <si>
    <t>5904 גליל</t>
  </si>
  <si>
    <t>9590431</t>
  </si>
  <si>
    <t>RF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</si>
  <si>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</si>
  <si>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</si>
  <si>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</si>
  <si>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</si>
  <si>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</si>
  <si>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</si>
  <si>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</si>
  <si>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</si>
  <si>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</si>
  <si>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</si>
  <si>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</si>
  <si>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</si>
  <si>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</si>
  <si>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</si>
  <si>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</si>
  <si>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</si>
  <si>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</si>
  <si>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</si>
  <si>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</si>
  <si>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</si>
  <si>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</si>
  <si>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</si>
  <si>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</si>
  <si>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</si>
  <si>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142</t>
  </si>
  <si>
    <t>1125400</t>
  </si>
  <si>
    <t>ממשלתי שקלי 323</t>
  </si>
  <si>
    <t>1126747</t>
  </si>
  <si>
    <t>ממשלתי שקלי 825</t>
  </si>
  <si>
    <t>1135557</t>
  </si>
  <si>
    <t>הראל סל תא 125</t>
  </si>
  <si>
    <t>1113232</t>
  </si>
  <si>
    <t>514103811</t>
  </si>
  <si>
    <t>מניות</t>
  </si>
  <si>
    <t>פסגות סל ת"א 125 סד 1 40A</t>
  </si>
  <si>
    <t>1096593</t>
  </si>
  <si>
    <t>513464289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</si>
  <si>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</si>
  <si>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</si>
  <si>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</si>
  <si>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</si>
  <si>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</si>
  <si>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</si>
  <si>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60</t>
  </si>
  <si>
    <t>1113257</t>
  </si>
  <si>
    <t>אג"ח</t>
  </si>
  <si>
    <t>הראל סל תל בונד שיקלי</t>
  </si>
  <si>
    <t>1116292</t>
  </si>
  <si>
    <t>פסגות תל בונד 40</t>
  </si>
  <si>
    <t>1109461</t>
  </si>
  <si>
    <t>פסגות תל בונד 60 סדרה 2</t>
  </si>
  <si>
    <t>1109479</t>
  </si>
  <si>
    <t>קסם פח בונד שקלי</t>
  </si>
  <si>
    <t>1116334</t>
  </si>
  <si>
    <t>קסם תל בונד 60</t>
  </si>
  <si>
    <t>1109248</t>
  </si>
  <si>
    <t>תכלית תל בונד 20</t>
  </si>
  <si>
    <t>1109370</t>
  </si>
  <si>
    <t>תכלית תל בונד 60</t>
  </si>
  <si>
    <t>1109362</t>
  </si>
  <si>
    <t>תכלית תל בונד שקלי</t>
  </si>
  <si>
    <t>1116250</t>
  </si>
  <si>
    <t>DAIWA NIKKEI 225</t>
  </si>
  <si>
    <t>JP3027640006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</si>
  <si>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</si>
  <si>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</si>
  <si>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</si>
  <si>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</si>
  <si>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</si>
  <si>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</si>
  <si>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</si>
  <si>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</si>
  <si>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</si>
  <si>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</si>
  <si>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</si>
  <si>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</si>
  <si>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</si>
  <si>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</si>
  <si>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</si>
  <si>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</si>
  <si>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</si>
  <si>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XTRACKERS MSCI EUROPE HEDGED E</t>
  </si>
  <si>
    <t>US2330518539</t>
  </si>
  <si>
    <t>₪ / מט"ח</t>
  </si>
  <si>
    <t>+ILS/-USD 3.463 05-06-18 (10) --180</t>
  </si>
  <si>
    <t>10000013</t>
  </si>
  <si>
    <t>ל.ר.</t>
  </si>
  <si>
    <t>+ILS/-USD 3.471 05-06-18 (10) --150</t>
  </si>
  <si>
    <t>10000019</t>
  </si>
  <si>
    <t>+ILS/-USD 3.4746 05-06-18 (10) --179</t>
  </si>
  <si>
    <t>10000008</t>
  </si>
  <si>
    <t>+ILS/-USD 3.4758 05-06-18 (10) --192</t>
  </si>
  <si>
    <t>10000003</t>
  </si>
  <si>
    <t>+USD/-ILS 3.4613 05-06-18 (10) --167</t>
  </si>
  <si>
    <t>10000010</t>
  </si>
  <si>
    <t>+USD/-ILS 3.4704 05-06-18 (10) --141</t>
  </si>
  <si>
    <t>10000020</t>
  </si>
  <si>
    <t>+USD/-ILS 3.4968 05-06-18 (10) --132</t>
  </si>
  <si>
    <t>10000024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</si>
  <si>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</si>
  <si>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</si>
  <si>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</si>
  <si>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</si>
  <si>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</si>
  <si>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</si>
  <si>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34110000</t>
  </si>
  <si>
    <t>AAA.IL</t>
  </si>
  <si>
    <t>מעלות S&amp;P</t>
  </si>
  <si>
    <t>34510000</t>
  </si>
  <si>
    <t>34010000</t>
  </si>
  <si>
    <t>31110000</t>
  </si>
  <si>
    <t>31210000</t>
  </si>
  <si>
    <t>31710000</t>
  </si>
  <si>
    <t>סה"כ השקעות אחרות</t>
  </si>
  <si>
    <t>יתרות מזומנים לקבל 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</si>
</sst>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2">
    <xf numFmtId="0" fontId="0" fillId="0" borderId="0"/>
    <xf numFmtId="164" fontId="24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2" fillId="0" borderId="0"/>
    <xf numFmtId="9" fontId="24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1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64" fontId="6" fillId="0" borderId="29" xfId="13" applyFont="1" applyFill="1" applyBorder="1" applyAlignment="1">
      <alignment horizontal="right"/>
    </xf>
    <xf numFmtId="10" fontId="6" fillId="0" borderId="29" xfId="14" applyNumberFormat="1" applyFont="1" applyFill="1" applyBorder="1" applyAlignment="1">
      <alignment horizontal="center"/>
    </xf>
    <xf numFmtId="2" fontId="6" fillId="0" borderId="29" xfId="7" applyNumberFormat="1" applyFont="1" applyFill="1" applyBorder="1" applyAlignment="1">
      <alignment horizontal="right"/>
    </xf>
    <xf numFmtId="168" fontId="6" fillId="0" borderId="29" xfId="7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 readingOrder="2"/>
    </xf>
    <xf numFmtId="0" fontId="1" fillId="0" borderId="0" xfId="15"/>
    <xf numFmtId="0" fontId="23" fillId="0" borderId="0" xfId="7" applyFont="1" applyAlignment="1">
      <alignment horizontal="right"/>
    </xf>
    <xf numFmtId="0" fontId="23" fillId="0" borderId="0" xfId="7" applyFont="1" applyFill="1" applyBorder="1" applyAlignment="1">
      <alignment horizontal="right"/>
    </xf>
    <xf numFmtId="49" fontId="6" fillId="2" borderId="1" xfId="15" applyNumberFormat="1" applyFont="1" applyFill="1" applyBorder="1" applyAlignment="1">
      <alignment horizontal="center" wrapText="1"/>
    </xf>
    <xf numFmtId="0" fontId="7" fillId="0" borderId="0" xfId="15" applyFont="1" applyAlignment="1">
      <alignment horizontal="center" vertical="center" wrapText="1"/>
    </xf>
    <xf numFmtId="10" fontId="29" fillId="0" borderId="0" xfId="15" applyNumberFormat="1" applyFont="1" applyFill="1" applyBorder="1" applyAlignment="1">
      <alignment horizontal="right"/>
    </xf>
    <xf numFmtId="0" fontId="6" fillId="2" borderId="2" xfId="15" applyFont="1" applyFill="1" applyBorder="1" applyAlignment="1">
      <alignment horizontal="center" vertical="center" wrapText="1"/>
    </xf>
    <xf numFmtId="0" fontId="5" fillId="0" borderId="0" xfId="15" applyFont="1" applyAlignment="1">
      <alignment horizontal="center"/>
    </xf>
    <xf numFmtId="0" fontId="5" fillId="0" borderId="0" xfId="15" applyFont="1" applyAlignment="1">
      <alignment horizontal="right"/>
    </xf>
    <xf numFmtId="49" fontId="6" fillId="2" borderId="2" xfId="15" applyNumberFormat="1" applyFont="1" applyFill="1" applyBorder="1" applyAlignment="1">
      <alignment horizontal="center" wrapText="1"/>
    </xf>
    <xf numFmtId="4" fontId="29" fillId="0" borderId="0" xfId="15" applyNumberFormat="1" applyFont="1" applyFill="1" applyBorder="1" applyAlignment="1">
      <alignment horizontal="right"/>
    </xf>
    <xf numFmtId="0" fontId="10" fillId="2" borderId="2" xfId="15" applyFont="1" applyFill="1" applyBorder="1" applyAlignment="1">
      <alignment horizontal="center" vertical="center" wrapText="1"/>
    </xf>
    <xf numFmtId="0" fontId="12" fillId="2" borderId="1" xfId="15" applyFont="1" applyFill="1" applyBorder="1" applyAlignment="1">
      <alignment horizontal="center" vertical="center" wrapText="1"/>
    </xf>
    <xf numFmtId="0" fontId="9" fillId="0" borderId="0" xfId="15" applyFont="1" applyAlignment="1">
      <alignment horizontal="center" wrapText="1"/>
    </xf>
    <xf numFmtId="0" fontId="10" fillId="2" borderId="1" xfId="15" applyFont="1" applyFill="1" applyBorder="1" applyAlignment="1">
      <alignment horizontal="center" vertical="center" wrapText="1"/>
    </xf>
    <xf numFmtId="0" fontId="29" fillId="0" borderId="0" xfId="15" applyFont="1" applyFill="1" applyBorder="1" applyAlignment="1">
      <alignment horizontal="right"/>
    </xf>
    <xf numFmtId="0" fontId="29" fillId="0" borderId="0" xfId="15" applyNumberFormat="1" applyFont="1" applyFill="1" applyBorder="1" applyAlignment="1">
      <alignment horizontal="right"/>
    </xf>
    <xf numFmtId="0" fontId="9" fillId="0" borderId="0" xfId="15" applyFont="1" applyFill="1" applyAlignment="1">
      <alignment horizontal="center" wrapText="1"/>
    </xf>
    <xf numFmtId="0" fontId="29" fillId="0" borderId="0" xfId="15" applyFont="1" applyFill="1" applyBorder="1" applyAlignment="1">
      <alignment horizontal="right" indent="1"/>
    </xf>
    <xf numFmtId="0" fontId="7" fillId="0" borderId="0" xfId="15" applyFont="1" applyFill="1" applyAlignment="1">
      <alignment horizontal="center"/>
    </xf>
    <xf numFmtId="0" fontId="28" fillId="0" borderId="0" xfId="15" applyFont="1" applyFill="1" applyBorder="1" applyAlignment="1">
      <alignment horizontal="right" indent="2"/>
    </xf>
    <xf numFmtId="0" fontId="28" fillId="0" borderId="0" xfId="15" applyNumberFormat="1" applyFont="1" applyFill="1" applyBorder="1" applyAlignment="1">
      <alignment horizontal="right"/>
    </xf>
    <xf numFmtId="4" fontId="28" fillId="0" borderId="0" xfId="15" applyNumberFormat="1" applyFont="1" applyFill="1" applyBorder="1" applyAlignment="1">
      <alignment horizontal="right"/>
    </xf>
    <xf numFmtId="10" fontId="28" fillId="0" borderId="0" xfId="15" applyNumberFormat="1" applyFont="1" applyFill="1" applyBorder="1" applyAlignment="1">
      <alignment horizontal="right"/>
    </xf>
    <xf numFmtId="0" fontId="5" fillId="0" borderId="0" xfId="15" applyFont="1" applyFill="1" applyAlignment="1">
      <alignment horizontal="center"/>
    </xf>
    <xf numFmtId="0" fontId="27" fillId="0" borderId="0" xfId="15" applyFont="1" applyFill="1" applyBorder="1" applyAlignment="1">
      <alignment horizontal="right" indent="3"/>
    </xf>
    <xf numFmtId="0" fontId="27" fillId="0" borderId="0" xfId="15" applyNumberFormat="1" applyFont="1" applyFill="1" applyBorder="1" applyAlignment="1">
      <alignment horizontal="right"/>
    </xf>
    <xf numFmtId="49" fontId="27" fillId="0" borderId="0" xfId="15" applyNumberFormat="1" applyFont="1" applyFill="1" applyBorder="1" applyAlignment="1">
      <alignment horizontal="right"/>
    </xf>
    <xf numFmtId="167" fontId="27" fillId="0" borderId="0" xfId="15" applyNumberFormat="1" applyFont="1" applyFill="1" applyBorder="1" applyAlignment="1">
      <alignment horizontal="right"/>
    </xf>
    <xf numFmtId="4" fontId="27" fillId="0" borderId="0" xfId="15" applyNumberFormat="1" applyFont="1" applyFill="1" applyBorder="1" applyAlignment="1">
      <alignment horizontal="right"/>
    </xf>
    <xf numFmtId="10" fontId="27" fillId="0" borderId="0" xfId="15" applyNumberFormat="1" applyFont="1" applyFill="1" applyBorder="1" applyAlignment="1">
      <alignment horizontal="right"/>
    </xf>
    <xf numFmtId="0" fontId="27" fillId="0" borderId="0" xfId="15" applyFont="1" applyFill="1" applyBorder="1" applyAlignment="1">
      <alignment horizontal="right" indent="2"/>
    </xf>
    <xf numFmtId="0" fontId="27" fillId="0" borderId="0" xfId="15" applyFont="1" applyFill="1" applyBorder="1" applyAlignment="1">
      <alignment horizontal="right"/>
    </xf>
    <xf numFmtId="0" fontId="6" fillId="0" borderId="0" xfId="15" applyFont="1" applyAlignment="1">
      <alignment horizontal="right" readingOrder="2"/>
    </xf>
    <xf numFmtId="0" fontId="7" fillId="0" borderId="0" xfId="15" applyFont="1" applyAlignment="1">
      <alignment horizontal="right"/>
    </xf>
    <xf numFmtId="4" fontId="30" fillId="0" borderId="0" xfId="16" applyNumberFormat="1" applyFont="1" applyFill="1" applyBorder="1" applyAlignment="1">
      <alignment horizontal="right"/>
    </xf>
    <xf numFmtId="0" fontId="2" fillId="0" borderId="0" xfId="16"/>
    <xf numFmtId="0" fontId="7" fillId="0" borderId="0" xfId="16" applyFont="1" applyAlignment="1">
      <alignment horizontal="center" vertical="center" wrapText="1"/>
    </xf>
    <xf numFmtId="0" fontId="9" fillId="0" borderId="0" xfId="16" applyFont="1" applyAlignment="1">
      <alignment horizontal="center" wrapText="1"/>
    </xf>
    <xf numFmtId="0" fontId="27" fillId="0" borderId="0" xfId="16" applyNumberFormat="1" applyFont="1" applyFill="1" applyBorder="1" applyAlignment="1">
      <alignment horizontal="right"/>
    </xf>
    <xf numFmtId="10" fontId="27" fillId="0" borderId="0" xfId="16" applyNumberFormat="1" applyFont="1" applyFill="1" applyBorder="1" applyAlignment="1">
      <alignment horizontal="right"/>
    </xf>
    <xf numFmtId="0" fontId="29" fillId="0" borderId="0" xfId="16" applyFont="1" applyFill="1" applyBorder="1" applyAlignment="1">
      <alignment horizontal="right"/>
    </xf>
    <xf numFmtId="0" fontId="29" fillId="0" borderId="0" xfId="16" applyNumberFormat="1" applyFont="1" applyFill="1" applyBorder="1" applyAlignment="1">
      <alignment horizontal="right"/>
    </xf>
    <xf numFmtId="4" fontId="29" fillId="0" borderId="0" xfId="16" applyNumberFormat="1" applyFont="1" applyFill="1" applyBorder="1" applyAlignment="1">
      <alignment horizontal="right"/>
    </xf>
    <xf numFmtId="10" fontId="29" fillId="0" borderId="0" xfId="16" applyNumberFormat="1" applyFont="1" applyFill="1" applyBorder="1" applyAlignment="1">
      <alignment horizontal="right"/>
    </xf>
    <xf numFmtId="0" fontId="29" fillId="0" borderId="0" xfId="16" applyFont="1" applyFill="1" applyBorder="1" applyAlignment="1">
      <alignment horizontal="right" indent="1"/>
    </xf>
    <xf numFmtId="0" fontId="7" fillId="0" borderId="0" xfId="16" applyFont="1" applyAlignment="1">
      <alignment horizontal="center"/>
    </xf>
    <xf numFmtId="10" fontId="30" fillId="0" borderId="0" xfId="16" applyNumberFormat="1" applyFont="1" applyFill="1" applyBorder="1" applyAlignment="1">
      <alignment horizontal="right"/>
    </xf>
    <xf numFmtId="0" fontId="7" fillId="0" borderId="0" xfId="16" applyFont="1" applyFill="1" applyAlignment="1">
      <alignment horizontal="center" vertical="center" wrapText="1"/>
    </xf>
    <xf numFmtId="0" fontId="27" fillId="0" borderId="0" xfId="16" applyFont="1" applyFill="1" applyBorder="1" applyAlignment="1"/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15" applyFont="1" applyFill="1" applyBorder="1" applyAlignment="1">
      <alignment horizontal="center" vertical="center" wrapText="1" readingOrder="2"/>
    </xf>
    <xf numFmtId="0" fontId="8" fillId="2" borderId="25" xfId="15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6" fillId="0" borderId="0" xfId="0" applyFont="1" applyFill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6" fillId="0" borderId="0" xfId="0" applyFont="1" applyAlignment="1">
      <alignment horizontal="right" readingOrder="2"/>
    </xf>
  </cellXfs>
  <cellStyles count="32">
    <cellStyle name="Comma" xfId="13" builtinId="3"/>
    <cellStyle name="Comma 2" xfId="1"/>
    <cellStyle name="Comma 2 2" xfId="26"/>
    <cellStyle name="Comma 2 3" xfId="17"/>
    <cellStyle name="Comma 3" xfId="24"/>
    <cellStyle name="Comma 4" xfId="22"/>
    <cellStyle name="Currency [0] _1" xfId="2"/>
    <cellStyle name="Hyperlink 2" xfId="3"/>
    <cellStyle name="Normal" xfId="0" builtinId="0"/>
    <cellStyle name="Normal 11" xfId="4"/>
    <cellStyle name="Normal 11 2" xfId="27"/>
    <cellStyle name="Normal 11 3" xfId="18"/>
    <cellStyle name="Normal 2" xfId="5"/>
    <cellStyle name="Normal 2 2" xfId="28"/>
    <cellStyle name="Normal 2 3" xfId="19"/>
    <cellStyle name="Normal 3" xfId="6"/>
    <cellStyle name="Normal 3 2" xfId="29"/>
    <cellStyle name="Normal 3 3" xfId="20"/>
    <cellStyle name="Normal 4" xfId="12"/>
    <cellStyle name="Normal 5" xfId="16"/>
    <cellStyle name="Normal 5 2" xfId="30"/>
    <cellStyle name="Normal 6" xfId="25"/>
    <cellStyle name="Normal 7" xfId="15"/>
    <cellStyle name="Normal_2007-16618" xfId="7"/>
    <cellStyle name="Percent" xfId="14" builtinId="5"/>
    <cellStyle name="Percent 2" xfId="8"/>
    <cellStyle name="Percent 2 2" xfId="31"/>
    <cellStyle name="Percent 2 3" xfId="21"/>
    <cellStyle name="Percent 3" xfId="23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R63"/>
  <sheetViews>
    <sheetView rightToLeft="1" tabSelected="1" topLeftCell="A2" workbookViewId="0">
      <selection activeCell="G14" sqref="G1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8" width="6.7109375" style="9" customWidth="1"/>
    <col min="19" max="21" width="7.7109375" style="9" customWidth="1"/>
    <col min="22" max="22" width="7.140625" style="9" customWidth="1"/>
    <col min="23" max="23" width="6" style="9" customWidth="1"/>
    <col min="24" max="24" width="8.140625" style="9" customWidth="1"/>
    <col min="25" max="25" width="6.28515625" style="9" customWidth="1"/>
    <col min="26" max="26" width="8" style="9" customWidth="1"/>
    <col min="27" max="27" width="8.7109375" style="9" customWidth="1"/>
    <col min="28" max="28" width="10" style="9" customWidth="1"/>
    <col min="29" max="29" width="9.5703125" style="9" customWidth="1"/>
    <col min="30" max="30" width="6.140625" style="9" customWidth="1"/>
    <col min="31" max="32" width="5.7109375" style="9" customWidth="1"/>
    <col min="33" max="33" width="6.85546875" style="9" customWidth="1"/>
    <col min="34" max="34" width="6.42578125" style="9" customWidth="1"/>
    <col min="35" max="35" width="6.7109375" style="9" customWidth="1"/>
    <col min="36" max="36" width="7.28515625" style="9" customWidth="1"/>
    <col min="37" max="48" width="5.7109375" style="9" customWidth="1"/>
    <col min="49" max="16384" width="9.140625" style="9"/>
  </cols>
  <sheetData>
    <row r="1" spans="1:18">
      <c r="B1" s="55" t="s">
        <v>163</v>
      </c>
      <c r="C1" s="76" t="s" vm="1">
        <v>231</v>
      </c>
    </row>
    <row r="2" spans="1:18">
      <c r="B2" s="55" t="s">
        <v>162</v>
      </c>
      <c r="C2" s="76" t="s">
        <v>232</v>
      </c>
    </row>
    <row r="3" spans="1:18">
      <c r="B3" s="55" t="s">
        <v>164</v>
      </c>
      <c r="C3" s="76" t="s">
        <v>233</v>
      </c>
    </row>
    <row r="4" spans="1:18">
      <c r="B4" s="55" t="s">
        <v>165</v>
      </c>
      <c r="C4" s="76">
        <v>12152</v>
      </c>
    </row>
    <row r="6" spans="1:18" ht="26.25" customHeight="1">
      <c r="B6" s="170" t="s">
        <v>179</v>
      </c>
      <c r="C6" s="171"/>
      <c r="D6" s="172"/>
    </row>
    <row r="7" spans="1:18" s="10" customFormat="1">
      <c r="B7" s="21"/>
      <c r="C7" s="22" t="s">
        <v>94</v>
      </c>
      <c r="D7" s="23" t="s">
        <v>92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s="10" customFormat="1">
      <c r="B8" s="21"/>
      <c r="C8" s="24" t="s">
        <v>218</v>
      </c>
      <c r="D8" s="25" t="s">
        <v>20</v>
      </c>
    </row>
    <row r="9" spans="1:18" s="11" customFormat="1" ht="18" customHeight="1">
      <c r="B9" s="35"/>
      <c r="C9" s="18" t="s">
        <v>1</v>
      </c>
      <c r="D9" s="26" t="s">
        <v>2</v>
      </c>
    </row>
    <row r="10" spans="1:18" s="11" customFormat="1" ht="18" customHeight="1">
      <c r="B10" s="65" t="s">
        <v>178</v>
      </c>
      <c r="C10" s="110">
        <f>C11+C12+C23+C37</f>
        <v>1268.9436000001997</v>
      </c>
      <c r="D10" s="111">
        <f>C10/$C$42</f>
        <v>1</v>
      </c>
    </row>
    <row r="11" spans="1:18">
      <c r="A11" s="43" t="s">
        <v>125</v>
      </c>
      <c r="B11" s="27" t="s">
        <v>180</v>
      </c>
      <c r="C11" s="110">
        <f>מזומנים!J10</f>
        <v>147.20041000000001</v>
      </c>
      <c r="D11" s="111">
        <f t="shared" ref="D11:D13" si="0">C11/$C$42</f>
        <v>0.11600232665973242</v>
      </c>
    </row>
    <row r="12" spans="1:18">
      <c r="B12" s="27" t="s">
        <v>181</v>
      </c>
      <c r="C12" s="110">
        <f>SUM(C13:C22)</f>
        <v>1212.3376200001999</v>
      </c>
      <c r="D12" s="111">
        <f t="shared" si="0"/>
        <v>0.95539125615985543</v>
      </c>
    </row>
    <row r="13" spans="1:18">
      <c r="A13" s="53" t="s">
        <v>125</v>
      </c>
      <c r="B13" s="28" t="s">
        <v>51</v>
      </c>
      <c r="C13" s="110">
        <f>'תעודות התחייבות ממשלתיות'!O11</f>
        <v>429.81858</v>
      </c>
      <c r="D13" s="111">
        <f t="shared" si="0"/>
        <v>0.33872157911504686</v>
      </c>
    </row>
    <row r="14" spans="1:18">
      <c r="A14" s="53" t="s">
        <v>125</v>
      </c>
      <c r="B14" s="28" t="s">
        <v>52</v>
      </c>
      <c r="C14" s="110" t="s" vm="2">
        <v>336</v>
      </c>
      <c r="D14" s="111" t="s" vm="3">
        <v>336</v>
      </c>
    </row>
    <row r="15" spans="1:18">
      <c r="A15" s="53" t="s">
        <v>125</v>
      </c>
      <c r="B15" s="28" t="s">
        <v>53</v>
      </c>
      <c r="C15" s="110" t="s" vm="4">
        <v>336</v>
      </c>
      <c r="D15" s="111" t="s" vm="5">
        <v>336</v>
      </c>
    </row>
    <row r="16" spans="1:18">
      <c r="A16" s="53" t="s">
        <v>125</v>
      </c>
      <c r="B16" s="28" t="s">
        <v>54</v>
      </c>
      <c r="C16" s="110" t="s" vm="6">
        <v>336</v>
      </c>
      <c r="D16" s="111" t="s" vm="7">
        <v>336</v>
      </c>
    </row>
    <row r="17" spans="1:4">
      <c r="A17" s="53" t="s">
        <v>125</v>
      </c>
      <c r="B17" s="28" t="s">
        <v>55</v>
      </c>
      <c r="C17" s="110">
        <f>'תעודות סל'!K11</f>
        <v>782.51904000019988</v>
      </c>
      <c r="D17" s="111">
        <f>C17/$C$42</f>
        <v>0.61666967704480857</v>
      </c>
    </row>
    <row r="18" spans="1:4">
      <c r="A18" s="53" t="s">
        <v>125</v>
      </c>
      <c r="B18" s="28" t="s">
        <v>56</v>
      </c>
      <c r="C18" s="110" t="s" vm="8">
        <v>336</v>
      </c>
      <c r="D18" s="111" t="s" vm="9">
        <v>336</v>
      </c>
    </row>
    <row r="19" spans="1:4">
      <c r="A19" s="53" t="s">
        <v>125</v>
      </c>
      <c r="B19" s="28" t="s">
        <v>57</v>
      </c>
      <c r="C19" s="110" t="s" vm="10">
        <v>336</v>
      </c>
      <c r="D19" s="111" t="s" vm="11">
        <v>336</v>
      </c>
    </row>
    <row r="20" spans="1:4">
      <c r="A20" s="53" t="s">
        <v>125</v>
      </c>
      <c r="B20" s="28" t="s">
        <v>58</v>
      </c>
      <c r="C20" s="110" t="s" vm="12">
        <v>336</v>
      </c>
      <c r="D20" s="111" t="s" vm="13">
        <v>336</v>
      </c>
    </row>
    <row r="21" spans="1:4">
      <c r="A21" s="53" t="s">
        <v>125</v>
      </c>
      <c r="B21" s="28" t="s">
        <v>59</v>
      </c>
      <c r="C21" s="110" t="s" vm="14">
        <v>336</v>
      </c>
      <c r="D21" s="111" t="s" vm="15">
        <v>336</v>
      </c>
    </row>
    <row r="22" spans="1:4">
      <c r="A22" s="53" t="s">
        <v>125</v>
      </c>
      <c r="B22" s="28" t="s">
        <v>60</v>
      </c>
      <c r="C22" s="110" t="s" vm="16">
        <v>336</v>
      </c>
      <c r="D22" s="111" t="s" vm="17">
        <v>336</v>
      </c>
    </row>
    <row r="23" spans="1:4">
      <c r="B23" s="27" t="s">
        <v>182</v>
      </c>
      <c r="C23" s="110">
        <f>C31</f>
        <v>0.42183000000000009</v>
      </c>
      <c r="D23" s="111">
        <f>C23/$C$42</f>
        <v>3.324261220119899E-4</v>
      </c>
    </row>
    <row r="24" spans="1:4">
      <c r="A24" s="53" t="s">
        <v>125</v>
      </c>
      <c r="B24" s="28" t="s">
        <v>61</v>
      </c>
      <c r="C24" s="110" t="s" vm="18">
        <v>336</v>
      </c>
      <c r="D24" s="111" t="s" vm="19">
        <v>336</v>
      </c>
    </row>
    <row r="25" spans="1:4">
      <c r="A25" s="53" t="s">
        <v>125</v>
      </c>
      <c r="B25" s="28" t="s">
        <v>62</v>
      </c>
      <c r="C25" s="110" t="s" vm="20">
        <v>336</v>
      </c>
      <c r="D25" s="111" t="s" vm="21">
        <v>336</v>
      </c>
    </row>
    <row r="26" spans="1:4">
      <c r="A26" s="53" t="s">
        <v>125</v>
      </c>
      <c r="B26" s="28" t="s">
        <v>53</v>
      </c>
      <c r="C26" s="110" t="s" vm="22">
        <v>336</v>
      </c>
      <c r="D26" s="111" t="s" vm="23">
        <v>336</v>
      </c>
    </row>
    <row r="27" spans="1:4">
      <c r="A27" s="53" t="s">
        <v>125</v>
      </c>
      <c r="B27" s="28" t="s">
        <v>63</v>
      </c>
      <c r="C27" s="110" t="s" vm="24">
        <v>336</v>
      </c>
      <c r="D27" s="111" t="s" vm="25">
        <v>336</v>
      </c>
    </row>
    <row r="28" spans="1:4">
      <c r="A28" s="53" t="s">
        <v>125</v>
      </c>
      <c r="B28" s="28" t="s">
        <v>64</v>
      </c>
      <c r="C28" s="110" t="s" vm="26">
        <v>336</v>
      </c>
      <c r="D28" s="111" t="s" vm="27">
        <v>336</v>
      </c>
    </row>
    <row r="29" spans="1:4">
      <c r="A29" s="53" t="s">
        <v>125</v>
      </c>
      <c r="B29" s="28" t="s">
        <v>65</v>
      </c>
      <c r="C29" s="110" t="s" vm="28">
        <v>336</v>
      </c>
      <c r="D29" s="111" t="s" vm="29">
        <v>336</v>
      </c>
    </row>
    <row r="30" spans="1:4">
      <c r="A30" s="53" t="s">
        <v>125</v>
      </c>
      <c r="B30" s="28" t="s">
        <v>205</v>
      </c>
      <c r="C30" s="110" t="s" vm="30">
        <v>336</v>
      </c>
      <c r="D30" s="111" t="s" vm="31">
        <v>336</v>
      </c>
    </row>
    <row r="31" spans="1:4">
      <c r="A31" s="53" t="s">
        <v>125</v>
      </c>
      <c r="B31" s="28" t="s">
        <v>88</v>
      </c>
      <c r="C31" s="110">
        <f>'לא סחיר - חוזים עתידיים'!I11</f>
        <v>0.42183000000000009</v>
      </c>
      <c r="D31" s="111">
        <f>C31/$C$42</f>
        <v>3.324261220119899E-4</v>
      </c>
    </row>
    <row r="32" spans="1:4">
      <c r="A32" s="53" t="s">
        <v>125</v>
      </c>
      <c r="B32" s="28" t="s">
        <v>66</v>
      </c>
      <c r="C32" s="110" t="s" vm="32">
        <v>336</v>
      </c>
      <c r="D32" s="111" t="s" vm="33">
        <v>336</v>
      </c>
    </row>
    <row r="33" spans="1:4">
      <c r="A33" s="53" t="s">
        <v>125</v>
      </c>
      <c r="B33" s="27" t="s">
        <v>183</v>
      </c>
      <c r="C33" s="110" t="s" vm="34">
        <v>336</v>
      </c>
      <c r="D33" s="111" t="s" vm="35">
        <v>336</v>
      </c>
    </row>
    <row r="34" spans="1:4">
      <c r="A34" s="53" t="s">
        <v>125</v>
      </c>
      <c r="B34" s="27" t="s">
        <v>184</v>
      </c>
      <c r="C34" s="110" t="s" vm="36">
        <v>336</v>
      </c>
      <c r="D34" s="111" t="s" vm="37">
        <v>336</v>
      </c>
    </row>
    <row r="35" spans="1:4">
      <c r="A35" s="53" t="s">
        <v>125</v>
      </c>
      <c r="B35" s="27" t="s">
        <v>185</v>
      </c>
      <c r="C35" s="110" t="s" vm="38">
        <v>336</v>
      </c>
      <c r="D35" s="111" t="s" vm="39">
        <v>336</v>
      </c>
    </row>
    <row r="36" spans="1:4">
      <c r="A36" s="53" t="s">
        <v>125</v>
      </c>
      <c r="B36" s="54" t="s">
        <v>186</v>
      </c>
      <c r="C36" s="110" t="s" vm="40">
        <v>336</v>
      </c>
      <c r="D36" s="111" t="s" vm="41">
        <v>336</v>
      </c>
    </row>
    <row r="37" spans="1:4">
      <c r="A37" s="53" t="s">
        <v>125</v>
      </c>
      <c r="B37" s="27" t="s">
        <v>187</v>
      </c>
      <c r="C37" s="110">
        <f>'השקעות אחרות '!I10</f>
        <v>-91.016260000000003</v>
      </c>
      <c r="D37" s="111">
        <f>C37/$C$42</f>
        <v>-7.1726008941599667E-2</v>
      </c>
    </row>
    <row r="38" spans="1:4">
      <c r="A38" s="53"/>
      <c r="B38" s="66" t="s">
        <v>189</v>
      </c>
      <c r="C38" s="110">
        <v>0</v>
      </c>
      <c r="D38" s="111">
        <f>C38/$C$42</f>
        <v>0</v>
      </c>
    </row>
    <row r="39" spans="1:4">
      <c r="A39" s="53" t="s">
        <v>125</v>
      </c>
      <c r="B39" s="67" t="s">
        <v>190</v>
      </c>
      <c r="C39" s="110" t="s" vm="42">
        <v>336</v>
      </c>
      <c r="D39" s="111" t="s" vm="43">
        <v>336</v>
      </c>
    </row>
    <row r="40" spans="1:4">
      <c r="A40" s="53" t="s">
        <v>125</v>
      </c>
      <c r="B40" s="67" t="s">
        <v>216</v>
      </c>
      <c r="C40" s="110" t="s" vm="44">
        <v>336</v>
      </c>
      <c r="D40" s="111" t="s" vm="45">
        <v>336</v>
      </c>
    </row>
    <row r="41" spans="1:4">
      <c r="A41" s="53" t="s">
        <v>125</v>
      </c>
      <c r="B41" s="67" t="s">
        <v>191</v>
      </c>
      <c r="C41" s="110" t="s" vm="46">
        <v>336</v>
      </c>
      <c r="D41" s="111" t="s" vm="47">
        <v>336</v>
      </c>
    </row>
    <row r="42" spans="1:4">
      <c r="B42" s="67" t="s">
        <v>67</v>
      </c>
      <c r="C42" s="110">
        <f>C38+C10</f>
        <v>1268.9436000001997</v>
      </c>
      <c r="D42" s="111">
        <f>C42/$C$42</f>
        <v>1</v>
      </c>
    </row>
    <row r="43" spans="1:4">
      <c r="A43" s="53" t="s">
        <v>125</v>
      </c>
      <c r="B43" s="67" t="s">
        <v>188</v>
      </c>
      <c r="C43" s="110"/>
      <c r="D43" s="111"/>
    </row>
    <row r="44" spans="1:4">
      <c r="B44" s="6" t="s">
        <v>93</v>
      </c>
    </row>
    <row r="45" spans="1:4">
      <c r="C45" s="73" t="s">
        <v>170</v>
      </c>
      <c r="D45" s="34" t="s">
        <v>87</v>
      </c>
    </row>
    <row r="46" spans="1:4">
      <c r="C46" s="74" t="s">
        <v>1</v>
      </c>
      <c r="D46" s="23" t="s">
        <v>2</v>
      </c>
    </row>
    <row r="47" spans="1:4">
      <c r="C47" s="112" t="s">
        <v>151</v>
      </c>
      <c r="D47" s="113">
        <v>2.6999</v>
      </c>
    </row>
    <row r="48" spans="1:4">
      <c r="C48" s="112" t="s">
        <v>160</v>
      </c>
      <c r="D48" s="113">
        <v>1.0645</v>
      </c>
    </row>
    <row r="49" spans="3:4">
      <c r="C49" s="112" t="s">
        <v>156</v>
      </c>
      <c r="D49" s="113">
        <v>2.7238000000000002</v>
      </c>
    </row>
    <row r="50" spans="3:4">
      <c r="C50" s="112" t="s">
        <v>337</v>
      </c>
      <c r="D50" s="113">
        <v>3.6745000000000001</v>
      </c>
    </row>
    <row r="51" spans="3:4">
      <c r="C51" s="112" t="s">
        <v>149</v>
      </c>
      <c r="D51" s="113">
        <v>4.3288000000000002</v>
      </c>
    </row>
    <row r="52" spans="3:4">
      <c r="C52" s="112" t="s">
        <v>150</v>
      </c>
      <c r="D52" s="113">
        <v>4.9442000000000004</v>
      </c>
    </row>
    <row r="53" spans="3:4">
      <c r="C53" s="112" t="s">
        <v>152</v>
      </c>
      <c r="D53" s="113">
        <v>0.44774999999999998</v>
      </c>
    </row>
    <row r="54" spans="3:4">
      <c r="C54" s="112" t="s">
        <v>157</v>
      </c>
      <c r="D54" s="113">
        <v>3.2989999999999999</v>
      </c>
    </row>
    <row r="55" spans="3:4">
      <c r="C55" s="112" t="s">
        <v>158</v>
      </c>
      <c r="D55" s="113">
        <v>0.19320000000000001</v>
      </c>
    </row>
    <row r="56" spans="3:4">
      <c r="C56" s="112" t="s">
        <v>155</v>
      </c>
      <c r="D56" s="113">
        <v>0.58079999999999998</v>
      </c>
    </row>
    <row r="57" spans="3:4">
      <c r="C57" s="112" t="s">
        <v>338</v>
      </c>
      <c r="D57" s="113">
        <v>2.5392000000000001</v>
      </c>
    </row>
    <row r="58" spans="3:4">
      <c r="C58" s="112" t="s">
        <v>154</v>
      </c>
      <c r="D58" s="113">
        <v>0.42099999999999999</v>
      </c>
    </row>
    <row r="59" spans="3:4">
      <c r="C59" s="112" t="s">
        <v>147</v>
      </c>
      <c r="D59" s="113">
        <v>3.5139999999999998</v>
      </c>
    </row>
    <row r="60" spans="3:4">
      <c r="C60" s="112" t="s">
        <v>161</v>
      </c>
      <c r="D60" s="113">
        <v>0.2964</v>
      </c>
    </row>
    <row r="61" spans="3:4">
      <c r="C61" s="112" t="s">
        <v>339</v>
      </c>
      <c r="D61" s="113">
        <v>0.44750000000000001</v>
      </c>
    </row>
    <row r="62" spans="3:4">
      <c r="C62" s="112" t="s">
        <v>340</v>
      </c>
      <c r="D62" s="113">
        <v>6.13E-2</v>
      </c>
    </row>
    <row r="63" spans="3:4">
      <c r="C63" s="112" t="s">
        <v>148</v>
      </c>
      <c r="D63" s="113">
        <v>1</v>
      </c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163</v>
      </c>
      <c r="C1" s="76" t="s" vm="1">
        <v>231</v>
      </c>
    </row>
    <row r="2" spans="2:60">
      <c r="B2" s="55" t="s">
        <v>162</v>
      </c>
      <c r="C2" s="76" t="s">
        <v>232</v>
      </c>
    </row>
    <row r="3" spans="2:60">
      <c r="B3" s="55" t="s">
        <v>164</v>
      </c>
      <c r="C3" s="76" t="s">
        <v>233</v>
      </c>
    </row>
    <row r="4" spans="2:60">
      <c r="B4" s="55" t="s">
        <v>165</v>
      </c>
      <c r="C4" s="76">
        <v>12152</v>
      </c>
    </row>
    <row r="6" spans="2:60" ht="26.25" customHeight="1">
      <c r="B6" s="184" t="s">
        <v>193</v>
      </c>
      <c r="C6" s="185"/>
      <c r="D6" s="185"/>
      <c r="E6" s="185"/>
      <c r="F6" s="185"/>
      <c r="G6" s="185"/>
      <c r="H6" s="185"/>
      <c r="I6" s="185"/>
      <c r="J6" s="185"/>
      <c r="K6" s="185"/>
      <c r="L6" s="186"/>
    </row>
    <row r="7" spans="2:60" ht="26.25" customHeight="1">
      <c r="B7" s="184" t="s">
        <v>76</v>
      </c>
      <c r="C7" s="185"/>
      <c r="D7" s="185"/>
      <c r="E7" s="185"/>
      <c r="F7" s="185"/>
      <c r="G7" s="185"/>
      <c r="H7" s="185"/>
      <c r="I7" s="185"/>
      <c r="J7" s="185"/>
      <c r="K7" s="185"/>
      <c r="L7" s="186"/>
      <c r="BH7" s="3"/>
    </row>
    <row r="8" spans="2:60" s="3" customFormat="1" ht="78.75">
      <c r="B8" s="21" t="s">
        <v>100</v>
      </c>
      <c r="C8" s="29" t="s">
        <v>34</v>
      </c>
      <c r="D8" s="29" t="s">
        <v>103</v>
      </c>
      <c r="E8" s="29" t="s">
        <v>46</v>
      </c>
      <c r="F8" s="29" t="s">
        <v>85</v>
      </c>
      <c r="G8" s="29" t="s">
        <v>215</v>
      </c>
      <c r="H8" s="29" t="s">
        <v>214</v>
      </c>
      <c r="I8" s="29" t="s">
        <v>45</v>
      </c>
      <c r="J8" s="29" t="s">
        <v>44</v>
      </c>
      <c r="K8" s="29" t="s">
        <v>166</v>
      </c>
      <c r="L8" s="29" t="s">
        <v>168</v>
      </c>
      <c r="BD8" s="1"/>
      <c r="BE8" s="1"/>
    </row>
    <row r="9" spans="2:60" s="3" customFormat="1" ht="25.5">
      <c r="B9" s="14"/>
      <c r="C9" s="15"/>
      <c r="D9" s="15"/>
      <c r="E9" s="15"/>
      <c r="F9" s="15"/>
      <c r="G9" s="15" t="s">
        <v>222</v>
      </c>
      <c r="H9" s="15"/>
      <c r="I9" s="15" t="s">
        <v>218</v>
      </c>
      <c r="J9" s="15" t="s">
        <v>20</v>
      </c>
      <c r="K9" s="31" t="s">
        <v>20</v>
      </c>
      <c r="L9" s="16" t="s">
        <v>20</v>
      </c>
      <c r="BC9" s="1"/>
      <c r="BD9" s="1"/>
      <c r="BE9" s="1"/>
      <c r="BG9" s="4"/>
    </row>
    <row r="10" spans="2:60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C10" s="1"/>
      <c r="BD10" s="3"/>
      <c r="BE10" s="1"/>
    </row>
    <row r="11" spans="2:60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BC11" s="1"/>
      <c r="BD11" s="3"/>
      <c r="BE11" s="1"/>
      <c r="BG11" s="1"/>
    </row>
    <row r="12" spans="2:60" s="4" customFormat="1" ht="18" customHeight="1">
      <c r="B12" s="93" t="s">
        <v>230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BC12" s="1"/>
      <c r="BD12" s="3"/>
      <c r="BE12" s="1"/>
      <c r="BG12" s="1"/>
    </row>
    <row r="13" spans="2:60">
      <c r="B13" s="93" t="s">
        <v>96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BD13" s="3"/>
    </row>
    <row r="14" spans="2:60" ht="20.25">
      <c r="B14" s="93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BD14" s="4"/>
    </row>
    <row r="15" spans="2:60">
      <c r="B15" s="93" t="s">
        <v>221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60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2:5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5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</row>
    <row r="19" spans="2:56" ht="20.2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BC19" s="4"/>
    </row>
    <row r="20" spans="2:5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BD20" s="3"/>
    </row>
    <row r="21" spans="2:5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5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5" t="s">
        <v>163</v>
      </c>
      <c r="C1" s="76" t="s" vm="1">
        <v>231</v>
      </c>
    </row>
    <row r="2" spans="2:61">
      <c r="B2" s="55" t="s">
        <v>162</v>
      </c>
      <c r="C2" s="76" t="s">
        <v>232</v>
      </c>
    </row>
    <row r="3" spans="2:61">
      <c r="B3" s="55" t="s">
        <v>164</v>
      </c>
      <c r="C3" s="76" t="s">
        <v>233</v>
      </c>
    </row>
    <row r="4" spans="2:61">
      <c r="B4" s="55" t="s">
        <v>165</v>
      </c>
      <c r="C4" s="76">
        <v>12152</v>
      </c>
    </row>
    <row r="6" spans="2:61" ht="26.25" customHeight="1">
      <c r="B6" s="184" t="s">
        <v>193</v>
      </c>
      <c r="C6" s="185"/>
      <c r="D6" s="185"/>
      <c r="E6" s="185"/>
      <c r="F6" s="185"/>
      <c r="G6" s="185"/>
      <c r="H6" s="185"/>
      <c r="I6" s="185"/>
      <c r="J6" s="185"/>
      <c r="K6" s="185"/>
      <c r="L6" s="186"/>
    </row>
    <row r="7" spans="2:61" ht="26.25" customHeight="1">
      <c r="B7" s="184" t="s">
        <v>77</v>
      </c>
      <c r="C7" s="185"/>
      <c r="D7" s="185"/>
      <c r="E7" s="185"/>
      <c r="F7" s="185"/>
      <c r="G7" s="185"/>
      <c r="H7" s="185"/>
      <c r="I7" s="185"/>
      <c r="J7" s="185"/>
      <c r="K7" s="185"/>
      <c r="L7" s="186"/>
      <c r="BI7" s="3"/>
    </row>
    <row r="8" spans="2:61" s="3" customFormat="1" ht="78.75">
      <c r="B8" s="21" t="s">
        <v>100</v>
      </c>
      <c r="C8" s="29" t="s">
        <v>34</v>
      </c>
      <c r="D8" s="29" t="s">
        <v>103</v>
      </c>
      <c r="E8" s="29" t="s">
        <v>46</v>
      </c>
      <c r="F8" s="29" t="s">
        <v>85</v>
      </c>
      <c r="G8" s="29" t="s">
        <v>215</v>
      </c>
      <c r="H8" s="29" t="s">
        <v>214</v>
      </c>
      <c r="I8" s="29" t="s">
        <v>45</v>
      </c>
      <c r="J8" s="29" t="s">
        <v>44</v>
      </c>
      <c r="K8" s="29" t="s">
        <v>166</v>
      </c>
      <c r="L8" s="30" t="s">
        <v>168</v>
      </c>
      <c r="M8" s="1"/>
      <c r="BE8" s="1"/>
      <c r="BF8" s="1"/>
    </row>
    <row r="9" spans="2:61" s="3" customFormat="1" ht="20.25">
      <c r="B9" s="14"/>
      <c r="C9" s="29"/>
      <c r="D9" s="29"/>
      <c r="E9" s="29"/>
      <c r="F9" s="29"/>
      <c r="G9" s="15" t="s">
        <v>222</v>
      </c>
      <c r="H9" s="15"/>
      <c r="I9" s="15" t="s">
        <v>218</v>
      </c>
      <c r="J9" s="15" t="s">
        <v>20</v>
      </c>
      <c r="K9" s="31" t="s">
        <v>20</v>
      </c>
      <c r="L9" s="16" t="s">
        <v>20</v>
      </c>
      <c r="BD9" s="1"/>
      <c r="BE9" s="1"/>
      <c r="BF9" s="1"/>
      <c r="BH9" s="4"/>
    </row>
    <row r="10" spans="2:6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D10" s="1"/>
      <c r="BE10" s="3"/>
      <c r="BF10" s="1"/>
    </row>
    <row r="11" spans="2:6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BD11" s="1"/>
      <c r="BE11" s="3"/>
      <c r="BF11" s="1"/>
      <c r="BH11" s="1"/>
    </row>
    <row r="12" spans="2:61">
      <c r="B12" s="93" t="s">
        <v>230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BE12" s="3"/>
    </row>
    <row r="13" spans="2:61" ht="20.25">
      <c r="B13" s="93" t="s">
        <v>96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BE13" s="4"/>
    </row>
    <row r="14" spans="2:61">
      <c r="B14" s="93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61">
      <c r="B15" s="93" t="s">
        <v>221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6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2:5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56" ht="20.2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BD18" s="4"/>
    </row>
    <row r="19" spans="2:5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5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5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BD21" s="3"/>
    </row>
    <row r="22" spans="2:5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5" t="s">
        <v>163</v>
      </c>
      <c r="C1" s="76" t="s" vm="1">
        <v>231</v>
      </c>
    </row>
    <row r="2" spans="1:60">
      <c r="B2" s="55" t="s">
        <v>162</v>
      </c>
      <c r="C2" s="76" t="s">
        <v>232</v>
      </c>
    </row>
    <row r="3" spans="1:60">
      <c r="B3" s="55" t="s">
        <v>164</v>
      </c>
      <c r="C3" s="76" t="s">
        <v>233</v>
      </c>
    </row>
    <row r="4" spans="1:60">
      <c r="B4" s="55" t="s">
        <v>165</v>
      </c>
      <c r="C4" s="76">
        <v>12152</v>
      </c>
    </row>
    <row r="6" spans="1:60" ht="26.25" customHeight="1">
      <c r="B6" s="184" t="s">
        <v>193</v>
      </c>
      <c r="C6" s="185"/>
      <c r="D6" s="185"/>
      <c r="E6" s="185"/>
      <c r="F6" s="185"/>
      <c r="G6" s="185"/>
      <c r="H6" s="185"/>
      <c r="I6" s="185"/>
      <c r="J6" s="185"/>
      <c r="K6" s="186"/>
      <c r="BD6" s="1" t="s">
        <v>104</v>
      </c>
      <c r="BF6" s="1" t="s">
        <v>171</v>
      </c>
      <c r="BH6" s="3" t="s">
        <v>148</v>
      </c>
    </row>
    <row r="7" spans="1:60" ht="26.25" customHeight="1">
      <c r="B7" s="184" t="s">
        <v>78</v>
      </c>
      <c r="C7" s="185"/>
      <c r="D7" s="185"/>
      <c r="E7" s="185"/>
      <c r="F7" s="185"/>
      <c r="G7" s="185"/>
      <c r="H7" s="185"/>
      <c r="I7" s="185"/>
      <c r="J7" s="185"/>
      <c r="K7" s="186"/>
      <c r="BD7" s="3" t="s">
        <v>106</v>
      </c>
      <c r="BF7" s="1" t="s">
        <v>126</v>
      </c>
      <c r="BH7" s="3" t="s">
        <v>147</v>
      </c>
    </row>
    <row r="8" spans="1:60" s="3" customFormat="1" ht="78.75">
      <c r="A8" s="2"/>
      <c r="B8" s="21" t="s">
        <v>100</v>
      </c>
      <c r="C8" s="29" t="s">
        <v>34</v>
      </c>
      <c r="D8" s="29" t="s">
        <v>103</v>
      </c>
      <c r="E8" s="29" t="s">
        <v>46</v>
      </c>
      <c r="F8" s="29" t="s">
        <v>85</v>
      </c>
      <c r="G8" s="29" t="s">
        <v>215</v>
      </c>
      <c r="H8" s="29" t="s">
        <v>214</v>
      </c>
      <c r="I8" s="29" t="s">
        <v>45</v>
      </c>
      <c r="J8" s="29" t="s">
        <v>166</v>
      </c>
      <c r="K8" s="29" t="s">
        <v>168</v>
      </c>
      <c r="BC8" s="1" t="s">
        <v>119</v>
      </c>
      <c r="BD8" s="1" t="s">
        <v>120</v>
      </c>
      <c r="BE8" s="1" t="s">
        <v>127</v>
      </c>
      <c r="BG8" s="4" t="s">
        <v>149</v>
      </c>
    </row>
    <row r="9" spans="1:60" s="3" customFormat="1" ht="18.75" customHeight="1">
      <c r="A9" s="2"/>
      <c r="B9" s="14"/>
      <c r="C9" s="15"/>
      <c r="D9" s="15"/>
      <c r="E9" s="15"/>
      <c r="F9" s="15"/>
      <c r="G9" s="15" t="s">
        <v>222</v>
      </c>
      <c r="H9" s="15"/>
      <c r="I9" s="15" t="s">
        <v>218</v>
      </c>
      <c r="J9" s="31" t="s">
        <v>20</v>
      </c>
      <c r="K9" s="56" t="s">
        <v>20</v>
      </c>
      <c r="BC9" s="1" t="s">
        <v>116</v>
      </c>
      <c r="BE9" s="1" t="s">
        <v>128</v>
      </c>
      <c r="BG9" s="4" t="s">
        <v>150</v>
      </c>
    </row>
    <row r="10" spans="1:60" s="4" customFormat="1" ht="18" customHeight="1">
      <c r="A10" s="2"/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57" t="s">
        <v>6</v>
      </c>
      <c r="J10" s="57" t="s">
        <v>7</v>
      </c>
      <c r="K10" s="57" t="s">
        <v>8</v>
      </c>
      <c r="L10" s="3"/>
      <c r="M10" s="3"/>
      <c r="N10" s="3"/>
      <c r="O10" s="3"/>
      <c r="BC10" s="1" t="s">
        <v>112</v>
      </c>
      <c r="BD10" s="3"/>
      <c r="BE10" s="1" t="s">
        <v>172</v>
      </c>
      <c r="BG10" s="1" t="s">
        <v>156</v>
      </c>
    </row>
    <row r="11" spans="1:60" s="4" customFormat="1" ht="18" customHeight="1">
      <c r="A11" s="2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3"/>
      <c r="M11" s="3"/>
      <c r="N11" s="3"/>
      <c r="O11" s="3"/>
      <c r="BC11" s="1" t="s">
        <v>111</v>
      </c>
      <c r="BD11" s="3"/>
      <c r="BE11" s="1" t="s">
        <v>129</v>
      </c>
      <c r="BG11" s="1" t="s">
        <v>151</v>
      </c>
    </row>
    <row r="12" spans="1:60" ht="20.25">
      <c r="B12" s="93" t="s">
        <v>230</v>
      </c>
      <c r="C12" s="77"/>
      <c r="D12" s="77"/>
      <c r="E12" s="77"/>
      <c r="F12" s="77"/>
      <c r="G12" s="77"/>
      <c r="H12" s="77"/>
      <c r="I12" s="77"/>
      <c r="J12" s="77"/>
      <c r="K12" s="77"/>
      <c r="P12" s="1"/>
      <c r="BC12" s="1" t="s">
        <v>109</v>
      </c>
      <c r="BD12" s="4"/>
      <c r="BE12" s="1" t="s">
        <v>130</v>
      </c>
      <c r="BG12" s="1" t="s">
        <v>152</v>
      </c>
    </row>
    <row r="13" spans="1:60">
      <c r="B13" s="93" t="s">
        <v>96</v>
      </c>
      <c r="C13" s="77"/>
      <c r="D13" s="77"/>
      <c r="E13" s="77"/>
      <c r="F13" s="77"/>
      <c r="G13" s="77"/>
      <c r="H13" s="77"/>
      <c r="I13" s="77"/>
      <c r="J13" s="77"/>
      <c r="K13" s="77"/>
      <c r="P13" s="1"/>
      <c r="BC13" s="1" t="s">
        <v>113</v>
      </c>
      <c r="BE13" s="1" t="s">
        <v>131</v>
      </c>
      <c r="BG13" s="1" t="s">
        <v>153</v>
      </c>
    </row>
    <row r="14" spans="1:60">
      <c r="B14" s="93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P14" s="1"/>
      <c r="BC14" s="1" t="s">
        <v>110</v>
      </c>
      <c r="BE14" s="1" t="s">
        <v>132</v>
      </c>
      <c r="BG14" s="1" t="s">
        <v>155</v>
      </c>
    </row>
    <row r="15" spans="1:60">
      <c r="B15" s="93" t="s">
        <v>221</v>
      </c>
      <c r="C15" s="77"/>
      <c r="D15" s="77"/>
      <c r="E15" s="77"/>
      <c r="F15" s="77"/>
      <c r="G15" s="77"/>
      <c r="H15" s="77"/>
      <c r="I15" s="77"/>
      <c r="J15" s="77"/>
      <c r="K15" s="77"/>
      <c r="P15" s="1"/>
      <c r="BC15" s="1" t="s">
        <v>121</v>
      </c>
      <c r="BE15" s="1" t="s">
        <v>173</v>
      </c>
      <c r="BG15" s="1" t="s">
        <v>157</v>
      </c>
    </row>
    <row r="16" spans="1:60" ht="20.25">
      <c r="B16" s="77"/>
      <c r="C16" s="77"/>
      <c r="D16" s="77"/>
      <c r="E16" s="77"/>
      <c r="F16" s="77"/>
      <c r="G16" s="77"/>
      <c r="H16" s="77"/>
      <c r="I16" s="77"/>
      <c r="J16" s="77"/>
      <c r="K16" s="77"/>
      <c r="P16" s="1"/>
      <c r="BC16" s="4" t="s">
        <v>107</v>
      </c>
      <c r="BD16" s="1" t="s">
        <v>122</v>
      </c>
      <c r="BE16" s="1" t="s">
        <v>133</v>
      </c>
      <c r="BG16" s="1" t="s">
        <v>158</v>
      </c>
    </row>
    <row r="17" spans="2:60">
      <c r="B17" s="77"/>
      <c r="C17" s="77"/>
      <c r="D17" s="77"/>
      <c r="E17" s="77"/>
      <c r="F17" s="77"/>
      <c r="G17" s="77"/>
      <c r="H17" s="77"/>
      <c r="I17" s="77"/>
      <c r="J17" s="77"/>
      <c r="K17" s="77"/>
      <c r="P17" s="1"/>
      <c r="BC17" s="1" t="s">
        <v>117</v>
      </c>
      <c r="BE17" s="1" t="s">
        <v>134</v>
      </c>
      <c r="BG17" s="1" t="s">
        <v>159</v>
      </c>
    </row>
    <row r="18" spans="2:60">
      <c r="B18" s="77"/>
      <c r="C18" s="77"/>
      <c r="D18" s="77"/>
      <c r="E18" s="77"/>
      <c r="F18" s="77"/>
      <c r="G18" s="77"/>
      <c r="H18" s="77"/>
      <c r="I18" s="77"/>
      <c r="J18" s="77"/>
      <c r="K18" s="77"/>
      <c r="BD18" s="1" t="s">
        <v>105</v>
      </c>
      <c r="BF18" s="1" t="s">
        <v>135</v>
      </c>
      <c r="BH18" s="1" t="s">
        <v>27</v>
      </c>
    </row>
    <row r="19" spans="2:60">
      <c r="B19" s="77"/>
      <c r="C19" s="77"/>
      <c r="D19" s="77"/>
      <c r="E19" s="77"/>
      <c r="F19" s="77"/>
      <c r="G19" s="77"/>
      <c r="H19" s="77"/>
      <c r="I19" s="77"/>
      <c r="J19" s="77"/>
      <c r="K19" s="77"/>
      <c r="BD19" s="1" t="s">
        <v>118</v>
      </c>
      <c r="BF19" s="1" t="s">
        <v>136</v>
      </c>
    </row>
    <row r="20" spans="2:60">
      <c r="B20" s="77"/>
      <c r="C20" s="77"/>
      <c r="D20" s="77"/>
      <c r="E20" s="77"/>
      <c r="F20" s="77"/>
      <c r="G20" s="77"/>
      <c r="H20" s="77"/>
      <c r="I20" s="77"/>
      <c r="J20" s="77"/>
      <c r="K20" s="77"/>
      <c r="BD20" s="1" t="s">
        <v>123</v>
      </c>
      <c r="BF20" s="1" t="s">
        <v>137</v>
      </c>
    </row>
    <row r="21" spans="2:60">
      <c r="B21" s="77"/>
      <c r="C21" s="77"/>
      <c r="D21" s="77"/>
      <c r="E21" s="77"/>
      <c r="F21" s="77"/>
      <c r="G21" s="77"/>
      <c r="H21" s="77"/>
      <c r="I21" s="77"/>
      <c r="J21" s="77"/>
      <c r="K21" s="77"/>
      <c r="BD21" s="1" t="s">
        <v>108</v>
      </c>
      <c r="BE21" s="1" t="s">
        <v>124</v>
      </c>
      <c r="BF21" s="1" t="s">
        <v>138</v>
      </c>
    </row>
    <row r="22" spans="2:60">
      <c r="B22" s="77"/>
      <c r="C22" s="77"/>
      <c r="D22" s="77"/>
      <c r="E22" s="77"/>
      <c r="F22" s="77"/>
      <c r="G22" s="77"/>
      <c r="H22" s="77"/>
      <c r="I22" s="77"/>
      <c r="J22" s="77"/>
      <c r="K22" s="77"/>
      <c r="BD22" s="1" t="s">
        <v>114</v>
      </c>
      <c r="BF22" s="1" t="s">
        <v>139</v>
      </c>
    </row>
    <row r="23" spans="2:60">
      <c r="B23" s="77"/>
      <c r="C23" s="77"/>
      <c r="D23" s="77"/>
      <c r="E23" s="77"/>
      <c r="F23" s="77"/>
      <c r="G23" s="77"/>
      <c r="H23" s="77"/>
      <c r="I23" s="77"/>
      <c r="J23" s="77"/>
      <c r="K23" s="77"/>
      <c r="BD23" s="1" t="s">
        <v>27</v>
      </c>
      <c r="BE23" s="1" t="s">
        <v>115</v>
      </c>
      <c r="BF23" s="1" t="s">
        <v>174</v>
      </c>
    </row>
    <row r="24" spans="2:60">
      <c r="B24" s="77"/>
      <c r="C24" s="77"/>
      <c r="D24" s="77"/>
      <c r="E24" s="77"/>
      <c r="F24" s="77"/>
      <c r="G24" s="77"/>
      <c r="H24" s="77"/>
      <c r="I24" s="77"/>
      <c r="J24" s="77"/>
      <c r="K24" s="77"/>
      <c r="BF24" s="1" t="s">
        <v>177</v>
      </c>
    </row>
    <row r="25" spans="2:60">
      <c r="B25" s="77"/>
      <c r="C25" s="77"/>
      <c r="D25" s="77"/>
      <c r="E25" s="77"/>
      <c r="F25" s="77"/>
      <c r="G25" s="77"/>
      <c r="H25" s="77"/>
      <c r="I25" s="77"/>
      <c r="J25" s="77"/>
      <c r="K25" s="77"/>
      <c r="BF25" s="1" t="s">
        <v>140</v>
      </c>
    </row>
    <row r="26" spans="2:60">
      <c r="B26" s="77"/>
      <c r="C26" s="77"/>
      <c r="D26" s="77"/>
      <c r="E26" s="77"/>
      <c r="F26" s="77"/>
      <c r="G26" s="77"/>
      <c r="H26" s="77"/>
      <c r="I26" s="77"/>
      <c r="J26" s="77"/>
      <c r="K26" s="77"/>
      <c r="BF26" s="1" t="s">
        <v>141</v>
      </c>
    </row>
    <row r="27" spans="2:60">
      <c r="B27" s="77"/>
      <c r="C27" s="77"/>
      <c r="D27" s="77"/>
      <c r="E27" s="77"/>
      <c r="F27" s="77"/>
      <c r="G27" s="77"/>
      <c r="H27" s="77"/>
      <c r="I27" s="77"/>
      <c r="J27" s="77"/>
      <c r="K27" s="77"/>
      <c r="BF27" s="1" t="s">
        <v>176</v>
      </c>
    </row>
    <row r="28" spans="2:60">
      <c r="B28" s="77"/>
      <c r="C28" s="77"/>
      <c r="D28" s="77"/>
      <c r="E28" s="77"/>
      <c r="F28" s="77"/>
      <c r="G28" s="77"/>
      <c r="H28" s="77"/>
      <c r="I28" s="77"/>
      <c r="J28" s="77"/>
      <c r="K28" s="77"/>
      <c r="BF28" s="1" t="s">
        <v>142</v>
      </c>
    </row>
    <row r="29" spans="2:60">
      <c r="B29" s="77"/>
      <c r="C29" s="77"/>
      <c r="D29" s="77"/>
      <c r="E29" s="77"/>
      <c r="F29" s="77"/>
      <c r="G29" s="77"/>
      <c r="H29" s="77"/>
      <c r="I29" s="77"/>
      <c r="J29" s="77"/>
      <c r="K29" s="77"/>
      <c r="BF29" s="1" t="s">
        <v>143</v>
      </c>
    </row>
    <row r="30" spans="2:60">
      <c r="B30" s="77"/>
      <c r="C30" s="77"/>
      <c r="D30" s="77"/>
      <c r="E30" s="77"/>
      <c r="F30" s="77"/>
      <c r="G30" s="77"/>
      <c r="H30" s="77"/>
      <c r="I30" s="77"/>
      <c r="J30" s="77"/>
      <c r="K30" s="77"/>
      <c r="BF30" s="1" t="s">
        <v>175</v>
      </c>
    </row>
    <row r="31" spans="2:60">
      <c r="B31" s="77"/>
      <c r="C31" s="77"/>
      <c r="D31" s="77"/>
      <c r="E31" s="77"/>
      <c r="F31" s="77"/>
      <c r="G31" s="77"/>
      <c r="H31" s="77"/>
      <c r="I31" s="77"/>
      <c r="J31" s="77"/>
      <c r="K31" s="77"/>
      <c r="BF31" s="1" t="s">
        <v>27</v>
      </c>
    </row>
    <row r="32" spans="2:60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5" t="s">
        <v>163</v>
      </c>
      <c r="C1" s="76" t="s" vm="1">
        <v>231</v>
      </c>
    </row>
    <row r="2" spans="2:81">
      <c r="B2" s="55" t="s">
        <v>162</v>
      </c>
      <c r="C2" s="76" t="s">
        <v>232</v>
      </c>
    </row>
    <row r="3" spans="2:81">
      <c r="B3" s="55" t="s">
        <v>164</v>
      </c>
      <c r="C3" s="76" t="s">
        <v>233</v>
      </c>
      <c r="E3" s="2"/>
    </row>
    <row r="4" spans="2:81">
      <c r="B4" s="55" t="s">
        <v>165</v>
      </c>
      <c r="C4" s="76">
        <v>12152</v>
      </c>
    </row>
    <row r="6" spans="2:81" ht="26.25" customHeight="1">
      <c r="B6" s="184" t="s">
        <v>193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</row>
    <row r="7" spans="2:81" ht="26.25" customHeight="1">
      <c r="B7" s="184" t="s">
        <v>79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6"/>
    </row>
    <row r="8" spans="2:81" s="3" customFormat="1" ht="47.25">
      <c r="B8" s="21" t="s">
        <v>100</v>
      </c>
      <c r="C8" s="29" t="s">
        <v>34</v>
      </c>
      <c r="D8" s="12" t="s">
        <v>37</v>
      </c>
      <c r="E8" s="29" t="s">
        <v>15</v>
      </c>
      <c r="F8" s="29" t="s">
        <v>47</v>
      </c>
      <c r="G8" s="29" t="s">
        <v>86</v>
      </c>
      <c r="H8" s="29" t="s">
        <v>18</v>
      </c>
      <c r="I8" s="29" t="s">
        <v>85</v>
      </c>
      <c r="J8" s="29" t="s">
        <v>17</v>
      </c>
      <c r="K8" s="29" t="s">
        <v>19</v>
      </c>
      <c r="L8" s="29" t="s">
        <v>215</v>
      </c>
      <c r="M8" s="29" t="s">
        <v>214</v>
      </c>
      <c r="N8" s="29" t="s">
        <v>45</v>
      </c>
      <c r="O8" s="29" t="s">
        <v>44</v>
      </c>
      <c r="P8" s="29" t="s">
        <v>166</v>
      </c>
      <c r="Q8" s="30" t="s">
        <v>168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4"/>
      <c r="C9" s="15"/>
      <c r="D9" s="15"/>
      <c r="E9" s="31"/>
      <c r="F9" s="31"/>
      <c r="G9" s="31" t="s">
        <v>22</v>
      </c>
      <c r="H9" s="31" t="s">
        <v>21</v>
      </c>
      <c r="I9" s="31"/>
      <c r="J9" s="31" t="s">
        <v>20</v>
      </c>
      <c r="K9" s="31" t="s">
        <v>20</v>
      </c>
      <c r="L9" s="31" t="s">
        <v>222</v>
      </c>
      <c r="M9" s="31"/>
      <c r="N9" s="31" t="s">
        <v>218</v>
      </c>
      <c r="O9" s="31" t="s">
        <v>20</v>
      </c>
      <c r="P9" s="31" t="s">
        <v>20</v>
      </c>
      <c r="Q9" s="32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97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3" t="s">
        <v>230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</row>
    <row r="13" spans="2:81">
      <c r="B13" s="93" t="s">
        <v>96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2:81">
      <c r="B14" s="93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2:81">
      <c r="B15" s="93" t="s">
        <v>221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2:8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</row>
    <row r="17" spans="2:17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2:17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2:17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2:17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2:17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17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17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17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17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17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17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17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17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17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1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1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5" t="s">
        <v>163</v>
      </c>
      <c r="C1" s="76" t="s" vm="1">
        <v>231</v>
      </c>
    </row>
    <row r="2" spans="2:72">
      <c r="B2" s="55" t="s">
        <v>162</v>
      </c>
      <c r="C2" s="76" t="s">
        <v>232</v>
      </c>
    </row>
    <row r="3" spans="2:72">
      <c r="B3" s="55" t="s">
        <v>164</v>
      </c>
      <c r="C3" s="76" t="s">
        <v>233</v>
      </c>
    </row>
    <row r="4" spans="2:72">
      <c r="B4" s="55" t="s">
        <v>165</v>
      </c>
      <c r="C4" s="76">
        <v>12152</v>
      </c>
    </row>
    <row r="6" spans="2:72" ht="26.25" customHeight="1">
      <c r="B6" s="184" t="s">
        <v>194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6"/>
    </row>
    <row r="7" spans="2:72" ht="26.25" customHeight="1">
      <c r="B7" s="184" t="s">
        <v>70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6"/>
    </row>
    <row r="8" spans="2:72" s="3" customFormat="1" ht="78.75">
      <c r="B8" s="21" t="s">
        <v>100</v>
      </c>
      <c r="C8" s="29" t="s">
        <v>34</v>
      </c>
      <c r="D8" s="29" t="s">
        <v>15</v>
      </c>
      <c r="E8" s="29" t="s">
        <v>47</v>
      </c>
      <c r="F8" s="29" t="s">
        <v>86</v>
      </c>
      <c r="G8" s="29" t="s">
        <v>18</v>
      </c>
      <c r="H8" s="29" t="s">
        <v>85</v>
      </c>
      <c r="I8" s="29" t="s">
        <v>17</v>
      </c>
      <c r="J8" s="29" t="s">
        <v>19</v>
      </c>
      <c r="K8" s="29" t="s">
        <v>215</v>
      </c>
      <c r="L8" s="29" t="s">
        <v>214</v>
      </c>
      <c r="M8" s="29" t="s">
        <v>94</v>
      </c>
      <c r="N8" s="29" t="s">
        <v>44</v>
      </c>
      <c r="O8" s="29" t="s">
        <v>166</v>
      </c>
      <c r="P8" s="30" t="s">
        <v>168</v>
      </c>
    </row>
    <row r="9" spans="2:72" s="3" customFormat="1" ht="25.5" customHeight="1">
      <c r="B9" s="14"/>
      <c r="C9" s="31"/>
      <c r="D9" s="31"/>
      <c r="E9" s="31"/>
      <c r="F9" s="31" t="s">
        <v>22</v>
      </c>
      <c r="G9" s="31" t="s">
        <v>21</v>
      </c>
      <c r="H9" s="31"/>
      <c r="I9" s="31" t="s">
        <v>20</v>
      </c>
      <c r="J9" s="31" t="s">
        <v>20</v>
      </c>
      <c r="K9" s="31" t="s">
        <v>222</v>
      </c>
      <c r="L9" s="31"/>
      <c r="M9" s="31" t="s">
        <v>218</v>
      </c>
      <c r="N9" s="31" t="s">
        <v>20</v>
      </c>
      <c r="O9" s="31" t="s">
        <v>20</v>
      </c>
      <c r="P9" s="32" t="s">
        <v>20</v>
      </c>
    </row>
    <row r="10" spans="2:7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9" t="s">
        <v>13</v>
      </c>
      <c r="P10" s="19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3" t="s">
        <v>96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72">
      <c r="B13" s="93" t="s">
        <v>213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72">
      <c r="B14" s="93" t="s">
        <v>221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72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72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5" t="s">
        <v>163</v>
      </c>
      <c r="C1" s="76" t="s" vm="1">
        <v>231</v>
      </c>
    </row>
    <row r="2" spans="2:65">
      <c r="B2" s="55" t="s">
        <v>162</v>
      </c>
      <c r="C2" s="76" t="s">
        <v>232</v>
      </c>
    </row>
    <row r="3" spans="2:65">
      <c r="B3" s="55" t="s">
        <v>164</v>
      </c>
      <c r="C3" s="76" t="s">
        <v>233</v>
      </c>
    </row>
    <row r="4" spans="2:65">
      <c r="B4" s="55" t="s">
        <v>165</v>
      </c>
      <c r="C4" s="76">
        <v>12152</v>
      </c>
    </row>
    <row r="6" spans="2:65" ht="26.25" customHeight="1">
      <c r="B6" s="184" t="s">
        <v>194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6"/>
    </row>
    <row r="7" spans="2:65" ht="26.25" customHeight="1">
      <c r="B7" s="184" t="s">
        <v>71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6"/>
    </row>
    <row r="8" spans="2:65" s="3" customFormat="1" ht="78.75">
      <c r="B8" s="21" t="s">
        <v>100</v>
      </c>
      <c r="C8" s="29" t="s">
        <v>34</v>
      </c>
      <c r="D8" s="29" t="s">
        <v>102</v>
      </c>
      <c r="E8" s="29" t="s">
        <v>101</v>
      </c>
      <c r="F8" s="29" t="s">
        <v>46</v>
      </c>
      <c r="G8" s="29" t="s">
        <v>15</v>
      </c>
      <c r="H8" s="29" t="s">
        <v>47</v>
      </c>
      <c r="I8" s="29" t="s">
        <v>86</v>
      </c>
      <c r="J8" s="29" t="s">
        <v>18</v>
      </c>
      <c r="K8" s="29" t="s">
        <v>85</v>
      </c>
      <c r="L8" s="29" t="s">
        <v>17</v>
      </c>
      <c r="M8" s="69" t="s">
        <v>19</v>
      </c>
      <c r="N8" s="29" t="s">
        <v>215</v>
      </c>
      <c r="O8" s="29" t="s">
        <v>214</v>
      </c>
      <c r="P8" s="29" t="s">
        <v>94</v>
      </c>
      <c r="Q8" s="29" t="s">
        <v>44</v>
      </c>
      <c r="R8" s="29" t="s">
        <v>166</v>
      </c>
      <c r="S8" s="30" t="s">
        <v>168</v>
      </c>
      <c r="U8" s="1"/>
      <c r="BJ8" s="1"/>
    </row>
    <row r="9" spans="2:65" s="3" customFormat="1" ht="17.25" customHeight="1">
      <c r="B9" s="14"/>
      <c r="C9" s="31"/>
      <c r="D9" s="15"/>
      <c r="E9" s="15"/>
      <c r="F9" s="31"/>
      <c r="G9" s="31"/>
      <c r="H9" s="31"/>
      <c r="I9" s="31" t="s">
        <v>22</v>
      </c>
      <c r="J9" s="31" t="s">
        <v>21</v>
      </c>
      <c r="K9" s="31"/>
      <c r="L9" s="31" t="s">
        <v>20</v>
      </c>
      <c r="M9" s="31" t="s">
        <v>20</v>
      </c>
      <c r="N9" s="31" t="s">
        <v>222</v>
      </c>
      <c r="O9" s="31"/>
      <c r="P9" s="31" t="s">
        <v>218</v>
      </c>
      <c r="Q9" s="31" t="s">
        <v>20</v>
      </c>
      <c r="R9" s="31" t="s">
        <v>20</v>
      </c>
      <c r="S9" s="32" t="s">
        <v>20</v>
      </c>
      <c r="BJ9" s="1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97</v>
      </c>
      <c r="R10" s="19" t="s">
        <v>98</v>
      </c>
      <c r="S10" s="19" t="s">
        <v>169</v>
      </c>
      <c r="T10" s="5"/>
      <c r="BJ10" s="1"/>
    </row>
    <row r="11" spans="2:6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5"/>
      <c r="BJ11" s="1"/>
      <c r="BM11" s="1"/>
    </row>
    <row r="12" spans="2:65" ht="20.25" customHeight="1">
      <c r="B12" s="93" t="s">
        <v>230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2:65">
      <c r="B13" s="93" t="s">
        <v>96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2:65">
      <c r="B14" s="93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</row>
    <row r="15" spans="2:65">
      <c r="B15" s="93" t="s">
        <v>221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</row>
    <row r="16" spans="2:6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</row>
    <row r="17" spans="2:19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</row>
    <row r="18" spans="2:19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</row>
    <row r="19" spans="2:19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</row>
    <row r="20" spans="2:19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</row>
    <row r="21" spans="2:19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</row>
    <row r="22" spans="2:19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</row>
    <row r="23" spans="2:19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</row>
    <row r="24" spans="2:19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</row>
    <row r="25" spans="2:19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</row>
    <row r="26" spans="2:19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</row>
    <row r="27" spans="2:1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</row>
    <row r="28" spans="2:1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</row>
    <row r="29" spans="2:19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</row>
    <row r="30" spans="2:19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</row>
    <row r="31" spans="2:19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</row>
    <row r="32" spans="2:19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</row>
    <row r="33" spans="2:19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</row>
    <row r="34" spans="2:19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</row>
    <row r="35" spans="2:19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</row>
    <row r="36" spans="2:19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</row>
    <row r="37" spans="2:19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</row>
    <row r="38" spans="2:19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</row>
    <row r="39" spans="2:19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</row>
    <row r="40" spans="2:19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</row>
    <row r="41" spans="2:19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</row>
    <row r="42" spans="2:19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</row>
    <row r="43" spans="2:19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</row>
    <row r="44" spans="2:19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</row>
    <row r="45" spans="2:19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</row>
    <row r="46" spans="2:19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</row>
    <row r="47" spans="2:19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</row>
    <row r="48" spans="2:19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</row>
    <row r="49" spans="2:19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</row>
    <row r="50" spans="2:19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</row>
    <row r="51" spans="2:19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</row>
    <row r="52" spans="2:19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</row>
    <row r="53" spans="2:19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</row>
    <row r="54" spans="2:19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</row>
    <row r="55" spans="2:19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</row>
    <row r="56" spans="2:19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</row>
    <row r="57" spans="2:19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</row>
    <row r="58" spans="2:19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</row>
    <row r="59" spans="2:19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</row>
    <row r="60" spans="2:19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</row>
    <row r="61" spans="2:19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</row>
    <row r="62" spans="2:19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</row>
    <row r="63" spans="2:19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</row>
    <row r="64" spans="2:19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</row>
    <row r="65" spans="2:19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</row>
    <row r="66" spans="2:19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</row>
    <row r="67" spans="2:19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</row>
    <row r="68" spans="2:19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</row>
    <row r="69" spans="2:19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</row>
    <row r="70" spans="2:19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</row>
    <row r="71" spans="2:19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</row>
    <row r="72" spans="2:19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</row>
    <row r="73" spans="2:19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</row>
    <row r="74" spans="2:19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</row>
    <row r="75" spans="2:19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</row>
    <row r="76" spans="2:19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</row>
    <row r="77" spans="2:19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</row>
    <row r="78" spans="2:19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</row>
    <row r="79" spans="2:19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</row>
    <row r="80" spans="2:19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</row>
    <row r="81" spans="2:19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</row>
    <row r="82" spans="2:19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</row>
    <row r="83" spans="2:19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</row>
    <row r="84" spans="2:19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</row>
    <row r="85" spans="2:19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</row>
    <row r="86" spans="2:19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</row>
    <row r="87" spans="2:19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</row>
    <row r="88" spans="2:19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</row>
    <row r="89" spans="2:19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</row>
    <row r="90" spans="2:19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</row>
    <row r="91" spans="2:19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</row>
    <row r="92" spans="2:19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</row>
    <row r="93" spans="2:19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</row>
    <row r="94" spans="2:19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</row>
    <row r="95" spans="2:19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</row>
    <row r="96" spans="2:19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</row>
    <row r="97" spans="2:19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</row>
    <row r="98" spans="2:19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</row>
    <row r="99" spans="2:19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</row>
    <row r="100" spans="2:19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</row>
    <row r="101" spans="2:19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</row>
    <row r="102" spans="2:19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</row>
    <row r="103" spans="2:19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  <row r="104" spans="2:19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</row>
    <row r="105" spans="2:19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</row>
    <row r="106" spans="2:19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</row>
    <row r="107" spans="2:19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</row>
    <row r="108" spans="2:19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</row>
    <row r="109" spans="2:19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</row>
    <row r="110" spans="2:19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2"/>
      <c r="D398" s="1"/>
      <c r="E398" s="1"/>
      <c r="F398" s="1"/>
    </row>
    <row r="399" spans="2:6">
      <c r="B399" s="42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5" t="s">
        <v>163</v>
      </c>
      <c r="C1" s="76" t="s" vm="1">
        <v>231</v>
      </c>
    </row>
    <row r="2" spans="2:81">
      <c r="B2" s="55" t="s">
        <v>162</v>
      </c>
      <c r="C2" s="76" t="s">
        <v>232</v>
      </c>
    </row>
    <row r="3" spans="2:81">
      <c r="B3" s="55" t="s">
        <v>164</v>
      </c>
      <c r="C3" s="76" t="s">
        <v>233</v>
      </c>
    </row>
    <row r="4" spans="2:81">
      <c r="B4" s="55" t="s">
        <v>165</v>
      </c>
      <c r="C4" s="76">
        <v>12152</v>
      </c>
    </row>
    <row r="6" spans="2:81" ht="26.25" customHeight="1">
      <c r="B6" s="184" t="s">
        <v>194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6"/>
    </row>
    <row r="7" spans="2:81" ht="26.25" customHeight="1">
      <c r="B7" s="184" t="s">
        <v>72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6"/>
    </row>
    <row r="8" spans="2:81" s="3" customFormat="1" ht="78.75">
      <c r="B8" s="21" t="s">
        <v>100</v>
      </c>
      <c r="C8" s="29" t="s">
        <v>34</v>
      </c>
      <c r="D8" s="29" t="s">
        <v>102</v>
      </c>
      <c r="E8" s="29" t="s">
        <v>101</v>
      </c>
      <c r="F8" s="29" t="s">
        <v>46</v>
      </c>
      <c r="G8" s="29" t="s">
        <v>15</v>
      </c>
      <c r="H8" s="29" t="s">
        <v>47</v>
      </c>
      <c r="I8" s="29" t="s">
        <v>86</v>
      </c>
      <c r="J8" s="29" t="s">
        <v>18</v>
      </c>
      <c r="K8" s="29" t="s">
        <v>85</v>
      </c>
      <c r="L8" s="29" t="s">
        <v>17</v>
      </c>
      <c r="M8" s="69" t="s">
        <v>19</v>
      </c>
      <c r="N8" s="69" t="s">
        <v>215</v>
      </c>
      <c r="O8" s="29" t="s">
        <v>214</v>
      </c>
      <c r="P8" s="29" t="s">
        <v>94</v>
      </c>
      <c r="Q8" s="29" t="s">
        <v>44</v>
      </c>
      <c r="R8" s="29" t="s">
        <v>166</v>
      </c>
      <c r="S8" s="30" t="s">
        <v>168</v>
      </c>
      <c r="U8" s="1"/>
      <c r="BZ8" s="1"/>
    </row>
    <row r="9" spans="2:81" s="3" customFormat="1" ht="27.75" customHeight="1">
      <c r="B9" s="14"/>
      <c r="C9" s="31"/>
      <c r="D9" s="15"/>
      <c r="E9" s="15"/>
      <c r="F9" s="31"/>
      <c r="G9" s="31"/>
      <c r="H9" s="31"/>
      <c r="I9" s="31" t="s">
        <v>22</v>
      </c>
      <c r="J9" s="31" t="s">
        <v>21</v>
      </c>
      <c r="K9" s="31"/>
      <c r="L9" s="31" t="s">
        <v>20</v>
      </c>
      <c r="M9" s="31" t="s">
        <v>20</v>
      </c>
      <c r="N9" s="31" t="s">
        <v>222</v>
      </c>
      <c r="O9" s="31"/>
      <c r="P9" s="31" t="s">
        <v>218</v>
      </c>
      <c r="Q9" s="31" t="s">
        <v>20</v>
      </c>
      <c r="R9" s="31" t="s">
        <v>20</v>
      </c>
      <c r="S9" s="32" t="s">
        <v>20</v>
      </c>
      <c r="BZ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97</v>
      </c>
      <c r="R10" s="19" t="s">
        <v>98</v>
      </c>
      <c r="S10" s="19" t="s">
        <v>169</v>
      </c>
      <c r="T10" s="5"/>
      <c r="BZ10" s="1"/>
    </row>
    <row r="11" spans="2:8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5"/>
      <c r="BZ11" s="1"/>
      <c r="CC11" s="1"/>
    </row>
    <row r="12" spans="2:81" ht="17.25" customHeight="1">
      <c r="B12" s="93" t="s">
        <v>230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2:81">
      <c r="B13" s="93" t="s">
        <v>96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2:81">
      <c r="B14" s="93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</row>
    <row r="15" spans="2:81">
      <c r="B15" s="93" t="s">
        <v>221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</row>
    <row r="16" spans="2:8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</row>
    <row r="17" spans="2:19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</row>
    <row r="18" spans="2:19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</row>
    <row r="19" spans="2:19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</row>
    <row r="20" spans="2:19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</row>
    <row r="21" spans="2:19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</row>
    <row r="22" spans="2:19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</row>
    <row r="23" spans="2:19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</row>
    <row r="24" spans="2:19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</row>
    <row r="25" spans="2:19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</row>
    <row r="26" spans="2:19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</row>
    <row r="27" spans="2:1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</row>
    <row r="28" spans="2:1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</row>
    <row r="29" spans="2:19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</row>
    <row r="30" spans="2:19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</row>
    <row r="31" spans="2:19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</row>
    <row r="32" spans="2:19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</row>
    <row r="33" spans="2:19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</row>
    <row r="34" spans="2:19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</row>
    <row r="35" spans="2:19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</row>
    <row r="36" spans="2:19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</row>
    <row r="37" spans="2:19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</row>
    <row r="38" spans="2:19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</row>
    <row r="39" spans="2:19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</row>
    <row r="40" spans="2:19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</row>
    <row r="41" spans="2:19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</row>
    <row r="42" spans="2:19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</row>
    <row r="43" spans="2:19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</row>
    <row r="44" spans="2:19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</row>
    <row r="45" spans="2:19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</row>
    <row r="46" spans="2:19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</row>
    <row r="47" spans="2:19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</row>
    <row r="48" spans="2:19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</row>
    <row r="49" spans="2:19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</row>
    <row r="50" spans="2:19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</row>
    <row r="51" spans="2:19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</row>
    <row r="52" spans="2:19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</row>
    <row r="53" spans="2:19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</row>
    <row r="54" spans="2:19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</row>
    <row r="55" spans="2:19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</row>
    <row r="56" spans="2:19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</row>
    <row r="57" spans="2:19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</row>
    <row r="58" spans="2:19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</row>
    <row r="59" spans="2:19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</row>
    <row r="60" spans="2:19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</row>
    <row r="61" spans="2:19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</row>
    <row r="62" spans="2:19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</row>
    <row r="63" spans="2:19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</row>
    <row r="64" spans="2:19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</row>
    <row r="65" spans="2:19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</row>
    <row r="66" spans="2:19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</row>
    <row r="67" spans="2:19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</row>
    <row r="68" spans="2:19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</row>
    <row r="69" spans="2:19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</row>
    <row r="70" spans="2:19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</row>
    <row r="71" spans="2:19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</row>
    <row r="72" spans="2:19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</row>
    <row r="73" spans="2:19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</row>
    <row r="74" spans="2:19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</row>
    <row r="75" spans="2:19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</row>
    <row r="76" spans="2:19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</row>
    <row r="77" spans="2:19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</row>
    <row r="78" spans="2:19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</row>
    <row r="79" spans="2:19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</row>
    <row r="80" spans="2:19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</row>
    <row r="81" spans="2:19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</row>
    <row r="82" spans="2:19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</row>
    <row r="83" spans="2:19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</row>
    <row r="84" spans="2:19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</row>
    <row r="85" spans="2:19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</row>
    <row r="86" spans="2:19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</row>
    <row r="87" spans="2:19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</row>
    <row r="88" spans="2:19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</row>
    <row r="89" spans="2:19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</row>
    <row r="90" spans="2:19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</row>
    <row r="91" spans="2:19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</row>
    <row r="92" spans="2:19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</row>
    <row r="93" spans="2:19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</row>
    <row r="94" spans="2:19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</row>
    <row r="95" spans="2:19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</row>
    <row r="96" spans="2:19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</row>
    <row r="97" spans="2:19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</row>
    <row r="98" spans="2:19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</row>
    <row r="99" spans="2:19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</row>
    <row r="100" spans="2:19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</row>
    <row r="101" spans="2:19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</row>
    <row r="102" spans="2:19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</row>
    <row r="103" spans="2:19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  <row r="104" spans="2:19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</row>
    <row r="105" spans="2:19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</row>
    <row r="106" spans="2:19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</row>
    <row r="107" spans="2:19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</row>
    <row r="108" spans="2:19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</row>
    <row r="109" spans="2:19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</row>
    <row r="110" spans="2:19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2"/>
    </row>
    <row r="539" spans="2:5">
      <c r="B539" s="42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5" t="s">
        <v>163</v>
      </c>
      <c r="C1" s="76" t="s" vm="1">
        <v>231</v>
      </c>
    </row>
    <row r="2" spans="2:98">
      <c r="B2" s="55" t="s">
        <v>162</v>
      </c>
      <c r="C2" s="76" t="s">
        <v>232</v>
      </c>
    </row>
    <row r="3" spans="2:98">
      <c r="B3" s="55" t="s">
        <v>164</v>
      </c>
      <c r="C3" s="76" t="s">
        <v>233</v>
      </c>
    </row>
    <row r="4" spans="2:98">
      <c r="B4" s="55" t="s">
        <v>165</v>
      </c>
      <c r="C4" s="76">
        <v>12152</v>
      </c>
    </row>
    <row r="6" spans="2:98" ht="26.25" customHeight="1">
      <c r="B6" s="184" t="s">
        <v>194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6"/>
    </row>
    <row r="7" spans="2:98" ht="26.25" customHeight="1">
      <c r="B7" s="184" t="s">
        <v>73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6"/>
    </row>
    <row r="8" spans="2:98" s="3" customFormat="1" ht="78.75">
      <c r="B8" s="21" t="s">
        <v>100</v>
      </c>
      <c r="C8" s="29" t="s">
        <v>34</v>
      </c>
      <c r="D8" s="29" t="s">
        <v>102</v>
      </c>
      <c r="E8" s="29" t="s">
        <v>101</v>
      </c>
      <c r="F8" s="29" t="s">
        <v>46</v>
      </c>
      <c r="G8" s="29" t="s">
        <v>85</v>
      </c>
      <c r="H8" s="29" t="s">
        <v>215</v>
      </c>
      <c r="I8" s="29" t="s">
        <v>214</v>
      </c>
      <c r="J8" s="29" t="s">
        <v>94</v>
      </c>
      <c r="K8" s="29" t="s">
        <v>44</v>
      </c>
      <c r="L8" s="29" t="s">
        <v>166</v>
      </c>
      <c r="M8" s="30" t="s">
        <v>168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4"/>
      <c r="C9" s="31"/>
      <c r="D9" s="15"/>
      <c r="E9" s="15"/>
      <c r="F9" s="31"/>
      <c r="G9" s="31"/>
      <c r="H9" s="31" t="s">
        <v>222</v>
      </c>
      <c r="I9" s="31"/>
      <c r="J9" s="31" t="s">
        <v>218</v>
      </c>
      <c r="K9" s="31" t="s">
        <v>20</v>
      </c>
      <c r="L9" s="31" t="s">
        <v>20</v>
      </c>
      <c r="M9" s="32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3" t="s">
        <v>230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</row>
    <row r="13" spans="2:98">
      <c r="B13" s="93" t="s">
        <v>96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</row>
    <row r="14" spans="2:98">
      <c r="B14" s="93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</row>
    <row r="15" spans="2:98">
      <c r="B15" s="93" t="s">
        <v>221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</row>
    <row r="16" spans="2:9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</row>
    <row r="17" spans="2:13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</row>
    <row r="18" spans="2:13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</row>
    <row r="19" spans="2:1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</row>
    <row r="20" spans="2:13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</row>
    <row r="21" spans="2:13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</row>
    <row r="22" spans="2:13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</row>
    <row r="23" spans="2:13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</row>
    <row r="24" spans="2:13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</row>
    <row r="25" spans="2:13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</row>
    <row r="26" spans="2:13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</row>
    <row r="27" spans="2:13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</row>
    <row r="28" spans="2:13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</row>
    <row r="29" spans="2:13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</row>
    <row r="30" spans="2:13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</row>
    <row r="31" spans="2:13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</row>
    <row r="32" spans="2:13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</row>
    <row r="33" spans="2:13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</row>
    <row r="34" spans="2:13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</row>
    <row r="35" spans="2:13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</row>
    <row r="36" spans="2:13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</row>
    <row r="37" spans="2:13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</row>
    <row r="38" spans="2:13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</row>
    <row r="39" spans="2:13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</row>
    <row r="40" spans="2:13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  <row r="41" spans="2:13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</row>
    <row r="42" spans="2:13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</row>
    <row r="43" spans="2:13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</row>
    <row r="44" spans="2:13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</row>
    <row r="45" spans="2:13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</row>
    <row r="46" spans="2:13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</row>
    <row r="47" spans="2:13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</row>
    <row r="48" spans="2:13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</row>
    <row r="49" spans="2:13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</row>
    <row r="50" spans="2:13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</row>
    <row r="51" spans="2:13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</row>
    <row r="52" spans="2:13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</row>
    <row r="53" spans="2:13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</row>
    <row r="54" spans="2:13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</row>
    <row r="55" spans="2:13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</row>
    <row r="56" spans="2:13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</row>
    <row r="57" spans="2:13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</row>
    <row r="58" spans="2:13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</row>
    <row r="59" spans="2:13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</row>
    <row r="60" spans="2:13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</row>
    <row r="61" spans="2:13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</row>
    <row r="62" spans="2:13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</row>
    <row r="63" spans="2:13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</row>
    <row r="64" spans="2:13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</row>
    <row r="65" spans="2:13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2:13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</row>
    <row r="67" spans="2:13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</row>
    <row r="68" spans="2:13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</row>
    <row r="69" spans="2:13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</row>
    <row r="70" spans="2:13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</row>
    <row r="71" spans="2:13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</row>
    <row r="72" spans="2:13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</row>
    <row r="73" spans="2:13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</row>
    <row r="74" spans="2:13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</row>
    <row r="75" spans="2:13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</row>
    <row r="76" spans="2:13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</row>
    <row r="77" spans="2:13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</row>
    <row r="78" spans="2:13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</row>
    <row r="79" spans="2:13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</row>
    <row r="80" spans="2:13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</row>
    <row r="81" spans="2:13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</row>
    <row r="82" spans="2:13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</row>
    <row r="83" spans="2:13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</row>
    <row r="84" spans="2:13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</row>
    <row r="85" spans="2:13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</row>
    <row r="86" spans="2:13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</row>
    <row r="87" spans="2:13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</row>
    <row r="88" spans="2:13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</row>
    <row r="89" spans="2:13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</row>
    <row r="90" spans="2:13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</row>
    <row r="91" spans="2:13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</row>
    <row r="92" spans="2:13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</row>
    <row r="93" spans="2:13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</row>
    <row r="94" spans="2:13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</row>
    <row r="95" spans="2:13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</row>
    <row r="96" spans="2:13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</row>
    <row r="97" spans="2:13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</row>
    <row r="98" spans="2:13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</row>
    <row r="99" spans="2:13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</row>
    <row r="100" spans="2:13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</row>
    <row r="101" spans="2:13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</row>
    <row r="102" spans="2:13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</row>
    <row r="103" spans="2:13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</row>
    <row r="104" spans="2:13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</row>
    <row r="105" spans="2:13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</row>
    <row r="106" spans="2:13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</row>
    <row r="107" spans="2:13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</row>
    <row r="108" spans="2:13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</row>
    <row r="109" spans="2:13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</row>
    <row r="110" spans="2:13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2"/>
      <c r="C404" s="1"/>
      <c r="D404" s="1"/>
      <c r="E404" s="1"/>
    </row>
    <row r="405" spans="2:5">
      <c r="B405" s="42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5" t="s">
        <v>163</v>
      </c>
      <c r="C1" s="76" t="s" vm="1">
        <v>231</v>
      </c>
    </row>
    <row r="2" spans="2:55">
      <c r="B2" s="55" t="s">
        <v>162</v>
      </c>
      <c r="C2" s="76" t="s">
        <v>232</v>
      </c>
    </row>
    <row r="3" spans="2:55">
      <c r="B3" s="55" t="s">
        <v>164</v>
      </c>
      <c r="C3" s="76" t="s">
        <v>233</v>
      </c>
    </row>
    <row r="4" spans="2:55">
      <c r="B4" s="55" t="s">
        <v>165</v>
      </c>
      <c r="C4" s="76">
        <v>12152</v>
      </c>
    </row>
    <row r="6" spans="2:55" ht="26.25" customHeight="1">
      <c r="B6" s="184" t="s">
        <v>194</v>
      </c>
      <c r="C6" s="185"/>
      <c r="D6" s="185"/>
      <c r="E6" s="185"/>
      <c r="F6" s="185"/>
      <c r="G6" s="185"/>
      <c r="H6" s="185"/>
      <c r="I6" s="185"/>
      <c r="J6" s="185"/>
      <c r="K6" s="186"/>
    </row>
    <row r="7" spans="2:55" ht="26.25" customHeight="1">
      <c r="B7" s="184" t="s">
        <v>80</v>
      </c>
      <c r="C7" s="185"/>
      <c r="D7" s="185"/>
      <c r="E7" s="185"/>
      <c r="F7" s="185"/>
      <c r="G7" s="185"/>
      <c r="H7" s="185"/>
      <c r="I7" s="185"/>
      <c r="J7" s="185"/>
      <c r="K7" s="186"/>
    </row>
    <row r="8" spans="2:55" s="3" customFormat="1" ht="78.75">
      <c r="B8" s="21" t="s">
        <v>100</v>
      </c>
      <c r="C8" s="29" t="s">
        <v>34</v>
      </c>
      <c r="D8" s="29" t="s">
        <v>85</v>
      </c>
      <c r="E8" s="29" t="s">
        <v>86</v>
      </c>
      <c r="F8" s="29" t="s">
        <v>215</v>
      </c>
      <c r="G8" s="29" t="s">
        <v>214</v>
      </c>
      <c r="H8" s="29" t="s">
        <v>94</v>
      </c>
      <c r="I8" s="29" t="s">
        <v>44</v>
      </c>
      <c r="J8" s="29" t="s">
        <v>166</v>
      </c>
      <c r="K8" s="30" t="s">
        <v>168</v>
      </c>
      <c r="BC8" s="1"/>
    </row>
    <row r="9" spans="2:55" s="3" customFormat="1" ht="21" customHeight="1">
      <c r="B9" s="14"/>
      <c r="C9" s="15"/>
      <c r="D9" s="15"/>
      <c r="E9" s="31" t="s">
        <v>22</v>
      </c>
      <c r="F9" s="31" t="s">
        <v>222</v>
      </c>
      <c r="G9" s="31"/>
      <c r="H9" s="31" t="s">
        <v>218</v>
      </c>
      <c r="I9" s="31" t="s">
        <v>20</v>
      </c>
      <c r="J9" s="31" t="s">
        <v>20</v>
      </c>
      <c r="K9" s="32" t="s">
        <v>20</v>
      </c>
      <c r="BC9" s="1"/>
    </row>
    <row r="10" spans="2:55" s="4" customFormat="1" ht="18" customHeight="1">
      <c r="B10" s="17"/>
      <c r="C10" s="18" t="s">
        <v>1</v>
      </c>
      <c r="D10" s="18" t="s">
        <v>3</v>
      </c>
      <c r="E10" s="18" t="s">
        <v>4</v>
      </c>
      <c r="F10" s="18" t="s">
        <v>5</v>
      </c>
      <c r="G10" s="18" t="s">
        <v>6</v>
      </c>
      <c r="H10" s="18" t="s">
        <v>7</v>
      </c>
      <c r="I10" s="18" t="s">
        <v>8</v>
      </c>
      <c r="J10" s="18" t="s">
        <v>9</v>
      </c>
      <c r="K10" s="19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3" t="s">
        <v>96</v>
      </c>
      <c r="C12" s="77"/>
      <c r="D12" s="77"/>
      <c r="E12" s="77"/>
      <c r="F12" s="77"/>
      <c r="G12" s="77"/>
      <c r="H12" s="77"/>
      <c r="I12" s="77"/>
      <c r="J12" s="77"/>
      <c r="K12" s="77"/>
      <c r="V12" s="1"/>
    </row>
    <row r="13" spans="2:55">
      <c r="B13" s="93" t="s">
        <v>213</v>
      </c>
      <c r="C13" s="77"/>
      <c r="D13" s="77"/>
      <c r="E13" s="77"/>
      <c r="F13" s="77"/>
      <c r="G13" s="77"/>
      <c r="H13" s="77"/>
      <c r="I13" s="77"/>
      <c r="J13" s="77"/>
      <c r="K13" s="77"/>
      <c r="V13" s="1"/>
    </row>
    <row r="14" spans="2:55">
      <c r="B14" s="93" t="s">
        <v>221</v>
      </c>
      <c r="C14" s="77"/>
      <c r="D14" s="77"/>
      <c r="E14" s="77"/>
      <c r="F14" s="77"/>
      <c r="G14" s="77"/>
      <c r="H14" s="77"/>
      <c r="I14" s="77"/>
      <c r="J14" s="77"/>
      <c r="K14" s="77"/>
      <c r="V14" s="1"/>
    </row>
    <row r="15" spans="2:55">
      <c r="B15" s="77"/>
      <c r="C15" s="77"/>
      <c r="D15" s="77"/>
      <c r="E15" s="77"/>
      <c r="F15" s="77"/>
      <c r="G15" s="77"/>
      <c r="H15" s="77"/>
      <c r="I15" s="77"/>
      <c r="J15" s="77"/>
      <c r="K15" s="77"/>
      <c r="V15" s="1"/>
    </row>
    <row r="16" spans="2:55">
      <c r="B16" s="77"/>
      <c r="C16" s="77"/>
      <c r="D16" s="77"/>
      <c r="E16" s="77"/>
      <c r="F16" s="77"/>
      <c r="G16" s="77"/>
      <c r="H16" s="77"/>
      <c r="I16" s="77"/>
      <c r="J16" s="77"/>
      <c r="K16" s="77"/>
      <c r="V16" s="1"/>
    </row>
    <row r="17" spans="2:22">
      <c r="B17" s="77"/>
      <c r="C17" s="77"/>
      <c r="D17" s="77"/>
      <c r="E17" s="77"/>
      <c r="F17" s="77"/>
      <c r="G17" s="77"/>
      <c r="H17" s="77"/>
      <c r="I17" s="77"/>
      <c r="J17" s="77"/>
      <c r="K17" s="77"/>
      <c r="V17" s="1"/>
    </row>
    <row r="18" spans="2:22">
      <c r="B18" s="77"/>
      <c r="C18" s="77"/>
      <c r="D18" s="77"/>
      <c r="E18" s="77"/>
      <c r="F18" s="77"/>
      <c r="G18" s="77"/>
      <c r="H18" s="77"/>
      <c r="I18" s="77"/>
      <c r="J18" s="77"/>
      <c r="K18" s="77"/>
      <c r="V18" s="1"/>
    </row>
    <row r="19" spans="2:22">
      <c r="B19" s="77"/>
      <c r="C19" s="77"/>
      <c r="D19" s="77"/>
      <c r="E19" s="77"/>
      <c r="F19" s="77"/>
      <c r="G19" s="77"/>
      <c r="H19" s="77"/>
      <c r="I19" s="77"/>
      <c r="J19" s="77"/>
      <c r="K19" s="77"/>
      <c r="V19" s="1"/>
    </row>
    <row r="20" spans="2:22">
      <c r="B20" s="77"/>
      <c r="C20" s="77"/>
      <c r="D20" s="77"/>
      <c r="E20" s="77"/>
      <c r="F20" s="77"/>
      <c r="G20" s="77"/>
      <c r="H20" s="77"/>
      <c r="I20" s="77"/>
      <c r="J20" s="77"/>
      <c r="K20" s="77"/>
      <c r="V20" s="1"/>
    </row>
    <row r="21" spans="2:22">
      <c r="B21" s="77"/>
      <c r="C21" s="77"/>
      <c r="D21" s="77"/>
      <c r="E21" s="77"/>
      <c r="F21" s="77"/>
      <c r="G21" s="77"/>
      <c r="H21" s="77"/>
      <c r="I21" s="77"/>
      <c r="J21" s="77"/>
      <c r="K21" s="77"/>
      <c r="V21" s="1"/>
    </row>
    <row r="22" spans="2:22" ht="16.5" customHeight="1">
      <c r="B22" s="77"/>
      <c r="C22" s="77"/>
      <c r="D22" s="77"/>
      <c r="E22" s="77"/>
      <c r="F22" s="77"/>
      <c r="G22" s="77"/>
      <c r="H22" s="77"/>
      <c r="I22" s="77"/>
      <c r="J22" s="77"/>
      <c r="K22" s="77"/>
      <c r="V22" s="1"/>
    </row>
    <row r="23" spans="2:22" ht="16.5" customHeight="1">
      <c r="B23" s="77"/>
      <c r="C23" s="77"/>
      <c r="D23" s="77"/>
      <c r="E23" s="77"/>
      <c r="F23" s="77"/>
      <c r="G23" s="77"/>
      <c r="H23" s="77"/>
      <c r="I23" s="77"/>
      <c r="J23" s="77"/>
      <c r="K23" s="77"/>
      <c r="V23" s="1"/>
    </row>
    <row r="24" spans="2:22" ht="16.5" customHeight="1">
      <c r="B24" s="77"/>
      <c r="C24" s="77"/>
      <c r="D24" s="77"/>
      <c r="E24" s="77"/>
      <c r="F24" s="77"/>
      <c r="G24" s="77"/>
      <c r="H24" s="77"/>
      <c r="I24" s="77"/>
      <c r="J24" s="77"/>
      <c r="K24" s="77"/>
      <c r="V24" s="1"/>
    </row>
    <row r="25" spans="2:22">
      <c r="B25" s="77"/>
      <c r="C25" s="77"/>
      <c r="D25" s="77"/>
      <c r="E25" s="77"/>
      <c r="F25" s="77"/>
      <c r="G25" s="77"/>
      <c r="H25" s="77"/>
      <c r="I25" s="77"/>
      <c r="J25" s="77"/>
      <c r="K25" s="77"/>
      <c r="V25" s="1"/>
    </row>
    <row r="26" spans="2:22">
      <c r="B26" s="77"/>
      <c r="C26" s="77"/>
      <c r="D26" s="77"/>
      <c r="E26" s="77"/>
      <c r="F26" s="77"/>
      <c r="G26" s="77"/>
      <c r="H26" s="77"/>
      <c r="I26" s="77"/>
      <c r="J26" s="77"/>
      <c r="K26" s="77"/>
      <c r="V26" s="1"/>
    </row>
    <row r="27" spans="2:22">
      <c r="B27" s="77"/>
      <c r="C27" s="77"/>
      <c r="D27" s="77"/>
      <c r="E27" s="77"/>
      <c r="F27" s="77"/>
      <c r="G27" s="77"/>
      <c r="H27" s="77"/>
      <c r="I27" s="77"/>
      <c r="J27" s="77"/>
      <c r="K27" s="77"/>
      <c r="V27" s="1"/>
    </row>
    <row r="28" spans="2:22">
      <c r="B28" s="77"/>
      <c r="C28" s="77"/>
      <c r="D28" s="77"/>
      <c r="E28" s="77"/>
      <c r="F28" s="77"/>
      <c r="G28" s="77"/>
      <c r="H28" s="77"/>
      <c r="I28" s="77"/>
      <c r="J28" s="77"/>
      <c r="K28" s="77"/>
      <c r="V28" s="1"/>
    </row>
    <row r="29" spans="2:22">
      <c r="B29" s="77"/>
      <c r="C29" s="77"/>
      <c r="D29" s="77"/>
      <c r="E29" s="77"/>
      <c r="F29" s="77"/>
      <c r="G29" s="77"/>
      <c r="H29" s="77"/>
      <c r="I29" s="77"/>
      <c r="J29" s="77"/>
      <c r="K29" s="77"/>
      <c r="V29" s="1"/>
    </row>
    <row r="30" spans="2:22">
      <c r="B30" s="77"/>
      <c r="C30" s="77"/>
      <c r="D30" s="77"/>
      <c r="E30" s="77"/>
      <c r="F30" s="77"/>
      <c r="G30" s="77"/>
      <c r="H30" s="77"/>
      <c r="I30" s="77"/>
      <c r="J30" s="77"/>
      <c r="K30" s="77"/>
      <c r="V30" s="1"/>
    </row>
    <row r="31" spans="2:22">
      <c r="B31" s="77"/>
      <c r="C31" s="77"/>
      <c r="D31" s="77"/>
      <c r="E31" s="77"/>
      <c r="F31" s="77"/>
      <c r="G31" s="77"/>
      <c r="H31" s="77"/>
      <c r="I31" s="77"/>
      <c r="J31" s="77"/>
      <c r="K31" s="77"/>
      <c r="V31" s="1"/>
    </row>
    <row r="32" spans="2:22">
      <c r="B32" s="77"/>
      <c r="C32" s="77"/>
      <c r="D32" s="77"/>
      <c r="E32" s="77"/>
      <c r="F32" s="77"/>
      <c r="G32" s="77"/>
      <c r="H32" s="77"/>
      <c r="I32" s="77"/>
      <c r="J32" s="77"/>
      <c r="K32" s="77"/>
      <c r="V32" s="1"/>
    </row>
    <row r="33" spans="2:22">
      <c r="B33" s="77"/>
      <c r="C33" s="77"/>
      <c r="D33" s="77"/>
      <c r="E33" s="77"/>
      <c r="F33" s="77"/>
      <c r="G33" s="77"/>
      <c r="H33" s="77"/>
      <c r="I33" s="77"/>
      <c r="J33" s="77"/>
      <c r="K33" s="77"/>
      <c r="V33" s="1"/>
    </row>
    <row r="34" spans="2:22">
      <c r="B34" s="77"/>
      <c r="C34" s="77"/>
      <c r="D34" s="77"/>
      <c r="E34" s="77"/>
      <c r="F34" s="77"/>
      <c r="G34" s="77"/>
      <c r="H34" s="77"/>
      <c r="I34" s="77"/>
      <c r="J34" s="77"/>
      <c r="K34" s="77"/>
      <c r="V34" s="1"/>
    </row>
    <row r="35" spans="2:22">
      <c r="B35" s="77"/>
      <c r="C35" s="77"/>
      <c r="D35" s="77"/>
      <c r="E35" s="77"/>
      <c r="F35" s="77"/>
      <c r="G35" s="77"/>
      <c r="H35" s="77"/>
      <c r="I35" s="77"/>
      <c r="J35" s="77"/>
      <c r="K35" s="77"/>
      <c r="V35" s="1"/>
    </row>
    <row r="36" spans="2:22">
      <c r="B36" s="77"/>
      <c r="C36" s="77"/>
      <c r="D36" s="77"/>
      <c r="E36" s="77"/>
      <c r="F36" s="77"/>
      <c r="G36" s="77"/>
      <c r="H36" s="77"/>
      <c r="I36" s="77"/>
      <c r="J36" s="77"/>
      <c r="K36" s="77"/>
      <c r="V36" s="1"/>
    </row>
    <row r="37" spans="2:22">
      <c r="B37" s="77"/>
      <c r="C37" s="77"/>
      <c r="D37" s="77"/>
      <c r="E37" s="77"/>
      <c r="F37" s="77"/>
      <c r="G37" s="77"/>
      <c r="H37" s="77"/>
      <c r="I37" s="77"/>
      <c r="J37" s="77"/>
      <c r="K37" s="77"/>
      <c r="V37" s="1"/>
    </row>
    <row r="38" spans="2:22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22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22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22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22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22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22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22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22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22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22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5" t="s">
        <v>163</v>
      </c>
      <c r="C1" s="76" t="s" vm="1">
        <v>231</v>
      </c>
    </row>
    <row r="2" spans="2:59">
      <c r="B2" s="55" t="s">
        <v>162</v>
      </c>
      <c r="C2" s="76" t="s">
        <v>232</v>
      </c>
    </row>
    <row r="3" spans="2:59">
      <c r="B3" s="55" t="s">
        <v>164</v>
      </c>
      <c r="C3" s="76" t="s">
        <v>233</v>
      </c>
    </row>
    <row r="4" spans="2:59">
      <c r="B4" s="55" t="s">
        <v>165</v>
      </c>
      <c r="C4" s="76">
        <v>12152</v>
      </c>
    </row>
    <row r="6" spans="2:59" ht="26.25" customHeight="1">
      <c r="B6" s="184" t="s">
        <v>194</v>
      </c>
      <c r="C6" s="185"/>
      <c r="D6" s="185"/>
      <c r="E6" s="185"/>
      <c r="F6" s="185"/>
      <c r="G6" s="185"/>
      <c r="H6" s="185"/>
      <c r="I6" s="185"/>
      <c r="J6" s="185"/>
      <c r="K6" s="185"/>
      <c r="L6" s="186"/>
    </row>
    <row r="7" spans="2:59" ht="26.25" customHeight="1">
      <c r="B7" s="184" t="s">
        <v>81</v>
      </c>
      <c r="C7" s="185"/>
      <c r="D7" s="185"/>
      <c r="E7" s="185"/>
      <c r="F7" s="185"/>
      <c r="G7" s="185"/>
      <c r="H7" s="185"/>
      <c r="I7" s="185"/>
      <c r="J7" s="185"/>
      <c r="K7" s="185"/>
      <c r="L7" s="186"/>
    </row>
    <row r="8" spans="2:59" s="3" customFormat="1" ht="78.75">
      <c r="B8" s="21" t="s">
        <v>100</v>
      </c>
      <c r="C8" s="29" t="s">
        <v>34</v>
      </c>
      <c r="D8" s="29" t="s">
        <v>46</v>
      </c>
      <c r="E8" s="29" t="s">
        <v>85</v>
      </c>
      <c r="F8" s="29" t="s">
        <v>86</v>
      </c>
      <c r="G8" s="29" t="s">
        <v>215</v>
      </c>
      <c r="H8" s="29" t="s">
        <v>214</v>
      </c>
      <c r="I8" s="29" t="s">
        <v>94</v>
      </c>
      <c r="J8" s="29" t="s">
        <v>44</v>
      </c>
      <c r="K8" s="29" t="s">
        <v>166</v>
      </c>
      <c r="L8" s="30" t="s">
        <v>168</v>
      </c>
      <c r="M8" s="1"/>
      <c r="N8" s="1"/>
      <c r="O8" s="1"/>
      <c r="P8" s="1"/>
      <c r="BG8" s="1"/>
    </row>
    <row r="9" spans="2:59" s="3" customFormat="1" ht="24" customHeight="1">
      <c r="B9" s="14"/>
      <c r="C9" s="15"/>
      <c r="D9" s="15"/>
      <c r="E9" s="15"/>
      <c r="F9" s="15" t="s">
        <v>22</v>
      </c>
      <c r="G9" s="15" t="s">
        <v>222</v>
      </c>
      <c r="H9" s="15"/>
      <c r="I9" s="15" t="s">
        <v>218</v>
      </c>
      <c r="J9" s="31" t="s">
        <v>20</v>
      </c>
      <c r="K9" s="31" t="s">
        <v>20</v>
      </c>
      <c r="L9" s="32" t="s">
        <v>20</v>
      </c>
      <c r="M9" s="1"/>
      <c r="N9" s="1"/>
      <c r="O9" s="1"/>
      <c r="P9" s="1"/>
      <c r="BG9" s="1"/>
    </row>
    <row r="10" spans="2:59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"/>
      <c r="N10" s="1"/>
      <c r="O10" s="1"/>
      <c r="P10" s="1"/>
      <c r="BG10" s="1"/>
    </row>
    <row r="11" spans="2:59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1"/>
      <c r="N11" s="1"/>
      <c r="O11" s="1"/>
      <c r="P11" s="1"/>
      <c r="BG11" s="1"/>
    </row>
    <row r="12" spans="2:59" ht="21" customHeight="1">
      <c r="B12" s="101"/>
      <c r="C12" s="77"/>
      <c r="D12" s="77"/>
      <c r="E12" s="77"/>
      <c r="F12" s="77"/>
      <c r="G12" s="77"/>
      <c r="H12" s="77"/>
      <c r="I12" s="77"/>
      <c r="J12" s="77"/>
      <c r="K12" s="77"/>
      <c r="L12" s="77"/>
    </row>
    <row r="13" spans="2:59">
      <c r="B13" s="101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2:59">
      <c r="B14" s="101"/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59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59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2:12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12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</row>
    <row r="19" spans="2:1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12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12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12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12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12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12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12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12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12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12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12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12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12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2" customFormat="1">
      <c r="C5" s="52">
        <v>1</v>
      </c>
      <c r="D5" s="52">
        <f>C5+1</f>
        <v>2</v>
      </c>
      <c r="E5" s="52">
        <f t="shared" ref="E5:Y5" si="0">D5+1</f>
        <v>3</v>
      </c>
      <c r="F5" s="52">
        <f t="shared" si="0"/>
        <v>4</v>
      </c>
      <c r="G5" s="52">
        <f t="shared" si="0"/>
        <v>5</v>
      </c>
      <c r="H5" s="52">
        <f t="shared" si="0"/>
        <v>6</v>
      </c>
      <c r="I5" s="52">
        <f t="shared" si="0"/>
        <v>7</v>
      </c>
      <c r="J5" s="52">
        <f t="shared" si="0"/>
        <v>8</v>
      </c>
      <c r="K5" s="52">
        <f t="shared" si="0"/>
        <v>9</v>
      </c>
      <c r="L5" s="52">
        <f t="shared" si="0"/>
        <v>10</v>
      </c>
      <c r="M5" s="52">
        <f t="shared" si="0"/>
        <v>11</v>
      </c>
      <c r="N5" s="52">
        <f t="shared" si="0"/>
        <v>12</v>
      </c>
      <c r="O5" s="52">
        <f t="shared" si="0"/>
        <v>13</v>
      </c>
      <c r="P5" s="52">
        <f t="shared" si="0"/>
        <v>14</v>
      </c>
      <c r="Q5" s="52">
        <f t="shared" si="0"/>
        <v>15</v>
      </c>
      <c r="R5" s="52">
        <f t="shared" si="0"/>
        <v>16</v>
      </c>
      <c r="S5" s="52">
        <f t="shared" si="0"/>
        <v>17</v>
      </c>
      <c r="T5" s="52">
        <f t="shared" si="0"/>
        <v>18</v>
      </c>
      <c r="U5" s="52">
        <f t="shared" si="0"/>
        <v>19</v>
      </c>
      <c r="V5" s="52">
        <f t="shared" si="0"/>
        <v>20</v>
      </c>
      <c r="W5" s="52">
        <f t="shared" si="0"/>
        <v>21</v>
      </c>
      <c r="X5" s="52">
        <f t="shared" si="0"/>
        <v>22</v>
      </c>
      <c r="Y5" s="52">
        <f t="shared" si="0"/>
        <v>23</v>
      </c>
    </row>
    <row r="6" spans="2:25" ht="31.5">
      <c r="B6" s="51" t="s">
        <v>68</v>
      </c>
      <c r="C6" s="12" t="s">
        <v>34</v>
      </c>
      <c r="E6" s="12" t="s">
        <v>101</v>
      </c>
      <c r="I6" s="12" t="s">
        <v>15</v>
      </c>
      <c r="J6" s="12" t="s">
        <v>47</v>
      </c>
      <c r="M6" s="12" t="s">
        <v>85</v>
      </c>
      <c r="Q6" s="12" t="s">
        <v>17</v>
      </c>
      <c r="R6" s="12" t="s">
        <v>19</v>
      </c>
      <c r="U6" s="12" t="s">
        <v>45</v>
      </c>
      <c r="W6" s="13" t="s">
        <v>43</v>
      </c>
    </row>
    <row r="7" spans="2:25" ht="18">
      <c r="B7" s="51" t="str">
        <f>'תעודות התחייבות ממשלתיות'!B6:R6</f>
        <v>1.ב. ניירות ערך סחירים</v>
      </c>
      <c r="C7" s="12"/>
      <c r="E7" s="45"/>
      <c r="I7" s="12"/>
      <c r="J7" s="12"/>
      <c r="K7" s="12"/>
      <c r="L7" s="12"/>
      <c r="M7" s="12"/>
      <c r="Q7" s="12"/>
      <c r="R7" s="50"/>
    </row>
    <row r="8" spans="2:25" ht="37.5">
      <c r="B8" s="46" t="s">
        <v>70</v>
      </c>
      <c r="C8" s="29" t="s">
        <v>34</v>
      </c>
      <c r="D8" s="29" t="s">
        <v>103</v>
      </c>
      <c r="I8" s="29" t="s">
        <v>15</v>
      </c>
      <c r="J8" s="29" t="s">
        <v>47</v>
      </c>
      <c r="K8" s="29" t="s">
        <v>86</v>
      </c>
      <c r="L8" s="29" t="s">
        <v>18</v>
      </c>
      <c r="M8" s="29" t="s">
        <v>85</v>
      </c>
      <c r="Q8" s="29" t="s">
        <v>17</v>
      </c>
      <c r="R8" s="29" t="s">
        <v>19</v>
      </c>
      <c r="S8" s="29" t="s">
        <v>0</v>
      </c>
      <c r="T8" s="29" t="s">
        <v>89</v>
      </c>
      <c r="U8" s="29" t="s">
        <v>45</v>
      </c>
      <c r="V8" s="29" t="s">
        <v>44</v>
      </c>
      <c r="W8" s="30" t="s">
        <v>95</v>
      </c>
    </row>
    <row r="9" spans="2:25" ht="31.5">
      <c r="B9" s="47" t="str">
        <f>'תעודות חוב מסחריות '!B7:T7</f>
        <v>2. תעודות חוב מסחריות</v>
      </c>
      <c r="C9" s="12" t="s">
        <v>34</v>
      </c>
      <c r="D9" s="12" t="s">
        <v>103</v>
      </c>
      <c r="E9" s="40" t="s">
        <v>101</v>
      </c>
      <c r="G9" s="12" t="s">
        <v>46</v>
      </c>
      <c r="I9" s="12" t="s">
        <v>15</v>
      </c>
      <c r="J9" s="12" t="s">
        <v>47</v>
      </c>
      <c r="K9" s="12" t="s">
        <v>86</v>
      </c>
      <c r="L9" s="12" t="s">
        <v>18</v>
      </c>
      <c r="M9" s="12" t="s">
        <v>85</v>
      </c>
      <c r="Q9" s="12" t="s">
        <v>17</v>
      </c>
      <c r="R9" s="12" t="s">
        <v>19</v>
      </c>
      <c r="S9" s="12" t="s">
        <v>0</v>
      </c>
      <c r="T9" s="12" t="s">
        <v>89</v>
      </c>
      <c r="U9" s="12" t="s">
        <v>45</v>
      </c>
      <c r="V9" s="12" t="s">
        <v>44</v>
      </c>
      <c r="W9" s="37" t="s">
        <v>95</v>
      </c>
    </row>
    <row r="10" spans="2:25" ht="31.5">
      <c r="B10" s="47" t="str">
        <f>'אג"ח קונצרני'!B7:U7</f>
        <v>3. אג"ח קונצרני</v>
      </c>
      <c r="C10" s="29" t="s">
        <v>34</v>
      </c>
      <c r="D10" s="12" t="s">
        <v>103</v>
      </c>
      <c r="E10" s="40" t="s">
        <v>101</v>
      </c>
      <c r="G10" s="29" t="s">
        <v>46</v>
      </c>
      <c r="I10" s="29" t="s">
        <v>15</v>
      </c>
      <c r="J10" s="29" t="s">
        <v>47</v>
      </c>
      <c r="K10" s="29" t="s">
        <v>86</v>
      </c>
      <c r="L10" s="29" t="s">
        <v>18</v>
      </c>
      <c r="M10" s="29" t="s">
        <v>85</v>
      </c>
      <c r="Q10" s="29" t="s">
        <v>17</v>
      </c>
      <c r="R10" s="29" t="s">
        <v>19</v>
      </c>
      <c r="S10" s="29" t="s">
        <v>0</v>
      </c>
      <c r="T10" s="29" t="s">
        <v>89</v>
      </c>
      <c r="U10" s="29" t="s">
        <v>45</v>
      </c>
      <c r="V10" s="12" t="s">
        <v>44</v>
      </c>
      <c r="W10" s="30" t="s">
        <v>95</v>
      </c>
    </row>
    <row r="11" spans="2:25" ht="31.5">
      <c r="B11" s="47" t="str">
        <f>מניות!B7</f>
        <v>4. מניות</v>
      </c>
      <c r="C11" s="29" t="s">
        <v>34</v>
      </c>
      <c r="D11" s="12" t="s">
        <v>103</v>
      </c>
      <c r="E11" s="40" t="s">
        <v>101</v>
      </c>
      <c r="H11" s="29" t="s">
        <v>85</v>
      </c>
      <c r="S11" s="29" t="s">
        <v>0</v>
      </c>
      <c r="T11" s="12" t="s">
        <v>89</v>
      </c>
      <c r="U11" s="12" t="s">
        <v>45</v>
      </c>
      <c r="V11" s="12" t="s">
        <v>44</v>
      </c>
      <c r="W11" s="13" t="s">
        <v>95</v>
      </c>
    </row>
    <row r="12" spans="2:25" ht="31.5">
      <c r="B12" s="47" t="str">
        <f>'תעודות סל'!B7:N7</f>
        <v>5. תעודות סל</v>
      </c>
      <c r="C12" s="29" t="s">
        <v>34</v>
      </c>
      <c r="D12" s="12" t="s">
        <v>103</v>
      </c>
      <c r="E12" s="40" t="s">
        <v>101</v>
      </c>
      <c r="H12" s="29" t="s">
        <v>85</v>
      </c>
      <c r="S12" s="29" t="s">
        <v>0</v>
      </c>
      <c r="T12" s="29" t="s">
        <v>89</v>
      </c>
      <c r="U12" s="29" t="s">
        <v>45</v>
      </c>
      <c r="V12" s="29" t="s">
        <v>44</v>
      </c>
      <c r="W12" s="30" t="s">
        <v>95</v>
      </c>
    </row>
    <row r="13" spans="2:25" ht="31.5">
      <c r="B13" s="47" t="str">
        <f>'קרנות נאמנות'!B7:O7</f>
        <v>6. קרנות נאמנות</v>
      </c>
      <c r="C13" s="29" t="s">
        <v>34</v>
      </c>
      <c r="D13" s="29" t="s">
        <v>103</v>
      </c>
      <c r="G13" s="29" t="s">
        <v>46</v>
      </c>
      <c r="H13" s="29" t="s">
        <v>85</v>
      </c>
      <c r="S13" s="29" t="s">
        <v>0</v>
      </c>
      <c r="T13" s="29" t="s">
        <v>89</v>
      </c>
      <c r="U13" s="29" t="s">
        <v>45</v>
      </c>
      <c r="V13" s="29" t="s">
        <v>44</v>
      </c>
      <c r="W13" s="30" t="s">
        <v>95</v>
      </c>
    </row>
    <row r="14" spans="2:25" ht="31.5">
      <c r="B14" s="47" t="str">
        <f>'כתבי אופציה'!B7:L7</f>
        <v>7. כתבי אופציה</v>
      </c>
      <c r="C14" s="29" t="s">
        <v>34</v>
      </c>
      <c r="D14" s="29" t="s">
        <v>103</v>
      </c>
      <c r="G14" s="29" t="s">
        <v>46</v>
      </c>
      <c r="H14" s="29" t="s">
        <v>85</v>
      </c>
      <c r="S14" s="29" t="s">
        <v>0</v>
      </c>
      <c r="T14" s="29" t="s">
        <v>89</v>
      </c>
      <c r="U14" s="29" t="s">
        <v>45</v>
      </c>
      <c r="V14" s="29" t="s">
        <v>44</v>
      </c>
      <c r="W14" s="30" t="s">
        <v>95</v>
      </c>
    </row>
    <row r="15" spans="2:25" ht="31.5">
      <c r="B15" s="47" t="str">
        <f>אופציות!B7</f>
        <v>8. אופציות</v>
      </c>
      <c r="C15" s="29" t="s">
        <v>34</v>
      </c>
      <c r="D15" s="29" t="s">
        <v>103</v>
      </c>
      <c r="G15" s="29" t="s">
        <v>46</v>
      </c>
      <c r="H15" s="29" t="s">
        <v>85</v>
      </c>
      <c r="S15" s="29" t="s">
        <v>0</v>
      </c>
      <c r="T15" s="29" t="s">
        <v>89</v>
      </c>
      <c r="U15" s="29" t="s">
        <v>45</v>
      </c>
      <c r="V15" s="29" t="s">
        <v>44</v>
      </c>
      <c r="W15" s="30" t="s">
        <v>95</v>
      </c>
    </row>
    <row r="16" spans="2:25" ht="31.5">
      <c r="B16" s="47" t="str">
        <f>'חוזים עתידיים'!B7:I7</f>
        <v>9. חוזים עתידיים</v>
      </c>
      <c r="C16" s="29" t="s">
        <v>34</v>
      </c>
      <c r="D16" s="29" t="s">
        <v>103</v>
      </c>
      <c r="G16" s="29" t="s">
        <v>46</v>
      </c>
      <c r="H16" s="29" t="s">
        <v>85</v>
      </c>
      <c r="S16" s="29" t="s">
        <v>0</v>
      </c>
      <c r="T16" s="30" t="s">
        <v>89</v>
      </c>
    </row>
    <row r="17" spans="2:25" ht="31.5">
      <c r="B17" s="47" t="str">
        <f>'מוצרים מובנים'!B7:Q7</f>
        <v>10. מוצרים מובנים</v>
      </c>
      <c r="C17" s="29" t="s">
        <v>34</v>
      </c>
      <c r="F17" s="12" t="s">
        <v>37</v>
      </c>
      <c r="I17" s="29" t="s">
        <v>15</v>
      </c>
      <c r="J17" s="29" t="s">
        <v>47</v>
      </c>
      <c r="K17" s="29" t="s">
        <v>86</v>
      </c>
      <c r="L17" s="29" t="s">
        <v>18</v>
      </c>
      <c r="M17" s="29" t="s">
        <v>85</v>
      </c>
      <c r="Q17" s="29" t="s">
        <v>17</v>
      </c>
      <c r="R17" s="29" t="s">
        <v>19</v>
      </c>
      <c r="S17" s="29" t="s">
        <v>0</v>
      </c>
      <c r="T17" s="29" t="s">
        <v>89</v>
      </c>
      <c r="U17" s="29" t="s">
        <v>45</v>
      </c>
      <c r="V17" s="29" t="s">
        <v>44</v>
      </c>
      <c r="W17" s="30" t="s">
        <v>95</v>
      </c>
    </row>
    <row r="18" spans="2:25" ht="18">
      <c r="B18" s="51" t="str">
        <f>'לא סחיר- תעודות התחייבות ממשלתי'!B6:P6</f>
        <v>1.ג. ניירות ערך לא סחירים</v>
      </c>
    </row>
    <row r="19" spans="2:25" ht="31.5">
      <c r="B19" s="47" t="str">
        <f>'לא סחיר- תעודות התחייבות ממשלתי'!B7:P7</f>
        <v>1. תעודות התחייבות ממשלתיות</v>
      </c>
      <c r="C19" s="29" t="s">
        <v>34</v>
      </c>
      <c r="I19" s="29" t="s">
        <v>15</v>
      </c>
      <c r="J19" s="29" t="s">
        <v>47</v>
      </c>
      <c r="K19" s="29" t="s">
        <v>86</v>
      </c>
      <c r="L19" s="29" t="s">
        <v>18</v>
      </c>
      <c r="M19" s="29" t="s">
        <v>85</v>
      </c>
      <c r="Q19" s="29" t="s">
        <v>17</v>
      </c>
      <c r="R19" s="29" t="s">
        <v>19</v>
      </c>
      <c r="S19" s="29" t="s">
        <v>0</v>
      </c>
      <c r="T19" s="29" t="s">
        <v>89</v>
      </c>
      <c r="U19" s="29" t="s">
        <v>94</v>
      </c>
      <c r="V19" s="29" t="s">
        <v>44</v>
      </c>
      <c r="W19" s="30" t="s">
        <v>95</v>
      </c>
    </row>
    <row r="20" spans="2:25" ht="31.5">
      <c r="B20" s="47" t="str">
        <f>'לא סחיר - תעודות חוב מסחריות'!B7:S7</f>
        <v>2. תעודות חוב מסחריות</v>
      </c>
      <c r="C20" s="29" t="s">
        <v>34</v>
      </c>
      <c r="D20" s="40" t="s">
        <v>102</v>
      </c>
      <c r="E20" s="40" t="s">
        <v>101</v>
      </c>
      <c r="G20" s="29" t="s">
        <v>46</v>
      </c>
      <c r="I20" s="29" t="s">
        <v>15</v>
      </c>
      <c r="J20" s="29" t="s">
        <v>47</v>
      </c>
      <c r="K20" s="29" t="s">
        <v>86</v>
      </c>
      <c r="L20" s="29" t="s">
        <v>18</v>
      </c>
      <c r="M20" s="29" t="s">
        <v>85</v>
      </c>
      <c r="Q20" s="29" t="s">
        <v>17</v>
      </c>
      <c r="R20" s="29" t="s">
        <v>19</v>
      </c>
      <c r="S20" s="29" t="s">
        <v>0</v>
      </c>
      <c r="T20" s="29" t="s">
        <v>89</v>
      </c>
      <c r="U20" s="29" t="s">
        <v>94</v>
      </c>
      <c r="V20" s="29" t="s">
        <v>44</v>
      </c>
      <c r="W20" s="30" t="s">
        <v>95</v>
      </c>
    </row>
    <row r="21" spans="2:25" ht="31.5">
      <c r="B21" s="47" t="str">
        <f>'לא סחיר - אג"ח קונצרני'!B7:S7</f>
        <v>3. אג"ח קונצרני</v>
      </c>
      <c r="C21" s="29" t="s">
        <v>34</v>
      </c>
      <c r="D21" s="40" t="s">
        <v>102</v>
      </c>
      <c r="E21" s="40" t="s">
        <v>101</v>
      </c>
      <c r="G21" s="29" t="s">
        <v>46</v>
      </c>
      <c r="I21" s="29" t="s">
        <v>15</v>
      </c>
      <c r="J21" s="29" t="s">
        <v>47</v>
      </c>
      <c r="K21" s="29" t="s">
        <v>86</v>
      </c>
      <c r="L21" s="29" t="s">
        <v>18</v>
      </c>
      <c r="M21" s="29" t="s">
        <v>85</v>
      </c>
      <c r="Q21" s="29" t="s">
        <v>17</v>
      </c>
      <c r="R21" s="29" t="s">
        <v>19</v>
      </c>
      <c r="S21" s="29" t="s">
        <v>0</v>
      </c>
      <c r="T21" s="29" t="s">
        <v>89</v>
      </c>
      <c r="U21" s="29" t="s">
        <v>94</v>
      </c>
      <c r="V21" s="29" t="s">
        <v>44</v>
      </c>
      <c r="W21" s="30" t="s">
        <v>95</v>
      </c>
    </row>
    <row r="22" spans="2:25" ht="31.5">
      <c r="B22" s="47" t="str">
        <f>'לא סחיר - מניות'!B7:M7</f>
        <v>4. מניות</v>
      </c>
      <c r="C22" s="29" t="s">
        <v>34</v>
      </c>
      <c r="D22" s="40" t="s">
        <v>102</v>
      </c>
      <c r="E22" s="40" t="s">
        <v>101</v>
      </c>
      <c r="G22" s="29" t="s">
        <v>46</v>
      </c>
      <c r="H22" s="29" t="s">
        <v>85</v>
      </c>
      <c r="S22" s="29" t="s">
        <v>0</v>
      </c>
      <c r="T22" s="29" t="s">
        <v>89</v>
      </c>
      <c r="U22" s="29" t="s">
        <v>94</v>
      </c>
      <c r="V22" s="29" t="s">
        <v>44</v>
      </c>
      <c r="W22" s="30" t="s">
        <v>95</v>
      </c>
    </row>
    <row r="23" spans="2:25" ht="31.5">
      <c r="B23" s="47" t="str">
        <f>'לא סחיר - קרנות השקעה'!B7:K7</f>
        <v>5. קרנות השקעה</v>
      </c>
      <c r="C23" s="29" t="s">
        <v>34</v>
      </c>
      <c r="G23" s="29" t="s">
        <v>46</v>
      </c>
      <c r="H23" s="29" t="s">
        <v>85</v>
      </c>
      <c r="K23" s="29" t="s">
        <v>86</v>
      </c>
      <c r="S23" s="29" t="s">
        <v>0</v>
      </c>
      <c r="T23" s="29" t="s">
        <v>89</v>
      </c>
      <c r="U23" s="29" t="s">
        <v>94</v>
      </c>
      <c r="V23" s="29" t="s">
        <v>44</v>
      </c>
      <c r="W23" s="30" t="s">
        <v>95</v>
      </c>
    </row>
    <row r="24" spans="2:25" ht="31.5">
      <c r="B24" s="47" t="str">
        <f>'לא סחיר - כתבי אופציה'!B7:L7</f>
        <v>6. כתבי אופציה</v>
      </c>
      <c r="C24" s="29" t="s">
        <v>34</v>
      </c>
      <c r="G24" s="29" t="s">
        <v>46</v>
      </c>
      <c r="H24" s="29" t="s">
        <v>85</v>
      </c>
      <c r="K24" s="29" t="s">
        <v>86</v>
      </c>
      <c r="S24" s="29" t="s">
        <v>0</v>
      </c>
      <c r="T24" s="29" t="s">
        <v>89</v>
      </c>
      <c r="U24" s="29" t="s">
        <v>94</v>
      </c>
      <c r="V24" s="29" t="s">
        <v>44</v>
      </c>
      <c r="W24" s="30" t="s">
        <v>95</v>
      </c>
    </row>
    <row r="25" spans="2:25" ht="31.5">
      <c r="B25" s="47" t="str">
        <f>'לא סחיר - אופציות'!B7:L7</f>
        <v>7. אופציות</v>
      </c>
      <c r="C25" s="29" t="s">
        <v>34</v>
      </c>
      <c r="G25" s="29" t="s">
        <v>46</v>
      </c>
      <c r="H25" s="29" t="s">
        <v>85</v>
      </c>
      <c r="K25" s="29" t="s">
        <v>86</v>
      </c>
      <c r="S25" s="29" t="s">
        <v>0</v>
      </c>
      <c r="T25" s="29" t="s">
        <v>89</v>
      </c>
      <c r="U25" s="29" t="s">
        <v>94</v>
      </c>
      <c r="V25" s="29" t="s">
        <v>44</v>
      </c>
      <c r="W25" s="30" t="s">
        <v>95</v>
      </c>
    </row>
    <row r="26" spans="2:25" ht="31.5">
      <c r="B26" s="47" t="str">
        <f>'לא סחיר - חוזים עתידיים'!B7:K7</f>
        <v>8. חוזים עתידיים</v>
      </c>
      <c r="C26" s="29" t="s">
        <v>34</v>
      </c>
      <c r="G26" s="29" t="s">
        <v>46</v>
      </c>
      <c r="H26" s="29" t="s">
        <v>85</v>
      </c>
      <c r="K26" s="29" t="s">
        <v>86</v>
      </c>
      <c r="S26" s="29" t="s">
        <v>0</v>
      </c>
      <c r="T26" s="29" t="s">
        <v>89</v>
      </c>
      <c r="U26" s="29" t="s">
        <v>94</v>
      </c>
      <c r="V26" s="30" t="s">
        <v>95</v>
      </c>
    </row>
    <row r="27" spans="2:25" ht="31.5">
      <c r="B27" s="47" t="str">
        <f>'לא סחיר - מוצרים מובנים'!B7:Q7</f>
        <v>9. מוצרים מובנים</v>
      </c>
      <c r="C27" s="29" t="s">
        <v>34</v>
      </c>
      <c r="F27" s="29" t="s">
        <v>37</v>
      </c>
      <c r="I27" s="29" t="s">
        <v>15</v>
      </c>
      <c r="J27" s="29" t="s">
        <v>47</v>
      </c>
      <c r="K27" s="29" t="s">
        <v>86</v>
      </c>
      <c r="L27" s="29" t="s">
        <v>18</v>
      </c>
      <c r="M27" s="29" t="s">
        <v>85</v>
      </c>
      <c r="Q27" s="29" t="s">
        <v>17</v>
      </c>
      <c r="R27" s="29" t="s">
        <v>19</v>
      </c>
      <c r="S27" s="29" t="s">
        <v>0</v>
      </c>
      <c r="T27" s="29" t="s">
        <v>89</v>
      </c>
      <c r="U27" s="29" t="s">
        <v>94</v>
      </c>
      <c r="V27" s="29" t="s">
        <v>44</v>
      </c>
      <c r="W27" s="30" t="s">
        <v>95</v>
      </c>
    </row>
    <row r="28" spans="2:25" ht="31.5">
      <c r="B28" s="51" t="str">
        <f>הלוואות!B6</f>
        <v>1.ד. הלוואות:</v>
      </c>
      <c r="C28" s="29" t="s">
        <v>34</v>
      </c>
      <c r="I28" s="29" t="s">
        <v>15</v>
      </c>
      <c r="J28" s="29" t="s">
        <v>47</v>
      </c>
      <c r="L28" s="29" t="s">
        <v>18</v>
      </c>
      <c r="M28" s="29" t="s">
        <v>85</v>
      </c>
      <c r="Q28" s="12" t="s">
        <v>30</v>
      </c>
      <c r="R28" s="29" t="s">
        <v>19</v>
      </c>
      <c r="S28" s="29" t="s">
        <v>0</v>
      </c>
      <c r="T28" s="29" t="s">
        <v>89</v>
      </c>
      <c r="U28" s="29" t="s">
        <v>94</v>
      </c>
      <c r="V28" s="30" t="s">
        <v>95</v>
      </c>
    </row>
    <row r="29" spans="2:25" ht="47.25">
      <c r="B29" s="51" t="str">
        <f>'פקדונות מעל 3 חודשים'!B6:O6</f>
        <v>1.ה. פקדונות מעל 3 חודשים:</v>
      </c>
      <c r="C29" s="29" t="s">
        <v>34</v>
      </c>
      <c r="E29" s="29" t="s">
        <v>101</v>
      </c>
      <c r="I29" s="29" t="s">
        <v>15</v>
      </c>
      <c r="J29" s="29" t="s">
        <v>47</v>
      </c>
      <c r="L29" s="29" t="s">
        <v>18</v>
      </c>
      <c r="M29" s="29" t="s">
        <v>85</v>
      </c>
      <c r="O29" s="48" t="s">
        <v>38</v>
      </c>
      <c r="P29" s="49"/>
      <c r="R29" s="29" t="s">
        <v>19</v>
      </c>
      <c r="S29" s="29" t="s">
        <v>0</v>
      </c>
      <c r="T29" s="29" t="s">
        <v>89</v>
      </c>
      <c r="U29" s="29" t="s">
        <v>94</v>
      </c>
      <c r="V29" s="30" t="s">
        <v>95</v>
      </c>
    </row>
    <row r="30" spans="2:25" ht="63">
      <c r="B30" s="51" t="str">
        <f>'זכויות מקרקעין'!B6</f>
        <v>1. ו. זכויות במקרקעין:</v>
      </c>
      <c r="C30" s="12" t="s">
        <v>40</v>
      </c>
      <c r="N30" s="48" t="s">
        <v>69</v>
      </c>
      <c r="P30" s="49" t="s">
        <v>41</v>
      </c>
      <c r="U30" s="29" t="s">
        <v>94</v>
      </c>
      <c r="V30" s="13" t="s">
        <v>43</v>
      </c>
    </row>
    <row r="31" spans="2:25" ht="31.5">
      <c r="B31" s="51" t="str">
        <f>'השקעות אחרות '!B6:K6</f>
        <v xml:space="preserve">1. ח. השקעות אחרות </v>
      </c>
      <c r="C31" s="12" t="s">
        <v>15</v>
      </c>
      <c r="J31" s="12" t="s">
        <v>16</v>
      </c>
      <c r="Q31" s="12" t="s">
        <v>42</v>
      </c>
      <c r="R31" s="12" t="s">
        <v>39</v>
      </c>
      <c r="U31" s="29" t="s">
        <v>94</v>
      </c>
      <c r="V31" s="13" t="s">
        <v>43</v>
      </c>
    </row>
    <row r="32" spans="2:25" ht="47.25">
      <c r="B32" s="51" t="str">
        <f>'יתרת התחייבות להשקעה'!B6:D6</f>
        <v>1. ט. יתרות התחייבות להשקעה:</v>
      </c>
      <c r="X32" s="12" t="s">
        <v>91</v>
      </c>
      <c r="Y32" s="13" t="s">
        <v>90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5" t="s">
        <v>163</v>
      </c>
      <c r="C1" s="76" t="s" vm="1">
        <v>231</v>
      </c>
    </row>
    <row r="2" spans="2:54">
      <c r="B2" s="55" t="s">
        <v>162</v>
      </c>
      <c r="C2" s="76" t="s">
        <v>232</v>
      </c>
    </row>
    <row r="3" spans="2:54">
      <c r="B3" s="55" t="s">
        <v>164</v>
      </c>
      <c r="C3" s="76" t="s">
        <v>233</v>
      </c>
    </row>
    <row r="4" spans="2:54">
      <c r="B4" s="55" t="s">
        <v>165</v>
      </c>
      <c r="C4" s="76">
        <v>12152</v>
      </c>
    </row>
    <row r="6" spans="2:54" ht="26.25" customHeight="1">
      <c r="B6" s="184" t="s">
        <v>194</v>
      </c>
      <c r="C6" s="185"/>
      <c r="D6" s="185"/>
      <c r="E6" s="185"/>
      <c r="F6" s="185"/>
      <c r="G6" s="185"/>
      <c r="H6" s="185"/>
      <c r="I6" s="185"/>
      <c r="J6" s="185"/>
      <c r="K6" s="185"/>
      <c r="L6" s="186"/>
    </row>
    <row r="7" spans="2:54" ht="26.25" customHeight="1">
      <c r="B7" s="184" t="s">
        <v>82</v>
      </c>
      <c r="C7" s="185"/>
      <c r="D7" s="185"/>
      <c r="E7" s="185"/>
      <c r="F7" s="185"/>
      <c r="G7" s="185"/>
      <c r="H7" s="185"/>
      <c r="I7" s="185"/>
      <c r="J7" s="185"/>
      <c r="K7" s="185"/>
      <c r="L7" s="186"/>
    </row>
    <row r="8" spans="2:54" s="3" customFormat="1" ht="78.75">
      <c r="B8" s="21" t="s">
        <v>100</v>
      </c>
      <c r="C8" s="29" t="s">
        <v>34</v>
      </c>
      <c r="D8" s="29" t="s">
        <v>46</v>
      </c>
      <c r="E8" s="29" t="s">
        <v>85</v>
      </c>
      <c r="F8" s="29" t="s">
        <v>86</v>
      </c>
      <c r="G8" s="29" t="s">
        <v>215</v>
      </c>
      <c r="H8" s="29" t="s">
        <v>214</v>
      </c>
      <c r="I8" s="29" t="s">
        <v>94</v>
      </c>
      <c r="J8" s="29" t="s">
        <v>44</v>
      </c>
      <c r="K8" s="29" t="s">
        <v>166</v>
      </c>
      <c r="L8" s="30" t="s">
        <v>168</v>
      </c>
      <c r="M8" s="1"/>
      <c r="AZ8" s="1"/>
    </row>
    <row r="9" spans="2:54" s="3" customFormat="1" ht="21" customHeight="1">
      <c r="B9" s="14"/>
      <c r="C9" s="15"/>
      <c r="D9" s="15"/>
      <c r="E9" s="15"/>
      <c r="F9" s="15" t="s">
        <v>22</v>
      </c>
      <c r="G9" s="15" t="s">
        <v>222</v>
      </c>
      <c r="H9" s="15"/>
      <c r="I9" s="15" t="s">
        <v>218</v>
      </c>
      <c r="J9" s="31" t="s">
        <v>20</v>
      </c>
      <c r="K9" s="31" t="s">
        <v>20</v>
      </c>
      <c r="L9" s="32" t="s">
        <v>20</v>
      </c>
      <c r="AZ9" s="1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AZ10" s="1"/>
    </row>
    <row r="11" spans="2:54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AZ11" s="1"/>
    </row>
    <row r="12" spans="2:54" ht="19.5" customHeight="1">
      <c r="B12" s="93" t="s">
        <v>230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</row>
    <row r="13" spans="2:54">
      <c r="B13" s="93" t="s">
        <v>96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2:54">
      <c r="B14" s="93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54">
      <c r="B15" s="93" t="s">
        <v>221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54" s="7" customFormat="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AZ16" s="1"/>
      <c r="BB16" s="1"/>
    </row>
    <row r="17" spans="2:54" s="7" customFormat="1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AZ17" s="1"/>
      <c r="BB17" s="1"/>
    </row>
    <row r="18" spans="2:54" s="7" customFormat="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AZ18" s="1"/>
      <c r="BB18" s="1"/>
    </row>
    <row r="19" spans="2:54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54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54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54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4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4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4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4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4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4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4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4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4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4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E24" sqref="E24"/>
    </sheetView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5" t="s">
        <v>163</v>
      </c>
      <c r="C1" s="76" t="s" vm="1">
        <v>231</v>
      </c>
    </row>
    <row r="2" spans="2:51">
      <c r="B2" s="55" t="s">
        <v>162</v>
      </c>
      <c r="C2" s="76" t="s">
        <v>232</v>
      </c>
    </row>
    <row r="3" spans="2:51">
      <c r="B3" s="55" t="s">
        <v>164</v>
      </c>
      <c r="C3" s="76" t="s">
        <v>233</v>
      </c>
    </row>
    <row r="4" spans="2:51">
      <c r="B4" s="55" t="s">
        <v>165</v>
      </c>
      <c r="C4" s="76">
        <v>12152</v>
      </c>
    </row>
    <row r="6" spans="2:51" ht="26.25" customHeight="1">
      <c r="B6" s="184" t="s">
        <v>194</v>
      </c>
      <c r="C6" s="185"/>
      <c r="D6" s="185"/>
      <c r="E6" s="185"/>
      <c r="F6" s="185"/>
      <c r="G6" s="185"/>
      <c r="H6" s="185"/>
      <c r="I6" s="185"/>
      <c r="J6" s="185"/>
      <c r="K6" s="186"/>
    </row>
    <row r="7" spans="2:51" ht="26.25" customHeight="1">
      <c r="B7" s="184" t="s">
        <v>83</v>
      </c>
      <c r="C7" s="185"/>
      <c r="D7" s="185"/>
      <c r="E7" s="185"/>
      <c r="F7" s="185"/>
      <c r="G7" s="185"/>
      <c r="H7" s="185"/>
      <c r="I7" s="185"/>
      <c r="J7" s="185"/>
      <c r="K7" s="186"/>
    </row>
    <row r="8" spans="2:51" s="3" customFormat="1" ht="63">
      <c r="B8" s="21" t="s">
        <v>100</v>
      </c>
      <c r="C8" s="29" t="s">
        <v>34</v>
      </c>
      <c r="D8" s="29" t="s">
        <v>46</v>
      </c>
      <c r="E8" s="29" t="s">
        <v>85</v>
      </c>
      <c r="F8" s="29" t="s">
        <v>86</v>
      </c>
      <c r="G8" s="29" t="s">
        <v>215</v>
      </c>
      <c r="H8" s="29" t="s">
        <v>214</v>
      </c>
      <c r="I8" s="29" t="s">
        <v>94</v>
      </c>
      <c r="J8" s="29" t="s">
        <v>166</v>
      </c>
      <c r="K8" s="30" t="s">
        <v>168</v>
      </c>
      <c r="L8" s="1"/>
      <c r="AW8" s="1"/>
    </row>
    <row r="9" spans="2:51" s="3" customFormat="1" ht="22.5" customHeight="1">
      <c r="B9" s="14"/>
      <c r="C9" s="15"/>
      <c r="D9" s="15"/>
      <c r="E9" s="15"/>
      <c r="F9" s="15" t="s">
        <v>22</v>
      </c>
      <c r="G9" s="15" t="s">
        <v>222</v>
      </c>
      <c r="H9" s="15"/>
      <c r="I9" s="15" t="s">
        <v>218</v>
      </c>
      <c r="J9" s="31" t="s">
        <v>20</v>
      </c>
      <c r="K9" s="16" t="s">
        <v>20</v>
      </c>
      <c r="AW9" s="1"/>
    </row>
    <row r="10" spans="2:5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9" t="s">
        <v>8</v>
      </c>
      <c r="K10" s="19" t="s">
        <v>9</v>
      </c>
      <c r="AW10" s="1"/>
    </row>
    <row r="11" spans="2:51" s="4" customFormat="1" ht="18" customHeight="1">
      <c r="B11" s="103" t="s">
        <v>36</v>
      </c>
      <c r="C11" s="104"/>
      <c r="D11" s="104"/>
      <c r="E11" s="104"/>
      <c r="F11" s="104"/>
      <c r="G11" s="105"/>
      <c r="H11" s="109"/>
      <c r="I11" s="105">
        <v>0.42183000000000009</v>
      </c>
      <c r="J11" s="106">
        <v>1</v>
      </c>
      <c r="K11" s="106">
        <f>I11/'סכום נכסי הקרן'!$C$42</f>
        <v>3.324261220119899E-4</v>
      </c>
      <c r="AW11" s="94"/>
    </row>
    <row r="12" spans="2:51" s="94" customFormat="1" ht="19.5" customHeight="1">
      <c r="B12" s="107" t="s">
        <v>29</v>
      </c>
      <c r="C12" s="104"/>
      <c r="D12" s="104"/>
      <c r="E12" s="104"/>
      <c r="F12" s="104"/>
      <c r="G12" s="105"/>
      <c r="H12" s="109"/>
      <c r="I12" s="105">
        <v>0.42182999999999993</v>
      </c>
      <c r="J12" s="106">
        <v>0.99999999999999956</v>
      </c>
      <c r="K12" s="106">
        <f>I12/'סכום נכסי הקרן'!$C$42</f>
        <v>3.3242612201198979E-4</v>
      </c>
    </row>
    <row r="13" spans="2:51">
      <c r="B13" s="97" t="s">
        <v>320</v>
      </c>
      <c r="C13" s="80"/>
      <c r="D13" s="80"/>
      <c r="E13" s="80"/>
      <c r="F13" s="80"/>
      <c r="G13" s="88"/>
      <c r="H13" s="90"/>
      <c r="I13" s="88">
        <v>0.42182999999999993</v>
      </c>
      <c r="J13" s="89">
        <v>0.99999999999999956</v>
      </c>
      <c r="K13" s="89">
        <f>I13/'סכום נכסי הקרן'!$C$42</f>
        <v>3.3242612201198979E-4</v>
      </c>
    </row>
    <row r="14" spans="2:51">
      <c r="B14" s="84" t="s">
        <v>321</v>
      </c>
      <c r="C14" s="78" t="s">
        <v>322</v>
      </c>
      <c r="D14" s="91" t="s">
        <v>323</v>
      </c>
      <c r="E14" s="91" t="s">
        <v>147</v>
      </c>
      <c r="F14" s="102">
        <v>43159</v>
      </c>
      <c r="G14" s="85">
        <v>13852</v>
      </c>
      <c r="H14" s="87">
        <v>-1.1106</v>
      </c>
      <c r="I14" s="85">
        <v>-0.15384</v>
      </c>
      <c r="J14" s="86">
        <v>-0.36469667875684508</v>
      </c>
      <c r="K14" s="86">
        <f>I14/'סכום נכסי הקרן'!$C$42</f>
        <v>-1.2123470262979048E-4</v>
      </c>
    </row>
    <row r="15" spans="2:51">
      <c r="B15" s="84" t="s">
        <v>324</v>
      </c>
      <c r="C15" s="78" t="s">
        <v>325</v>
      </c>
      <c r="D15" s="91" t="s">
        <v>323</v>
      </c>
      <c r="E15" s="91" t="s">
        <v>147</v>
      </c>
      <c r="F15" s="102">
        <v>43181</v>
      </c>
      <c r="G15" s="85">
        <v>2082.6</v>
      </c>
      <c r="H15" s="87">
        <v>-0.87770000000000004</v>
      </c>
      <c r="I15" s="85">
        <v>-1.8280000000000001E-2</v>
      </c>
      <c r="J15" s="86">
        <v>-4.3334992769599123E-2</v>
      </c>
      <c r="K15" s="86">
        <f>I15/'סכום נכסי הקרן'!$C$42</f>
        <v>-1.4405683593815458E-5</v>
      </c>
    </row>
    <row r="16" spans="2:51" s="7" customFormat="1">
      <c r="B16" s="84" t="s">
        <v>326</v>
      </c>
      <c r="C16" s="78" t="s">
        <v>327</v>
      </c>
      <c r="D16" s="91" t="s">
        <v>323</v>
      </c>
      <c r="E16" s="91" t="s">
        <v>147</v>
      </c>
      <c r="F16" s="102">
        <v>43157</v>
      </c>
      <c r="G16" s="85">
        <v>138984</v>
      </c>
      <c r="H16" s="87">
        <v>-0.77310000000000001</v>
      </c>
      <c r="I16" s="85">
        <v>-1.0744500000000001</v>
      </c>
      <c r="J16" s="86">
        <v>-2.5471161368323729</v>
      </c>
      <c r="K16" s="86">
        <f>I16/'סכום נכסי הקרן'!$C$42</f>
        <v>-8.4672793968134676E-4</v>
      </c>
      <c r="AW16" s="1"/>
      <c r="AY16" s="1"/>
    </row>
    <row r="17" spans="2:51" s="7" customFormat="1">
      <c r="B17" s="84" t="s">
        <v>328</v>
      </c>
      <c r="C17" s="78" t="s">
        <v>329</v>
      </c>
      <c r="D17" s="91" t="s">
        <v>323</v>
      </c>
      <c r="E17" s="91" t="s">
        <v>147</v>
      </c>
      <c r="F17" s="102">
        <v>43153</v>
      </c>
      <c r="G17" s="85">
        <v>34758</v>
      </c>
      <c r="H17" s="87">
        <v>-0.73829999999999996</v>
      </c>
      <c r="I17" s="85">
        <v>-0.25662000000000001</v>
      </c>
      <c r="J17" s="86">
        <v>-0.60834933504018196</v>
      </c>
      <c r="K17" s="86">
        <f>I17/'סכום נכסי הקרן'!$C$42</f>
        <v>-2.0223121027598045E-4</v>
      </c>
      <c r="AW17" s="1"/>
      <c r="AY17" s="1"/>
    </row>
    <row r="18" spans="2:51" s="7" customFormat="1">
      <c r="B18" s="84" t="s">
        <v>330</v>
      </c>
      <c r="C18" s="78" t="s">
        <v>331</v>
      </c>
      <c r="D18" s="91" t="s">
        <v>323</v>
      </c>
      <c r="E18" s="91" t="s">
        <v>147</v>
      </c>
      <c r="F18" s="102">
        <v>43158</v>
      </c>
      <c r="G18" s="85">
        <v>161644</v>
      </c>
      <c r="H18" s="87">
        <v>1.1428</v>
      </c>
      <c r="I18" s="85">
        <v>1.84731</v>
      </c>
      <c r="J18" s="86">
        <v>4.3792760116634657</v>
      </c>
      <c r="K18" s="86">
        <f>I18/'סכום נכסי הקרן'!$C$42</f>
        <v>1.4557857417774197E-3</v>
      </c>
      <c r="AW18" s="1"/>
      <c r="AY18" s="1"/>
    </row>
    <row r="19" spans="2:51">
      <c r="B19" s="84" t="s">
        <v>332</v>
      </c>
      <c r="C19" s="78" t="s">
        <v>333</v>
      </c>
      <c r="D19" s="91" t="s">
        <v>323</v>
      </c>
      <c r="E19" s="91" t="s">
        <v>147</v>
      </c>
      <c r="F19" s="102">
        <v>43186</v>
      </c>
      <c r="G19" s="85">
        <v>3514</v>
      </c>
      <c r="H19" s="87">
        <v>0.88390000000000002</v>
      </c>
      <c r="I19" s="85">
        <v>3.1059999999999997E-2</v>
      </c>
      <c r="J19" s="86">
        <v>7.3631557736528908E-2</v>
      </c>
      <c r="K19" s="86">
        <f>I19/'סכום נכסי הקרן'!$C$42</f>
        <v>2.4477053196056239E-5</v>
      </c>
    </row>
    <row r="20" spans="2:51">
      <c r="B20" s="84" t="s">
        <v>334</v>
      </c>
      <c r="C20" s="78" t="s">
        <v>335</v>
      </c>
      <c r="D20" s="91" t="s">
        <v>323</v>
      </c>
      <c r="E20" s="91" t="s">
        <v>147</v>
      </c>
      <c r="F20" s="102">
        <v>43188</v>
      </c>
      <c r="G20" s="85">
        <v>35140</v>
      </c>
      <c r="H20" s="87">
        <v>0.1328</v>
      </c>
      <c r="I20" s="85">
        <v>4.6649999999999997E-2</v>
      </c>
      <c r="J20" s="86">
        <v>0.11058957399900431</v>
      </c>
      <c r="K20" s="86">
        <f>I20/'סכום נכסי הקרן'!$C$42</f>
        <v>3.6762863219446991E-5</v>
      </c>
    </row>
    <row r="21" spans="2:51">
      <c r="B21" s="81"/>
      <c r="C21" s="78"/>
      <c r="D21" s="78"/>
      <c r="E21" s="78"/>
      <c r="F21" s="78"/>
      <c r="G21" s="85"/>
      <c r="H21" s="87"/>
      <c r="I21" s="78"/>
      <c r="J21" s="86"/>
      <c r="K21" s="78"/>
    </row>
    <row r="22" spans="2:51"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2:5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51">
      <c r="B24" s="93" t="s">
        <v>230</v>
      </c>
      <c r="C24" s="77"/>
      <c r="D24" s="77"/>
      <c r="E24" s="77"/>
      <c r="F24" s="77"/>
      <c r="G24" s="77"/>
      <c r="H24" s="77"/>
      <c r="I24" s="77"/>
      <c r="J24" s="77"/>
      <c r="K24" s="77"/>
    </row>
    <row r="25" spans="2:51">
      <c r="B25" s="93" t="s">
        <v>96</v>
      </c>
      <c r="C25" s="77"/>
      <c r="D25" s="77"/>
      <c r="E25" s="77"/>
      <c r="F25" s="77"/>
      <c r="G25" s="77"/>
      <c r="H25" s="77"/>
      <c r="I25" s="77"/>
      <c r="J25" s="77"/>
      <c r="K25" s="77"/>
    </row>
    <row r="26" spans="2:51">
      <c r="B26" s="93" t="s">
        <v>213</v>
      </c>
      <c r="C26" s="77"/>
      <c r="D26" s="77"/>
      <c r="E26" s="77"/>
      <c r="F26" s="77"/>
      <c r="G26" s="77"/>
      <c r="H26" s="77"/>
      <c r="I26" s="77"/>
      <c r="J26" s="77"/>
      <c r="K26" s="77"/>
    </row>
    <row r="27" spans="2:51">
      <c r="B27" s="93" t="s">
        <v>221</v>
      </c>
      <c r="C27" s="77"/>
      <c r="D27" s="77"/>
      <c r="E27" s="77"/>
      <c r="F27" s="77"/>
      <c r="G27" s="77"/>
      <c r="H27" s="77"/>
      <c r="I27" s="77"/>
      <c r="J27" s="77"/>
      <c r="K27" s="77"/>
    </row>
    <row r="28" spans="2:51"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2:5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5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5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5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B111" s="77"/>
      <c r="C111" s="77"/>
      <c r="D111" s="77"/>
      <c r="E111" s="77"/>
      <c r="F111" s="77"/>
      <c r="G111" s="77"/>
      <c r="H111" s="77"/>
      <c r="I111" s="77"/>
      <c r="J111" s="77"/>
      <c r="K111" s="77"/>
    </row>
    <row r="112" spans="2:11">
      <c r="B112" s="77"/>
      <c r="C112" s="77"/>
      <c r="D112" s="77"/>
      <c r="E112" s="77"/>
      <c r="F112" s="77"/>
      <c r="G112" s="77"/>
      <c r="H112" s="77"/>
      <c r="I112" s="77"/>
      <c r="J112" s="77"/>
      <c r="K112" s="77"/>
    </row>
    <row r="113" spans="2:11">
      <c r="B113" s="77"/>
      <c r="C113" s="77"/>
      <c r="D113" s="77"/>
      <c r="E113" s="77"/>
      <c r="F113" s="77"/>
      <c r="G113" s="77"/>
      <c r="H113" s="77"/>
      <c r="I113" s="77"/>
      <c r="J113" s="77"/>
      <c r="K113" s="77"/>
    </row>
    <row r="114" spans="2:11">
      <c r="B114" s="77"/>
      <c r="C114" s="77"/>
      <c r="D114" s="77"/>
      <c r="E114" s="77"/>
      <c r="F114" s="77"/>
      <c r="G114" s="77"/>
      <c r="H114" s="77"/>
      <c r="I114" s="77"/>
      <c r="J114" s="77"/>
      <c r="K114" s="77"/>
    </row>
    <row r="115" spans="2:11">
      <c r="B115" s="77"/>
      <c r="C115" s="77"/>
      <c r="D115" s="77"/>
      <c r="E115" s="77"/>
      <c r="F115" s="77"/>
      <c r="G115" s="77"/>
      <c r="H115" s="77"/>
      <c r="I115" s="77"/>
      <c r="J115" s="77"/>
      <c r="K115" s="77"/>
    </row>
    <row r="116" spans="2:11">
      <c r="B116" s="77"/>
      <c r="C116" s="77"/>
      <c r="D116" s="77"/>
      <c r="E116" s="77"/>
      <c r="F116" s="77"/>
      <c r="G116" s="77"/>
      <c r="H116" s="77"/>
      <c r="I116" s="77"/>
      <c r="J116" s="77"/>
      <c r="K116" s="77"/>
    </row>
    <row r="117" spans="2:11">
      <c r="B117" s="77"/>
      <c r="C117" s="77"/>
      <c r="D117" s="77"/>
      <c r="E117" s="77"/>
      <c r="F117" s="77"/>
      <c r="G117" s="77"/>
      <c r="H117" s="77"/>
      <c r="I117" s="77"/>
      <c r="J117" s="77"/>
      <c r="K117" s="77"/>
    </row>
    <row r="118" spans="2:11">
      <c r="B118" s="77"/>
      <c r="C118" s="77"/>
      <c r="D118" s="77"/>
      <c r="E118" s="77"/>
      <c r="F118" s="77"/>
      <c r="G118" s="77"/>
      <c r="H118" s="77"/>
      <c r="I118" s="77"/>
      <c r="J118" s="77"/>
      <c r="K118" s="77"/>
    </row>
    <row r="119" spans="2:11">
      <c r="B119" s="77"/>
      <c r="C119" s="77"/>
      <c r="D119" s="77"/>
      <c r="E119" s="77"/>
      <c r="F119" s="77"/>
      <c r="G119" s="77"/>
      <c r="H119" s="77"/>
      <c r="I119" s="77"/>
      <c r="J119" s="77"/>
      <c r="K119" s="77"/>
    </row>
    <row r="120" spans="2:11">
      <c r="B120" s="77"/>
      <c r="C120" s="77"/>
      <c r="D120" s="77"/>
      <c r="E120" s="77"/>
      <c r="F120" s="77"/>
      <c r="G120" s="77"/>
      <c r="H120" s="77"/>
      <c r="I120" s="77"/>
      <c r="J120" s="77"/>
      <c r="K120" s="77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5" t="s">
        <v>163</v>
      </c>
      <c r="C1" s="76" t="s" vm="1">
        <v>231</v>
      </c>
    </row>
    <row r="2" spans="2:78">
      <c r="B2" s="55" t="s">
        <v>162</v>
      </c>
      <c r="C2" s="76" t="s">
        <v>232</v>
      </c>
    </row>
    <row r="3" spans="2:78">
      <c r="B3" s="55" t="s">
        <v>164</v>
      </c>
      <c r="C3" s="76" t="s">
        <v>233</v>
      </c>
    </row>
    <row r="4" spans="2:78">
      <c r="B4" s="55" t="s">
        <v>165</v>
      </c>
      <c r="C4" s="76">
        <v>12152</v>
      </c>
    </row>
    <row r="6" spans="2:78" ht="26.25" customHeight="1">
      <c r="B6" s="184" t="s">
        <v>194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</row>
    <row r="7" spans="2:78" ht="26.25" customHeight="1">
      <c r="B7" s="184" t="s">
        <v>84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6"/>
    </row>
    <row r="8" spans="2:78" s="3" customFormat="1" ht="47.25">
      <c r="B8" s="21" t="s">
        <v>100</v>
      </c>
      <c r="C8" s="29" t="s">
        <v>34</v>
      </c>
      <c r="D8" s="29" t="s">
        <v>37</v>
      </c>
      <c r="E8" s="29" t="s">
        <v>15</v>
      </c>
      <c r="F8" s="29" t="s">
        <v>47</v>
      </c>
      <c r="G8" s="29" t="s">
        <v>86</v>
      </c>
      <c r="H8" s="29" t="s">
        <v>18</v>
      </c>
      <c r="I8" s="29" t="s">
        <v>85</v>
      </c>
      <c r="J8" s="29" t="s">
        <v>17</v>
      </c>
      <c r="K8" s="29" t="s">
        <v>19</v>
      </c>
      <c r="L8" s="29" t="s">
        <v>215</v>
      </c>
      <c r="M8" s="29" t="s">
        <v>214</v>
      </c>
      <c r="N8" s="29" t="s">
        <v>94</v>
      </c>
      <c r="O8" s="29" t="s">
        <v>44</v>
      </c>
      <c r="P8" s="29" t="s">
        <v>166</v>
      </c>
      <c r="Q8" s="30" t="s">
        <v>168</v>
      </c>
      <c r="R8" s="1"/>
      <c r="S8" s="1"/>
      <c r="T8" s="1"/>
      <c r="U8" s="1"/>
      <c r="V8" s="1"/>
    </row>
    <row r="9" spans="2:78" s="3" customFormat="1" ht="18.75" customHeight="1">
      <c r="B9" s="14"/>
      <c r="C9" s="15"/>
      <c r="D9" s="15"/>
      <c r="E9" s="15"/>
      <c r="F9" s="15"/>
      <c r="G9" s="15" t="s">
        <v>22</v>
      </c>
      <c r="H9" s="15" t="s">
        <v>21</v>
      </c>
      <c r="I9" s="15"/>
      <c r="J9" s="15" t="s">
        <v>20</v>
      </c>
      <c r="K9" s="15" t="s">
        <v>20</v>
      </c>
      <c r="L9" s="15" t="s">
        <v>222</v>
      </c>
      <c r="M9" s="15"/>
      <c r="N9" s="15" t="s">
        <v>218</v>
      </c>
      <c r="O9" s="15" t="s">
        <v>20</v>
      </c>
      <c r="P9" s="31" t="s">
        <v>20</v>
      </c>
      <c r="Q9" s="16" t="s">
        <v>20</v>
      </c>
      <c r="R9" s="1"/>
      <c r="S9" s="1"/>
      <c r="T9" s="1"/>
      <c r="U9" s="1"/>
      <c r="V9" s="1"/>
    </row>
    <row r="10" spans="2:7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9" t="s">
        <v>14</v>
      </c>
      <c r="Q10" s="19" t="s">
        <v>97</v>
      </c>
      <c r="R10" s="1"/>
      <c r="S10" s="1"/>
      <c r="T10" s="1"/>
      <c r="U10" s="1"/>
      <c r="V10" s="1"/>
    </row>
    <row r="11" spans="2:78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1"/>
      <c r="S11" s="1"/>
      <c r="T11" s="1"/>
      <c r="U11" s="1"/>
      <c r="V11" s="1"/>
      <c r="BZ11" s="1"/>
    </row>
    <row r="12" spans="2:78" ht="18" customHeight="1">
      <c r="B12" s="93" t="s">
        <v>230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</row>
    <row r="13" spans="2:78">
      <c r="B13" s="93" t="s">
        <v>96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2:78">
      <c r="B14" s="93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2:78">
      <c r="B15" s="93" t="s">
        <v>221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2:7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</row>
    <row r="17" spans="2:17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2:17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2:17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2:17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2:17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17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17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17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17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17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17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17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17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17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1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1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5" t="s">
        <v>163</v>
      </c>
      <c r="C1" s="76" t="s" vm="1">
        <v>231</v>
      </c>
    </row>
    <row r="2" spans="2:61">
      <c r="B2" s="55" t="s">
        <v>162</v>
      </c>
      <c r="C2" s="76" t="s">
        <v>232</v>
      </c>
    </row>
    <row r="3" spans="2:61">
      <c r="B3" s="55" t="s">
        <v>164</v>
      </c>
      <c r="C3" s="76" t="s">
        <v>233</v>
      </c>
    </row>
    <row r="4" spans="2:61">
      <c r="B4" s="55" t="s">
        <v>165</v>
      </c>
      <c r="C4" s="76">
        <v>12152</v>
      </c>
    </row>
    <row r="6" spans="2:61" ht="26.25" customHeight="1">
      <c r="B6" s="184" t="s">
        <v>195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</row>
    <row r="7" spans="2:61" s="3" customFormat="1" ht="78.75">
      <c r="B7" s="21" t="s">
        <v>100</v>
      </c>
      <c r="C7" s="29" t="s">
        <v>207</v>
      </c>
      <c r="D7" s="29" t="s">
        <v>34</v>
      </c>
      <c r="E7" s="29" t="s">
        <v>101</v>
      </c>
      <c r="F7" s="29" t="s">
        <v>15</v>
      </c>
      <c r="G7" s="29" t="s">
        <v>86</v>
      </c>
      <c r="H7" s="29" t="s">
        <v>47</v>
      </c>
      <c r="I7" s="29" t="s">
        <v>18</v>
      </c>
      <c r="J7" s="29" t="s">
        <v>85</v>
      </c>
      <c r="K7" s="12" t="s">
        <v>30</v>
      </c>
      <c r="L7" s="69" t="s">
        <v>19</v>
      </c>
      <c r="M7" s="29" t="s">
        <v>215</v>
      </c>
      <c r="N7" s="29" t="s">
        <v>214</v>
      </c>
      <c r="O7" s="29" t="s">
        <v>94</v>
      </c>
      <c r="P7" s="29" t="s">
        <v>166</v>
      </c>
      <c r="Q7" s="30" t="s">
        <v>168</v>
      </c>
      <c r="R7" s="1"/>
      <c r="S7" s="1"/>
      <c r="T7" s="1"/>
      <c r="U7" s="1"/>
      <c r="V7" s="1"/>
      <c r="W7" s="1"/>
      <c r="BH7" s="3" t="s">
        <v>146</v>
      </c>
      <c r="BI7" s="3" t="s">
        <v>148</v>
      </c>
    </row>
    <row r="8" spans="2:61" s="3" customFormat="1" ht="24" customHeight="1">
      <c r="B8" s="14"/>
      <c r="C8" s="68"/>
      <c r="D8" s="15"/>
      <c r="E8" s="15"/>
      <c r="F8" s="15"/>
      <c r="G8" s="15" t="s">
        <v>22</v>
      </c>
      <c r="H8" s="15"/>
      <c r="I8" s="15" t="s">
        <v>21</v>
      </c>
      <c r="J8" s="15"/>
      <c r="K8" s="15" t="s">
        <v>20</v>
      </c>
      <c r="L8" s="15" t="s">
        <v>20</v>
      </c>
      <c r="M8" s="15" t="s">
        <v>222</v>
      </c>
      <c r="N8" s="15"/>
      <c r="O8" s="15" t="s">
        <v>218</v>
      </c>
      <c r="P8" s="31" t="s">
        <v>20</v>
      </c>
      <c r="Q8" s="16" t="s">
        <v>20</v>
      </c>
      <c r="R8" s="1"/>
      <c r="S8" s="1"/>
      <c r="T8" s="1"/>
      <c r="U8" s="1"/>
      <c r="V8" s="1"/>
      <c r="W8" s="1"/>
      <c r="BH8" s="3" t="s">
        <v>144</v>
      </c>
      <c r="BI8" s="3" t="s">
        <v>147</v>
      </c>
    </row>
    <row r="9" spans="2:61" s="4" customFormat="1" ht="18" customHeight="1">
      <c r="B9" s="17"/>
      <c r="C9" s="12" t="s">
        <v>1</v>
      </c>
      <c r="D9" s="12" t="s">
        <v>2</v>
      </c>
      <c r="E9" s="12" t="s">
        <v>3</v>
      </c>
      <c r="F9" s="12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9" t="s">
        <v>11</v>
      </c>
      <c r="N9" s="19" t="s">
        <v>12</v>
      </c>
      <c r="O9" s="19" t="s">
        <v>13</v>
      </c>
      <c r="P9" s="19" t="s">
        <v>14</v>
      </c>
      <c r="Q9" s="19" t="s">
        <v>97</v>
      </c>
      <c r="R9" s="1"/>
      <c r="S9" s="1"/>
      <c r="T9" s="1"/>
      <c r="U9" s="1"/>
      <c r="V9" s="1"/>
      <c r="W9" s="1"/>
      <c r="BH9" s="4" t="s">
        <v>145</v>
      </c>
      <c r="BI9" s="4" t="s">
        <v>149</v>
      </c>
    </row>
    <row r="10" spans="2:61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1"/>
      <c r="S10" s="1"/>
      <c r="T10" s="1"/>
      <c r="U10" s="1"/>
      <c r="V10" s="1"/>
      <c r="W10" s="1"/>
      <c r="BH10" s="1" t="s">
        <v>27</v>
      </c>
      <c r="BI10" s="4" t="s">
        <v>150</v>
      </c>
    </row>
    <row r="11" spans="2:61" ht="21.75" customHeight="1">
      <c r="B11" s="93" t="s">
        <v>230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BI11" s="1" t="s">
        <v>156</v>
      </c>
    </row>
    <row r="12" spans="2:61">
      <c r="B12" s="93" t="s">
        <v>96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BI12" s="1" t="s">
        <v>151</v>
      </c>
    </row>
    <row r="13" spans="2:61">
      <c r="B13" s="93" t="s">
        <v>213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BI13" s="1" t="s">
        <v>152</v>
      </c>
    </row>
    <row r="14" spans="2:61">
      <c r="B14" s="93" t="s">
        <v>221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BI14" s="1" t="s">
        <v>153</v>
      </c>
    </row>
    <row r="15" spans="2:61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BI15" s="1" t="s">
        <v>155</v>
      </c>
    </row>
    <row r="16" spans="2:6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BI16" s="1" t="s">
        <v>154</v>
      </c>
    </row>
    <row r="17" spans="2:61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BI17" s="1" t="s">
        <v>157</v>
      </c>
    </row>
    <row r="18" spans="2:6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BI18" s="1" t="s">
        <v>158</v>
      </c>
    </row>
    <row r="19" spans="2:61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BI19" s="1" t="s">
        <v>159</v>
      </c>
    </row>
    <row r="20" spans="2:61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BI20" s="1" t="s">
        <v>160</v>
      </c>
    </row>
    <row r="21" spans="2:61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BI21" s="1" t="s">
        <v>161</v>
      </c>
    </row>
    <row r="22" spans="2:61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BI22" s="1" t="s">
        <v>27</v>
      </c>
    </row>
    <row r="23" spans="2:61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61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61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61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61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61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61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61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61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61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</sheetData>
  <sheetProtection sheet="1" objects="1" scenarios="1"/>
  <mergeCells count="1">
    <mergeCell ref="B6:Q6"/>
  </mergeCells>
  <phoneticPr fontId="4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5" t="s">
        <v>163</v>
      </c>
      <c r="C1" s="76" t="s" vm="1">
        <v>231</v>
      </c>
    </row>
    <row r="2" spans="2:64">
      <c r="B2" s="55" t="s">
        <v>162</v>
      </c>
      <c r="C2" s="76" t="s">
        <v>232</v>
      </c>
    </row>
    <row r="3" spans="2:64">
      <c r="B3" s="55" t="s">
        <v>164</v>
      </c>
      <c r="C3" s="76" t="s">
        <v>233</v>
      </c>
    </row>
    <row r="4" spans="2:64">
      <c r="B4" s="55" t="s">
        <v>165</v>
      </c>
      <c r="C4" s="76">
        <v>12152</v>
      </c>
    </row>
    <row r="6" spans="2:64" ht="26.25" customHeight="1">
      <c r="B6" s="184" t="s">
        <v>196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64" s="3" customFormat="1" ht="78.75">
      <c r="B7" s="58" t="s">
        <v>100</v>
      </c>
      <c r="C7" s="59" t="s">
        <v>34</v>
      </c>
      <c r="D7" s="59" t="s">
        <v>101</v>
      </c>
      <c r="E7" s="59" t="s">
        <v>15</v>
      </c>
      <c r="F7" s="59" t="s">
        <v>47</v>
      </c>
      <c r="G7" s="59" t="s">
        <v>18</v>
      </c>
      <c r="H7" s="59" t="s">
        <v>85</v>
      </c>
      <c r="I7" s="59" t="s">
        <v>38</v>
      </c>
      <c r="J7" s="59" t="s">
        <v>19</v>
      </c>
      <c r="K7" s="59" t="s">
        <v>215</v>
      </c>
      <c r="L7" s="59" t="s">
        <v>214</v>
      </c>
      <c r="M7" s="59" t="s">
        <v>94</v>
      </c>
      <c r="N7" s="59" t="s">
        <v>166</v>
      </c>
      <c r="O7" s="61" t="s">
        <v>168</v>
      </c>
      <c r="P7" s="1"/>
      <c r="Q7" s="1"/>
      <c r="R7" s="1"/>
      <c r="S7" s="1"/>
      <c r="T7" s="1"/>
      <c r="U7" s="1"/>
    </row>
    <row r="8" spans="2:64" s="3" customFormat="1" ht="24.75" customHeight="1">
      <c r="B8" s="14"/>
      <c r="C8" s="31"/>
      <c r="D8" s="31"/>
      <c r="E8" s="31"/>
      <c r="F8" s="31"/>
      <c r="G8" s="31" t="s">
        <v>21</v>
      </c>
      <c r="H8" s="31"/>
      <c r="I8" s="31" t="s">
        <v>20</v>
      </c>
      <c r="J8" s="31" t="s">
        <v>20</v>
      </c>
      <c r="K8" s="31" t="s">
        <v>222</v>
      </c>
      <c r="L8" s="31"/>
      <c r="M8" s="31" t="s">
        <v>218</v>
      </c>
      <c r="N8" s="31" t="s">
        <v>20</v>
      </c>
      <c r="O8" s="16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9" t="s">
        <v>12</v>
      </c>
      <c r="O9" s="19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1"/>
      <c r="Q10" s="1"/>
      <c r="R10" s="1"/>
      <c r="S10" s="1"/>
      <c r="T10" s="1"/>
      <c r="U10" s="1"/>
      <c r="BL10" s="1"/>
    </row>
    <row r="11" spans="2:64" ht="20.25" customHeight="1">
      <c r="B11" s="93" t="s">
        <v>230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</row>
    <row r="12" spans="2:64">
      <c r="B12" s="93" t="s">
        <v>96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</row>
    <row r="13" spans="2:64">
      <c r="B13" s="93" t="s">
        <v>213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</row>
    <row r="14" spans="2:64">
      <c r="B14" s="93" t="s">
        <v>221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</row>
    <row r="15" spans="2:64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</row>
    <row r="16" spans="2:64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</row>
    <row r="17" spans="2:15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8" spans="2:1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</row>
    <row r="19" spans="2:1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</row>
    <row r="20" spans="2:15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</row>
    <row r="21" spans="2:15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</row>
    <row r="22" spans="2:15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</row>
    <row r="23" spans="2:15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</row>
    <row r="24" spans="2:15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2:15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</row>
    <row r="26" spans="2:15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</row>
    <row r="27" spans="2:15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</row>
    <row r="28" spans="2:1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</row>
    <row r="29" spans="2:15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2:15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2:15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2" spans="2:15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2:1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</row>
    <row r="34" spans="2:1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</row>
    <row r="35" spans="2:1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</row>
    <row r="36" spans="2:1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2:1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</row>
    <row r="38" spans="2:1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</row>
    <row r="39" spans="2:1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</row>
    <row r="40" spans="2:15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1" spans="2:1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2:1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2:1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  <row r="44" spans="2:15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</row>
    <row r="45" spans="2:15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2:15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2:1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  <row r="48" spans="2:1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49" spans="2:1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2:1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1" spans="2:1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2:1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2:1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2:1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2:1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2:1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2:1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2:1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2:1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2:1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2:1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2:1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2:1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2:1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2:1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2:1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2:1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2:1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2:1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2:1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2:1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2:1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2:1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2:1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2:1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2:1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2:1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2:1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2:1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2:1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2:1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2:1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2:1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2:1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2:1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2:1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2:1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2:1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2:1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2:1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2:1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2:1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2:1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2:1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2:1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2:1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2:1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2:1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2:1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2:1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2:1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2:1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2:1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2:1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2:1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2:1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2:1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2:1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5" t="s">
        <v>163</v>
      </c>
      <c r="C1" s="76" t="s" vm="1">
        <v>231</v>
      </c>
    </row>
    <row r="2" spans="2:56">
      <c r="B2" s="55" t="s">
        <v>162</v>
      </c>
      <c r="C2" s="76" t="s">
        <v>232</v>
      </c>
    </row>
    <row r="3" spans="2:56">
      <c r="B3" s="55" t="s">
        <v>164</v>
      </c>
      <c r="C3" s="76" t="s">
        <v>233</v>
      </c>
    </row>
    <row r="4" spans="2:56">
      <c r="B4" s="55" t="s">
        <v>165</v>
      </c>
      <c r="C4" s="76">
        <v>12152</v>
      </c>
    </row>
    <row r="6" spans="2:56" ht="26.25" customHeight="1">
      <c r="B6" s="184" t="s">
        <v>197</v>
      </c>
      <c r="C6" s="185"/>
      <c r="D6" s="185"/>
      <c r="E6" s="185"/>
      <c r="F6" s="185"/>
      <c r="G6" s="185"/>
      <c r="H6" s="185"/>
      <c r="I6" s="185"/>
      <c r="J6" s="186"/>
    </row>
    <row r="7" spans="2:56" s="3" customFormat="1" ht="78.75">
      <c r="B7" s="58" t="s">
        <v>100</v>
      </c>
      <c r="C7" s="60" t="s">
        <v>40</v>
      </c>
      <c r="D7" s="60" t="s">
        <v>69</v>
      </c>
      <c r="E7" s="60" t="s">
        <v>41</v>
      </c>
      <c r="F7" s="60" t="s">
        <v>85</v>
      </c>
      <c r="G7" s="60" t="s">
        <v>208</v>
      </c>
      <c r="H7" s="60" t="s">
        <v>166</v>
      </c>
      <c r="I7" s="62" t="s">
        <v>167</v>
      </c>
      <c r="J7" s="75" t="s">
        <v>225</v>
      </c>
    </row>
    <row r="8" spans="2:56" s="3" customFormat="1" ht="22.5" customHeight="1">
      <c r="B8" s="14"/>
      <c r="C8" s="15" t="s">
        <v>22</v>
      </c>
      <c r="D8" s="15"/>
      <c r="E8" s="15" t="s">
        <v>20</v>
      </c>
      <c r="F8" s="15"/>
      <c r="G8" s="15" t="s">
        <v>219</v>
      </c>
      <c r="H8" s="31" t="s">
        <v>20</v>
      </c>
      <c r="I8" s="16" t="s">
        <v>20</v>
      </c>
      <c r="J8" s="16"/>
    </row>
    <row r="9" spans="2:56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9" t="s">
        <v>6</v>
      </c>
      <c r="I9" s="19" t="s">
        <v>7</v>
      </c>
      <c r="J9" s="19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1"/>
      <c r="C11" s="77"/>
      <c r="D11" s="77"/>
      <c r="E11" s="77"/>
      <c r="F11" s="77"/>
      <c r="G11" s="77"/>
      <c r="H11" s="77"/>
      <c r="I11" s="77"/>
      <c r="J11" s="77"/>
    </row>
    <row r="12" spans="2:56">
      <c r="B12" s="101"/>
      <c r="C12" s="77"/>
      <c r="D12" s="77"/>
      <c r="E12" s="77"/>
      <c r="F12" s="77"/>
      <c r="G12" s="77"/>
      <c r="H12" s="77"/>
      <c r="I12" s="77"/>
      <c r="J12" s="77"/>
    </row>
    <row r="13" spans="2:56">
      <c r="B13" s="77"/>
      <c r="C13" s="77"/>
      <c r="D13" s="77"/>
      <c r="E13" s="77"/>
      <c r="F13" s="77"/>
      <c r="G13" s="77"/>
      <c r="H13" s="77"/>
      <c r="I13" s="77"/>
      <c r="J13" s="77"/>
    </row>
    <row r="14" spans="2:56">
      <c r="B14" s="77"/>
      <c r="C14" s="77"/>
      <c r="D14" s="77"/>
      <c r="E14" s="77"/>
      <c r="F14" s="77"/>
      <c r="G14" s="77"/>
      <c r="H14" s="77"/>
      <c r="I14" s="77"/>
      <c r="J14" s="77"/>
    </row>
    <row r="15" spans="2:56">
      <c r="B15" s="77"/>
      <c r="C15" s="77"/>
      <c r="D15" s="77"/>
      <c r="E15" s="77"/>
      <c r="F15" s="77"/>
      <c r="G15" s="77"/>
      <c r="H15" s="77"/>
      <c r="I15" s="77"/>
      <c r="J15" s="77"/>
    </row>
    <row r="16" spans="2:56">
      <c r="B16" s="77"/>
      <c r="C16" s="77"/>
      <c r="D16" s="77"/>
      <c r="E16" s="77"/>
      <c r="F16" s="77"/>
      <c r="G16" s="77"/>
      <c r="H16" s="77"/>
      <c r="I16" s="77"/>
      <c r="J16" s="77"/>
    </row>
    <row r="17" spans="2:10">
      <c r="B17" s="77"/>
      <c r="C17" s="77"/>
      <c r="D17" s="77"/>
      <c r="E17" s="77"/>
      <c r="F17" s="77"/>
      <c r="G17" s="77"/>
      <c r="H17" s="77"/>
      <c r="I17" s="77"/>
      <c r="J17" s="77"/>
    </row>
    <row r="18" spans="2:10">
      <c r="B18" s="77"/>
      <c r="C18" s="77"/>
      <c r="D18" s="77"/>
      <c r="E18" s="77"/>
      <c r="F18" s="77"/>
      <c r="G18" s="77"/>
      <c r="H18" s="77"/>
      <c r="I18" s="77"/>
      <c r="J18" s="77"/>
    </row>
    <row r="19" spans="2:10">
      <c r="B19" s="77"/>
      <c r="C19" s="77"/>
      <c r="D19" s="77"/>
      <c r="E19" s="77"/>
      <c r="F19" s="77"/>
      <c r="G19" s="77"/>
      <c r="H19" s="77"/>
      <c r="I19" s="77"/>
      <c r="J19" s="77"/>
    </row>
    <row r="20" spans="2:10">
      <c r="B20" s="77"/>
      <c r="C20" s="77"/>
      <c r="D20" s="77"/>
      <c r="E20" s="77"/>
      <c r="F20" s="77"/>
      <c r="G20" s="77"/>
      <c r="H20" s="77"/>
      <c r="I20" s="77"/>
      <c r="J20" s="77"/>
    </row>
    <row r="21" spans="2:10">
      <c r="B21" s="77"/>
      <c r="C21" s="77"/>
      <c r="D21" s="77"/>
      <c r="E21" s="77"/>
      <c r="F21" s="77"/>
      <c r="G21" s="77"/>
      <c r="H21" s="77"/>
      <c r="I21" s="77"/>
      <c r="J21" s="77"/>
    </row>
    <row r="22" spans="2:10">
      <c r="B22" s="77"/>
      <c r="C22" s="77"/>
      <c r="D22" s="77"/>
      <c r="E22" s="77"/>
      <c r="F22" s="77"/>
      <c r="G22" s="77"/>
      <c r="H22" s="77"/>
      <c r="I22" s="77"/>
      <c r="J22" s="77"/>
    </row>
    <row r="23" spans="2:10">
      <c r="B23" s="77"/>
      <c r="C23" s="77"/>
      <c r="D23" s="77"/>
      <c r="E23" s="77"/>
      <c r="F23" s="77"/>
      <c r="G23" s="77"/>
      <c r="H23" s="77"/>
      <c r="I23" s="77"/>
      <c r="J23" s="77"/>
    </row>
    <row r="24" spans="2:10">
      <c r="B24" s="77"/>
      <c r="C24" s="77"/>
      <c r="D24" s="77"/>
      <c r="E24" s="77"/>
      <c r="F24" s="77"/>
      <c r="G24" s="77"/>
      <c r="H24" s="77"/>
      <c r="I24" s="77"/>
      <c r="J24" s="77"/>
    </row>
    <row r="25" spans="2:10">
      <c r="B25" s="77"/>
      <c r="C25" s="77"/>
      <c r="D25" s="77"/>
      <c r="E25" s="77"/>
      <c r="F25" s="77"/>
      <c r="G25" s="77"/>
      <c r="H25" s="77"/>
      <c r="I25" s="77"/>
      <c r="J25" s="77"/>
    </row>
    <row r="26" spans="2:10">
      <c r="B26" s="77"/>
      <c r="C26" s="77"/>
      <c r="D26" s="77"/>
      <c r="E26" s="77"/>
      <c r="F26" s="77"/>
      <c r="G26" s="77"/>
      <c r="H26" s="77"/>
      <c r="I26" s="77"/>
      <c r="J26" s="77"/>
    </row>
    <row r="27" spans="2:10">
      <c r="B27" s="77"/>
      <c r="C27" s="77"/>
      <c r="D27" s="77"/>
      <c r="E27" s="77"/>
      <c r="F27" s="77"/>
      <c r="G27" s="77"/>
      <c r="H27" s="77"/>
      <c r="I27" s="77"/>
      <c r="J27" s="77"/>
    </row>
    <row r="28" spans="2:10">
      <c r="B28" s="77"/>
      <c r="C28" s="77"/>
      <c r="D28" s="77"/>
      <c r="E28" s="77"/>
      <c r="F28" s="77"/>
      <c r="G28" s="77"/>
      <c r="H28" s="77"/>
      <c r="I28" s="77"/>
      <c r="J28" s="77"/>
    </row>
    <row r="29" spans="2:10">
      <c r="B29" s="77"/>
      <c r="C29" s="77"/>
      <c r="D29" s="77"/>
      <c r="E29" s="77"/>
      <c r="F29" s="77"/>
      <c r="G29" s="77"/>
      <c r="H29" s="77"/>
      <c r="I29" s="77"/>
      <c r="J29" s="77"/>
    </row>
    <row r="30" spans="2:10">
      <c r="B30" s="77"/>
      <c r="C30" s="77"/>
      <c r="D30" s="77"/>
      <c r="E30" s="77"/>
      <c r="F30" s="77"/>
      <c r="G30" s="77"/>
      <c r="H30" s="77"/>
      <c r="I30" s="77"/>
      <c r="J30" s="77"/>
    </row>
    <row r="31" spans="2:10">
      <c r="B31" s="77"/>
      <c r="C31" s="77"/>
      <c r="D31" s="77"/>
      <c r="E31" s="77"/>
      <c r="F31" s="77"/>
      <c r="G31" s="77"/>
      <c r="H31" s="77"/>
      <c r="I31" s="77"/>
      <c r="J31" s="77"/>
    </row>
    <row r="32" spans="2:10">
      <c r="B32" s="77"/>
      <c r="C32" s="77"/>
      <c r="D32" s="77"/>
      <c r="E32" s="77"/>
      <c r="F32" s="77"/>
      <c r="G32" s="77"/>
      <c r="H32" s="77"/>
      <c r="I32" s="77"/>
      <c r="J32" s="77"/>
    </row>
    <row r="33" spans="2:10">
      <c r="B33" s="77"/>
      <c r="C33" s="77"/>
      <c r="D33" s="77"/>
      <c r="E33" s="77"/>
      <c r="F33" s="77"/>
      <c r="G33" s="77"/>
      <c r="H33" s="77"/>
      <c r="I33" s="77"/>
      <c r="J33" s="77"/>
    </row>
    <row r="34" spans="2:10">
      <c r="B34" s="77"/>
      <c r="C34" s="77"/>
      <c r="D34" s="77"/>
      <c r="E34" s="77"/>
      <c r="F34" s="77"/>
      <c r="G34" s="77"/>
      <c r="H34" s="77"/>
      <c r="I34" s="77"/>
      <c r="J34" s="77"/>
    </row>
    <row r="35" spans="2:10">
      <c r="B35" s="77"/>
      <c r="C35" s="77"/>
      <c r="D35" s="77"/>
      <c r="E35" s="77"/>
      <c r="F35" s="77"/>
      <c r="G35" s="77"/>
      <c r="H35" s="77"/>
      <c r="I35" s="77"/>
      <c r="J35" s="77"/>
    </row>
    <row r="36" spans="2:10">
      <c r="B36" s="77"/>
      <c r="C36" s="77"/>
      <c r="D36" s="77"/>
      <c r="E36" s="77"/>
      <c r="F36" s="77"/>
      <c r="G36" s="77"/>
      <c r="H36" s="77"/>
      <c r="I36" s="77"/>
      <c r="J36" s="77"/>
    </row>
    <row r="37" spans="2:10">
      <c r="B37" s="77"/>
      <c r="C37" s="77"/>
      <c r="D37" s="77"/>
      <c r="E37" s="77"/>
      <c r="F37" s="77"/>
      <c r="G37" s="77"/>
      <c r="H37" s="77"/>
      <c r="I37" s="77"/>
      <c r="J37" s="77"/>
    </row>
    <row r="38" spans="2:10">
      <c r="B38" s="77"/>
      <c r="C38" s="77"/>
      <c r="D38" s="77"/>
      <c r="E38" s="77"/>
      <c r="F38" s="77"/>
      <c r="G38" s="77"/>
      <c r="H38" s="77"/>
      <c r="I38" s="77"/>
      <c r="J38" s="77"/>
    </row>
    <row r="39" spans="2:10">
      <c r="B39" s="77"/>
      <c r="C39" s="77"/>
      <c r="D39" s="77"/>
      <c r="E39" s="77"/>
      <c r="F39" s="77"/>
      <c r="G39" s="77"/>
      <c r="H39" s="77"/>
      <c r="I39" s="77"/>
      <c r="J39" s="77"/>
    </row>
    <row r="40" spans="2:10">
      <c r="B40" s="77"/>
      <c r="C40" s="77"/>
      <c r="D40" s="77"/>
      <c r="E40" s="77"/>
      <c r="F40" s="77"/>
      <c r="G40" s="77"/>
      <c r="H40" s="77"/>
      <c r="I40" s="77"/>
      <c r="J40" s="77"/>
    </row>
    <row r="41" spans="2:10">
      <c r="B41" s="77"/>
      <c r="C41" s="77"/>
      <c r="D41" s="77"/>
      <c r="E41" s="77"/>
      <c r="F41" s="77"/>
      <c r="G41" s="77"/>
      <c r="H41" s="77"/>
      <c r="I41" s="77"/>
      <c r="J41" s="77"/>
    </row>
    <row r="42" spans="2:10">
      <c r="B42" s="77"/>
      <c r="C42" s="77"/>
      <c r="D42" s="77"/>
      <c r="E42" s="77"/>
      <c r="F42" s="77"/>
      <c r="G42" s="77"/>
      <c r="H42" s="77"/>
      <c r="I42" s="77"/>
      <c r="J42" s="77"/>
    </row>
    <row r="43" spans="2:10">
      <c r="B43" s="77"/>
      <c r="C43" s="77"/>
      <c r="D43" s="77"/>
      <c r="E43" s="77"/>
      <c r="F43" s="77"/>
      <c r="G43" s="77"/>
      <c r="H43" s="77"/>
      <c r="I43" s="77"/>
      <c r="J43" s="77"/>
    </row>
    <row r="44" spans="2:10">
      <c r="B44" s="77"/>
      <c r="C44" s="77"/>
      <c r="D44" s="77"/>
      <c r="E44" s="77"/>
      <c r="F44" s="77"/>
      <c r="G44" s="77"/>
      <c r="H44" s="77"/>
      <c r="I44" s="77"/>
      <c r="J44" s="77"/>
    </row>
    <row r="45" spans="2:10">
      <c r="B45" s="77"/>
      <c r="C45" s="77"/>
      <c r="D45" s="77"/>
      <c r="E45" s="77"/>
      <c r="F45" s="77"/>
      <c r="G45" s="77"/>
      <c r="H45" s="77"/>
      <c r="I45" s="77"/>
      <c r="J45" s="77"/>
    </row>
    <row r="46" spans="2:10">
      <c r="B46" s="77"/>
      <c r="C46" s="77"/>
      <c r="D46" s="77"/>
      <c r="E46" s="77"/>
      <c r="F46" s="77"/>
      <c r="G46" s="77"/>
      <c r="H46" s="77"/>
      <c r="I46" s="77"/>
      <c r="J46" s="77"/>
    </row>
    <row r="47" spans="2:10">
      <c r="B47" s="77"/>
      <c r="C47" s="77"/>
      <c r="D47" s="77"/>
      <c r="E47" s="77"/>
      <c r="F47" s="77"/>
      <c r="G47" s="77"/>
      <c r="H47" s="77"/>
      <c r="I47" s="77"/>
      <c r="J47" s="77"/>
    </row>
    <row r="48" spans="2:10">
      <c r="B48" s="77"/>
      <c r="C48" s="77"/>
      <c r="D48" s="77"/>
      <c r="E48" s="77"/>
      <c r="F48" s="77"/>
      <c r="G48" s="77"/>
      <c r="H48" s="77"/>
      <c r="I48" s="77"/>
      <c r="J48" s="77"/>
    </row>
    <row r="49" spans="2:10">
      <c r="B49" s="77"/>
      <c r="C49" s="77"/>
      <c r="D49" s="77"/>
      <c r="E49" s="77"/>
      <c r="F49" s="77"/>
      <c r="G49" s="77"/>
      <c r="H49" s="77"/>
      <c r="I49" s="77"/>
      <c r="J49" s="77"/>
    </row>
    <row r="50" spans="2:10">
      <c r="B50" s="77"/>
      <c r="C50" s="77"/>
      <c r="D50" s="77"/>
      <c r="E50" s="77"/>
      <c r="F50" s="77"/>
      <c r="G50" s="77"/>
      <c r="H50" s="77"/>
      <c r="I50" s="77"/>
      <c r="J50" s="77"/>
    </row>
    <row r="51" spans="2:10">
      <c r="B51" s="77"/>
      <c r="C51" s="77"/>
      <c r="D51" s="77"/>
      <c r="E51" s="77"/>
      <c r="F51" s="77"/>
      <c r="G51" s="77"/>
      <c r="H51" s="77"/>
      <c r="I51" s="77"/>
      <c r="J51" s="77"/>
    </row>
    <row r="52" spans="2:10">
      <c r="B52" s="77"/>
      <c r="C52" s="77"/>
      <c r="D52" s="77"/>
      <c r="E52" s="77"/>
      <c r="F52" s="77"/>
      <c r="G52" s="77"/>
      <c r="H52" s="77"/>
      <c r="I52" s="77"/>
      <c r="J52" s="77"/>
    </row>
    <row r="53" spans="2:10">
      <c r="B53" s="77"/>
      <c r="C53" s="77"/>
      <c r="D53" s="77"/>
      <c r="E53" s="77"/>
      <c r="F53" s="77"/>
      <c r="G53" s="77"/>
      <c r="H53" s="77"/>
      <c r="I53" s="77"/>
      <c r="J53" s="77"/>
    </row>
    <row r="54" spans="2:10">
      <c r="B54" s="77"/>
      <c r="C54" s="77"/>
      <c r="D54" s="77"/>
      <c r="E54" s="77"/>
      <c r="F54" s="77"/>
      <c r="G54" s="77"/>
      <c r="H54" s="77"/>
      <c r="I54" s="77"/>
      <c r="J54" s="77"/>
    </row>
    <row r="55" spans="2:10">
      <c r="B55" s="77"/>
      <c r="C55" s="77"/>
      <c r="D55" s="77"/>
      <c r="E55" s="77"/>
      <c r="F55" s="77"/>
      <c r="G55" s="77"/>
      <c r="H55" s="77"/>
      <c r="I55" s="77"/>
      <c r="J55" s="77"/>
    </row>
    <row r="56" spans="2:10">
      <c r="B56" s="77"/>
      <c r="C56" s="77"/>
      <c r="D56" s="77"/>
      <c r="E56" s="77"/>
      <c r="F56" s="77"/>
      <c r="G56" s="77"/>
      <c r="H56" s="77"/>
      <c r="I56" s="77"/>
      <c r="J56" s="77"/>
    </row>
    <row r="57" spans="2:10">
      <c r="B57" s="77"/>
      <c r="C57" s="77"/>
      <c r="D57" s="77"/>
      <c r="E57" s="77"/>
      <c r="F57" s="77"/>
      <c r="G57" s="77"/>
      <c r="H57" s="77"/>
      <c r="I57" s="77"/>
      <c r="J57" s="77"/>
    </row>
    <row r="58" spans="2:10">
      <c r="B58" s="77"/>
      <c r="C58" s="77"/>
      <c r="D58" s="77"/>
      <c r="E58" s="77"/>
      <c r="F58" s="77"/>
      <c r="G58" s="77"/>
      <c r="H58" s="77"/>
      <c r="I58" s="77"/>
      <c r="J58" s="77"/>
    </row>
    <row r="59" spans="2:10">
      <c r="B59" s="77"/>
      <c r="C59" s="77"/>
      <c r="D59" s="77"/>
      <c r="E59" s="77"/>
      <c r="F59" s="77"/>
      <c r="G59" s="77"/>
      <c r="H59" s="77"/>
      <c r="I59" s="77"/>
      <c r="J59" s="77"/>
    </row>
    <row r="60" spans="2:10">
      <c r="B60" s="77"/>
      <c r="C60" s="77"/>
      <c r="D60" s="77"/>
      <c r="E60" s="77"/>
      <c r="F60" s="77"/>
      <c r="G60" s="77"/>
      <c r="H60" s="77"/>
      <c r="I60" s="77"/>
      <c r="J60" s="77"/>
    </row>
    <row r="61" spans="2:10">
      <c r="B61" s="77"/>
      <c r="C61" s="77"/>
      <c r="D61" s="77"/>
      <c r="E61" s="77"/>
      <c r="F61" s="77"/>
      <c r="G61" s="77"/>
      <c r="H61" s="77"/>
      <c r="I61" s="77"/>
      <c r="J61" s="77"/>
    </row>
    <row r="62" spans="2:10">
      <c r="B62" s="77"/>
      <c r="C62" s="77"/>
      <c r="D62" s="77"/>
      <c r="E62" s="77"/>
      <c r="F62" s="77"/>
      <c r="G62" s="77"/>
      <c r="H62" s="77"/>
      <c r="I62" s="77"/>
      <c r="J62" s="77"/>
    </row>
    <row r="63" spans="2:10">
      <c r="B63" s="77"/>
      <c r="C63" s="77"/>
      <c r="D63" s="77"/>
      <c r="E63" s="77"/>
      <c r="F63" s="77"/>
      <c r="G63" s="77"/>
      <c r="H63" s="77"/>
      <c r="I63" s="77"/>
      <c r="J63" s="77"/>
    </row>
    <row r="64" spans="2:10">
      <c r="B64" s="77"/>
      <c r="C64" s="77"/>
      <c r="D64" s="77"/>
      <c r="E64" s="77"/>
      <c r="F64" s="77"/>
      <c r="G64" s="77"/>
      <c r="H64" s="77"/>
      <c r="I64" s="77"/>
      <c r="J64" s="77"/>
    </row>
    <row r="65" spans="2:10">
      <c r="B65" s="77"/>
      <c r="C65" s="77"/>
      <c r="D65" s="77"/>
      <c r="E65" s="77"/>
      <c r="F65" s="77"/>
      <c r="G65" s="77"/>
      <c r="H65" s="77"/>
      <c r="I65" s="77"/>
      <c r="J65" s="77"/>
    </row>
    <row r="66" spans="2:10">
      <c r="B66" s="77"/>
      <c r="C66" s="77"/>
      <c r="D66" s="77"/>
      <c r="E66" s="77"/>
      <c r="F66" s="77"/>
      <c r="G66" s="77"/>
      <c r="H66" s="77"/>
      <c r="I66" s="77"/>
      <c r="J66" s="77"/>
    </row>
    <row r="67" spans="2:10">
      <c r="B67" s="77"/>
      <c r="C67" s="77"/>
      <c r="D67" s="77"/>
      <c r="E67" s="77"/>
      <c r="F67" s="77"/>
      <c r="G67" s="77"/>
      <c r="H67" s="77"/>
      <c r="I67" s="77"/>
      <c r="J67" s="77"/>
    </row>
    <row r="68" spans="2:10">
      <c r="B68" s="77"/>
      <c r="C68" s="77"/>
      <c r="D68" s="77"/>
      <c r="E68" s="77"/>
      <c r="F68" s="77"/>
      <c r="G68" s="77"/>
      <c r="H68" s="77"/>
      <c r="I68" s="77"/>
      <c r="J68" s="77"/>
    </row>
    <row r="69" spans="2:10">
      <c r="B69" s="77"/>
      <c r="C69" s="77"/>
      <c r="D69" s="77"/>
      <c r="E69" s="77"/>
      <c r="F69" s="77"/>
      <c r="G69" s="77"/>
      <c r="H69" s="77"/>
      <c r="I69" s="77"/>
      <c r="J69" s="77"/>
    </row>
    <row r="70" spans="2:10">
      <c r="B70" s="77"/>
      <c r="C70" s="77"/>
      <c r="D70" s="77"/>
      <c r="E70" s="77"/>
      <c r="F70" s="77"/>
      <c r="G70" s="77"/>
      <c r="H70" s="77"/>
      <c r="I70" s="77"/>
      <c r="J70" s="77"/>
    </row>
    <row r="71" spans="2:10">
      <c r="B71" s="77"/>
      <c r="C71" s="77"/>
      <c r="D71" s="77"/>
      <c r="E71" s="77"/>
      <c r="F71" s="77"/>
      <c r="G71" s="77"/>
      <c r="H71" s="77"/>
      <c r="I71" s="77"/>
      <c r="J71" s="77"/>
    </row>
    <row r="72" spans="2:10">
      <c r="B72" s="77"/>
      <c r="C72" s="77"/>
      <c r="D72" s="77"/>
      <c r="E72" s="77"/>
      <c r="F72" s="77"/>
      <c r="G72" s="77"/>
      <c r="H72" s="77"/>
      <c r="I72" s="77"/>
      <c r="J72" s="77"/>
    </row>
    <row r="73" spans="2:10">
      <c r="B73" s="77"/>
      <c r="C73" s="77"/>
      <c r="D73" s="77"/>
      <c r="E73" s="77"/>
      <c r="F73" s="77"/>
      <c r="G73" s="77"/>
      <c r="H73" s="77"/>
      <c r="I73" s="77"/>
      <c r="J73" s="77"/>
    </row>
    <row r="74" spans="2:10">
      <c r="B74" s="77"/>
      <c r="C74" s="77"/>
      <c r="D74" s="77"/>
      <c r="E74" s="77"/>
      <c r="F74" s="77"/>
      <c r="G74" s="77"/>
      <c r="H74" s="77"/>
      <c r="I74" s="77"/>
      <c r="J74" s="77"/>
    </row>
    <row r="75" spans="2:10">
      <c r="B75" s="77"/>
      <c r="C75" s="77"/>
      <c r="D75" s="77"/>
      <c r="E75" s="77"/>
      <c r="F75" s="77"/>
      <c r="G75" s="77"/>
      <c r="H75" s="77"/>
      <c r="I75" s="77"/>
      <c r="J75" s="77"/>
    </row>
    <row r="76" spans="2:10">
      <c r="B76" s="77"/>
      <c r="C76" s="77"/>
      <c r="D76" s="77"/>
      <c r="E76" s="77"/>
      <c r="F76" s="77"/>
      <c r="G76" s="77"/>
      <c r="H76" s="77"/>
      <c r="I76" s="77"/>
      <c r="J76" s="77"/>
    </row>
    <row r="77" spans="2:10">
      <c r="B77" s="77"/>
      <c r="C77" s="77"/>
      <c r="D77" s="77"/>
      <c r="E77" s="77"/>
      <c r="F77" s="77"/>
      <c r="G77" s="77"/>
      <c r="H77" s="77"/>
      <c r="I77" s="77"/>
      <c r="J77" s="77"/>
    </row>
    <row r="78" spans="2:10">
      <c r="B78" s="77"/>
      <c r="C78" s="77"/>
      <c r="D78" s="77"/>
      <c r="E78" s="77"/>
      <c r="F78" s="77"/>
      <c r="G78" s="77"/>
      <c r="H78" s="77"/>
      <c r="I78" s="77"/>
      <c r="J78" s="77"/>
    </row>
    <row r="79" spans="2:10">
      <c r="B79" s="77"/>
      <c r="C79" s="77"/>
      <c r="D79" s="77"/>
      <c r="E79" s="77"/>
      <c r="F79" s="77"/>
      <c r="G79" s="77"/>
      <c r="H79" s="77"/>
      <c r="I79" s="77"/>
      <c r="J79" s="77"/>
    </row>
    <row r="80" spans="2:10">
      <c r="B80" s="77"/>
      <c r="C80" s="77"/>
      <c r="D80" s="77"/>
      <c r="E80" s="77"/>
      <c r="F80" s="77"/>
      <c r="G80" s="77"/>
      <c r="H80" s="77"/>
      <c r="I80" s="77"/>
      <c r="J80" s="77"/>
    </row>
    <row r="81" spans="2:10">
      <c r="B81" s="77"/>
      <c r="C81" s="77"/>
      <c r="D81" s="77"/>
      <c r="E81" s="77"/>
      <c r="F81" s="77"/>
      <c r="G81" s="77"/>
      <c r="H81" s="77"/>
      <c r="I81" s="77"/>
      <c r="J81" s="77"/>
    </row>
    <row r="82" spans="2:10">
      <c r="B82" s="77"/>
      <c r="C82" s="77"/>
      <c r="D82" s="77"/>
      <c r="E82" s="77"/>
      <c r="F82" s="77"/>
      <c r="G82" s="77"/>
      <c r="H82" s="77"/>
      <c r="I82" s="77"/>
      <c r="J82" s="77"/>
    </row>
    <row r="83" spans="2:10">
      <c r="B83" s="77"/>
      <c r="C83" s="77"/>
      <c r="D83" s="77"/>
      <c r="E83" s="77"/>
      <c r="F83" s="77"/>
      <c r="G83" s="77"/>
      <c r="H83" s="77"/>
      <c r="I83" s="77"/>
      <c r="J83" s="77"/>
    </row>
    <row r="84" spans="2:10">
      <c r="B84" s="77"/>
      <c r="C84" s="77"/>
      <c r="D84" s="77"/>
      <c r="E84" s="77"/>
      <c r="F84" s="77"/>
      <c r="G84" s="77"/>
      <c r="H84" s="77"/>
      <c r="I84" s="77"/>
      <c r="J84" s="77"/>
    </row>
    <row r="85" spans="2:10">
      <c r="B85" s="77"/>
      <c r="C85" s="77"/>
      <c r="D85" s="77"/>
      <c r="E85" s="77"/>
      <c r="F85" s="77"/>
      <c r="G85" s="77"/>
      <c r="H85" s="77"/>
      <c r="I85" s="77"/>
      <c r="J85" s="77"/>
    </row>
    <row r="86" spans="2:10">
      <c r="B86" s="77"/>
      <c r="C86" s="77"/>
      <c r="D86" s="77"/>
      <c r="E86" s="77"/>
      <c r="F86" s="77"/>
      <c r="G86" s="77"/>
      <c r="H86" s="77"/>
      <c r="I86" s="77"/>
      <c r="J86" s="77"/>
    </row>
    <row r="87" spans="2:10">
      <c r="B87" s="77"/>
      <c r="C87" s="77"/>
      <c r="D87" s="77"/>
      <c r="E87" s="77"/>
      <c r="F87" s="77"/>
      <c r="G87" s="77"/>
      <c r="H87" s="77"/>
      <c r="I87" s="77"/>
      <c r="J87" s="77"/>
    </row>
    <row r="88" spans="2:10">
      <c r="B88" s="77"/>
      <c r="C88" s="77"/>
      <c r="D88" s="77"/>
      <c r="E88" s="77"/>
      <c r="F88" s="77"/>
      <c r="G88" s="77"/>
      <c r="H88" s="77"/>
      <c r="I88" s="77"/>
      <c r="J88" s="77"/>
    </row>
    <row r="89" spans="2:10">
      <c r="B89" s="77"/>
      <c r="C89" s="77"/>
      <c r="D89" s="77"/>
      <c r="E89" s="77"/>
      <c r="F89" s="77"/>
      <c r="G89" s="77"/>
      <c r="H89" s="77"/>
      <c r="I89" s="77"/>
      <c r="J89" s="77"/>
    </row>
    <row r="90" spans="2:10">
      <c r="B90" s="77"/>
      <c r="C90" s="77"/>
      <c r="D90" s="77"/>
      <c r="E90" s="77"/>
      <c r="F90" s="77"/>
      <c r="G90" s="77"/>
      <c r="H90" s="77"/>
      <c r="I90" s="77"/>
      <c r="J90" s="77"/>
    </row>
    <row r="91" spans="2:10">
      <c r="B91" s="77"/>
      <c r="C91" s="77"/>
      <c r="D91" s="77"/>
      <c r="E91" s="77"/>
      <c r="F91" s="77"/>
      <c r="G91" s="77"/>
      <c r="H91" s="77"/>
      <c r="I91" s="77"/>
      <c r="J91" s="77"/>
    </row>
    <row r="92" spans="2:10">
      <c r="B92" s="77"/>
      <c r="C92" s="77"/>
      <c r="D92" s="77"/>
      <c r="E92" s="77"/>
      <c r="F92" s="77"/>
      <c r="G92" s="77"/>
      <c r="H92" s="77"/>
      <c r="I92" s="77"/>
      <c r="J92" s="77"/>
    </row>
    <row r="93" spans="2:10">
      <c r="B93" s="77"/>
      <c r="C93" s="77"/>
      <c r="D93" s="77"/>
      <c r="E93" s="77"/>
      <c r="F93" s="77"/>
      <c r="G93" s="77"/>
      <c r="H93" s="77"/>
      <c r="I93" s="77"/>
      <c r="J93" s="77"/>
    </row>
    <row r="94" spans="2:10">
      <c r="B94" s="77"/>
      <c r="C94" s="77"/>
      <c r="D94" s="77"/>
      <c r="E94" s="77"/>
      <c r="F94" s="77"/>
      <c r="G94" s="77"/>
      <c r="H94" s="77"/>
      <c r="I94" s="77"/>
      <c r="J94" s="77"/>
    </row>
    <row r="95" spans="2:10">
      <c r="B95" s="77"/>
      <c r="C95" s="77"/>
      <c r="D95" s="77"/>
      <c r="E95" s="77"/>
      <c r="F95" s="77"/>
      <c r="G95" s="77"/>
      <c r="H95" s="77"/>
      <c r="I95" s="77"/>
      <c r="J95" s="77"/>
    </row>
    <row r="96" spans="2:10">
      <c r="B96" s="77"/>
      <c r="C96" s="77"/>
      <c r="D96" s="77"/>
      <c r="E96" s="77"/>
      <c r="F96" s="77"/>
      <c r="G96" s="77"/>
      <c r="H96" s="77"/>
      <c r="I96" s="77"/>
      <c r="J96" s="77"/>
    </row>
    <row r="97" spans="2:10">
      <c r="B97" s="77"/>
      <c r="C97" s="77"/>
      <c r="D97" s="77"/>
      <c r="E97" s="77"/>
      <c r="F97" s="77"/>
      <c r="G97" s="77"/>
      <c r="H97" s="77"/>
      <c r="I97" s="77"/>
      <c r="J97" s="77"/>
    </row>
    <row r="98" spans="2:10">
      <c r="B98" s="77"/>
      <c r="C98" s="77"/>
      <c r="D98" s="77"/>
      <c r="E98" s="77"/>
      <c r="F98" s="77"/>
      <c r="G98" s="77"/>
      <c r="H98" s="77"/>
      <c r="I98" s="77"/>
      <c r="J98" s="77"/>
    </row>
    <row r="99" spans="2:10">
      <c r="B99" s="77"/>
      <c r="C99" s="77"/>
      <c r="D99" s="77"/>
      <c r="E99" s="77"/>
      <c r="F99" s="77"/>
      <c r="G99" s="77"/>
      <c r="H99" s="77"/>
      <c r="I99" s="77"/>
      <c r="J99" s="77"/>
    </row>
    <row r="100" spans="2:10">
      <c r="B100" s="77"/>
      <c r="C100" s="77"/>
      <c r="D100" s="77"/>
      <c r="E100" s="77"/>
      <c r="F100" s="77"/>
      <c r="G100" s="77"/>
      <c r="H100" s="77"/>
      <c r="I100" s="77"/>
      <c r="J100" s="77"/>
    </row>
    <row r="101" spans="2:10">
      <c r="B101" s="77"/>
      <c r="C101" s="77"/>
      <c r="D101" s="77"/>
      <c r="E101" s="77"/>
      <c r="F101" s="77"/>
      <c r="G101" s="77"/>
      <c r="H101" s="77"/>
      <c r="I101" s="77"/>
      <c r="J101" s="77"/>
    </row>
    <row r="102" spans="2:10">
      <c r="B102" s="77"/>
      <c r="C102" s="77"/>
      <c r="D102" s="77"/>
      <c r="E102" s="77"/>
      <c r="F102" s="77"/>
      <c r="G102" s="77"/>
      <c r="H102" s="77"/>
      <c r="I102" s="77"/>
      <c r="J102" s="77"/>
    </row>
    <row r="103" spans="2:10">
      <c r="B103" s="77"/>
      <c r="C103" s="77"/>
      <c r="D103" s="77"/>
      <c r="E103" s="77"/>
      <c r="F103" s="77"/>
      <c r="G103" s="77"/>
      <c r="H103" s="77"/>
      <c r="I103" s="77"/>
      <c r="J103" s="77"/>
    </row>
    <row r="104" spans="2:10">
      <c r="B104" s="77"/>
      <c r="C104" s="77"/>
      <c r="D104" s="77"/>
      <c r="E104" s="77"/>
      <c r="F104" s="77"/>
      <c r="G104" s="77"/>
      <c r="H104" s="77"/>
      <c r="I104" s="77"/>
      <c r="J104" s="77"/>
    </row>
    <row r="105" spans="2:10">
      <c r="B105" s="77"/>
      <c r="C105" s="77"/>
      <c r="D105" s="77"/>
      <c r="E105" s="77"/>
      <c r="F105" s="77"/>
      <c r="G105" s="77"/>
      <c r="H105" s="77"/>
      <c r="I105" s="77"/>
      <c r="J105" s="77"/>
    </row>
    <row r="106" spans="2:10">
      <c r="B106" s="77"/>
      <c r="C106" s="77"/>
      <c r="D106" s="77"/>
      <c r="E106" s="77"/>
      <c r="F106" s="77"/>
      <c r="G106" s="77"/>
      <c r="H106" s="77"/>
      <c r="I106" s="77"/>
      <c r="J106" s="77"/>
    </row>
    <row r="107" spans="2:10">
      <c r="B107" s="77"/>
      <c r="C107" s="77"/>
      <c r="D107" s="77"/>
      <c r="E107" s="77"/>
      <c r="F107" s="77"/>
      <c r="G107" s="77"/>
      <c r="H107" s="77"/>
      <c r="I107" s="77"/>
      <c r="J107" s="77"/>
    </row>
    <row r="108" spans="2:10">
      <c r="B108" s="77"/>
      <c r="C108" s="77"/>
      <c r="D108" s="77"/>
      <c r="E108" s="77"/>
      <c r="F108" s="77"/>
      <c r="G108" s="77"/>
      <c r="H108" s="77"/>
      <c r="I108" s="77"/>
      <c r="J108" s="77"/>
    </row>
    <row r="109" spans="2:10">
      <c r="B109" s="77"/>
      <c r="C109" s="77"/>
      <c r="D109" s="77"/>
      <c r="E109" s="77"/>
      <c r="F109" s="77"/>
      <c r="G109" s="77"/>
      <c r="H109" s="77"/>
      <c r="I109" s="77"/>
      <c r="J109" s="77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163</v>
      </c>
      <c r="C1" s="76" t="s" vm="1">
        <v>231</v>
      </c>
    </row>
    <row r="2" spans="2:60">
      <c r="B2" s="55" t="s">
        <v>162</v>
      </c>
      <c r="C2" s="76" t="s">
        <v>232</v>
      </c>
    </row>
    <row r="3" spans="2:60">
      <c r="B3" s="55" t="s">
        <v>164</v>
      </c>
      <c r="C3" s="76" t="s">
        <v>233</v>
      </c>
    </row>
    <row r="4" spans="2:60">
      <c r="B4" s="55" t="s">
        <v>165</v>
      </c>
      <c r="C4" s="76">
        <v>12152</v>
      </c>
    </row>
    <row r="6" spans="2:60" ht="26.25" customHeight="1">
      <c r="B6" s="184" t="s">
        <v>198</v>
      </c>
      <c r="C6" s="185"/>
      <c r="D6" s="185"/>
      <c r="E6" s="185"/>
      <c r="F6" s="185"/>
      <c r="G6" s="185"/>
      <c r="H6" s="185"/>
      <c r="I6" s="185"/>
      <c r="J6" s="185"/>
      <c r="K6" s="186"/>
    </row>
    <row r="7" spans="2:60" s="3" customFormat="1" ht="66">
      <c r="B7" s="58" t="s">
        <v>100</v>
      </c>
      <c r="C7" s="58" t="s">
        <v>101</v>
      </c>
      <c r="D7" s="58" t="s">
        <v>15</v>
      </c>
      <c r="E7" s="58" t="s">
        <v>16</v>
      </c>
      <c r="F7" s="58" t="s">
        <v>42</v>
      </c>
      <c r="G7" s="58" t="s">
        <v>85</v>
      </c>
      <c r="H7" s="58" t="s">
        <v>39</v>
      </c>
      <c r="I7" s="58" t="s">
        <v>94</v>
      </c>
      <c r="J7" s="58" t="s">
        <v>166</v>
      </c>
      <c r="K7" s="58" t="s">
        <v>167</v>
      </c>
    </row>
    <row r="8" spans="2:60" s="3" customFormat="1" ht="21.75" customHeight="1">
      <c r="B8" s="14"/>
      <c r="C8" s="68"/>
      <c r="D8" s="15"/>
      <c r="E8" s="15"/>
      <c r="F8" s="15" t="s">
        <v>20</v>
      </c>
      <c r="G8" s="15"/>
      <c r="H8" s="15" t="s">
        <v>20</v>
      </c>
      <c r="I8" s="15" t="s">
        <v>218</v>
      </c>
      <c r="J8" s="31" t="s">
        <v>20</v>
      </c>
      <c r="K8" s="16" t="s">
        <v>20</v>
      </c>
    </row>
    <row r="9" spans="2:60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9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77"/>
      <c r="D11" s="77"/>
      <c r="E11" s="77"/>
      <c r="F11" s="77"/>
      <c r="G11" s="77"/>
      <c r="H11" s="77"/>
      <c r="I11" s="77"/>
      <c r="J11" s="77"/>
      <c r="K11" s="77"/>
    </row>
    <row r="12" spans="2:60">
      <c r="B12" s="101"/>
      <c r="C12" s="77"/>
      <c r="D12" s="77"/>
      <c r="E12" s="77"/>
      <c r="F12" s="77"/>
      <c r="G12" s="77"/>
      <c r="H12" s="77"/>
      <c r="I12" s="77"/>
      <c r="J12" s="77"/>
      <c r="K12" s="7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7"/>
      <c r="C13" s="77"/>
      <c r="D13" s="77"/>
      <c r="E13" s="77"/>
      <c r="F13" s="77"/>
      <c r="G13" s="77"/>
      <c r="H13" s="77"/>
      <c r="I13" s="77"/>
      <c r="J13" s="77"/>
      <c r="K13" s="7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7"/>
      <c r="C14" s="77"/>
      <c r="D14" s="77"/>
      <c r="E14" s="77"/>
      <c r="F14" s="77"/>
      <c r="G14" s="77"/>
      <c r="H14" s="77"/>
      <c r="I14" s="77"/>
      <c r="J14" s="77"/>
      <c r="K14" s="77"/>
    </row>
    <row r="15" spans="2:60">
      <c r="B15" s="77"/>
      <c r="C15" s="77"/>
      <c r="D15" s="77"/>
      <c r="E15" s="77"/>
      <c r="F15" s="77"/>
      <c r="G15" s="77"/>
      <c r="H15" s="77"/>
      <c r="I15" s="77"/>
      <c r="J15" s="77"/>
      <c r="K15" s="7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7"/>
      <c r="C16" s="77"/>
      <c r="D16" s="77"/>
      <c r="E16" s="77"/>
      <c r="F16" s="77"/>
      <c r="G16" s="77"/>
      <c r="H16" s="77"/>
      <c r="I16" s="77"/>
      <c r="J16" s="77"/>
      <c r="K16" s="7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7"/>
      <c r="C17" s="77"/>
      <c r="D17" s="77"/>
      <c r="E17" s="77"/>
      <c r="F17" s="77"/>
      <c r="G17" s="77"/>
      <c r="H17" s="77"/>
      <c r="I17" s="77"/>
      <c r="J17" s="77"/>
      <c r="K17" s="77"/>
    </row>
    <row r="18" spans="2:11">
      <c r="B18" s="77"/>
      <c r="C18" s="77"/>
      <c r="D18" s="77"/>
      <c r="E18" s="77"/>
      <c r="F18" s="77"/>
      <c r="G18" s="77"/>
      <c r="H18" s="77"/>
      <c r="I18" s="77"/>
      <c r="J18" s="77"/>
      <c r="K18" s="77"/>
    </row>
    <row r="19" spans="2:11"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2:11"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2:11">
      <c r="B21" s="77"/>
      <c r="C21" s="77"/>
      <c r="D21" s="77"/>
      <c r="E21" s="77"/>
      <c r="F21" s="77"/>
      <c r="G21" s="77"/>
      <c r="H21" s="77"/>
      <c r="I21" s="77"/>
      <c r="J21" s="77"/>
      <c r="K21" s="77"/>
    </row>
    <row r="22" spans="2:11"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2:1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1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11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11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11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11"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2:1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1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1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1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0"/>
      <c r="G608" s="20"/>
    </row>
    <row r="609" spans="5:7">
      <c r="E609" s="20"/>
      <c r="G609" s="20"/>
    </row>
    <row r="610" spans="5:7">
      <c r="E610" s="20"/>
      <c r="G610" s="20"/>
    </row>
    <row r="611" spans="5:7">
      <c r="E611" s="20"/>
      <c r="G611" s="20"/>
    </row>
    <row r="612" spans="5:7">
      <c r="E612" s="20"/>
      <c r="G612" s="20"/>
    </row>
    <row r="613" spans="5:7">
      <c r="E613" s="20"/>
      <c r="G613" s="20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E17" sqref="E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10.8554687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163</v>
      </c>
      <c r="C1" s="76" t="s" vm="1">
        <v>231</v>
      </c>
    </row>
    <row r="2" spans="2:60">
      <c r="B2" s="55" t="s">
        <v>162</v>
      </c>
      <c r="C2" s="76" t="s">
        <v>232</v>
      </c>
    </row>
    <row r="3" spans="2:60">
      <c r="B3" s="55" t="s">
        <v>164</v>
      </c>
      <c r="C3" s="76" t="s">
        <v>233</v>
      </c>
    </row>
    <row r="4" spans="2:60">
      <c r="B4" s="55" t="s">
        <v>165</v>
      </c>
      <c r="C4" s="76">
        <v>12152</v>
      </c>
    </row>
    <row r="6" spans="2:60" ht="26.25" customHeight="1">
      <c r="B6" s="184" t="s">
        <v>199</v>
      </c>
      <c r="C6" s="185"/>
      <c r="D6" s="185"/>
      <c r="E6" s="185"/>
      <c r="F6" s="185"/>
      <c r="G6" s="185"/>
      <c r="H6" s="185"/>
      <c r="I6" s="185"/>
      <c r="J6" s="185"/>
      <c r="K6" s="186"/>
    </row>
    <row r="7" spans="2:60" s="3" customFormat="1" ht="63">
      <c r="B7" s="58" t="s">
        <v>100</v>
      </c>
      <c r="C7" s="60" t="s">
        <v>34</v>
      </c>
      <c r="D7" s="60" t="s">
        <v>15</v>
      </c>
      <c r="E7" s="60" t="s">
        <v>16</v>
      </c>
      <c r="F7" s="60" t="s">
        <v>42</v>
      </c>
      <c r="G7" s="60" t="s">
        <v>85</v>
      </c>
      <c r="H7" s="60" t="s">
        <v>39</v>
      </c>
      <c r="I7" s="60" t="s">
        <v>94</v>
      </c>
      <c r="J7" s="60" t="s">
        <v>166</v>
      </c>
      <c r="K7" s="62" t="s">
        <v>167</v>
      </c>
    </row>
    <row r="8" spans="2:60" s="3" customFormat="1" ht="21.75" customHeight="1">
      <c r="B8" s="14"/>
      <c r="C8" s="15"/>
      <c r="D8" s="15"/>
      <c r="E8" s="15"/>
      <c r="F8" s="15" t="s">
        <v>20</v>
      </c>
      <c r="G8" s="15"/>
      <c r="H8" s="15" t="s">
        <v>20</v>
      </c>
      <c r="I8" s="15" t="s">
        <v>218</v>
      </c>
      <c r="J8" s="31" t="s">
        <v>20</v>
      </c>
      <c r="K8" s="16" t="s">
        <v>20</v>
      </c>
    </row>
    <row r="9" spans="2:60" s="4" customFormat="1" ht="18" customHeight="1">
      <c r="B9" s="17"/>
      <c r="C9" s="19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9" t="s">
        <v>8</v>
      </c>
      <c r="K9" s="19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61" t="s">
        <v>350</v>
      </c>
      <c r="C10" s="162"/>
      <c r="D10" s="162"/>
      <c r="E10" s="162"/>
      <c r="F10" s="162"/>
      <c r="G10" s="162"/>
      <c r="H10" s="164"/>
      <c r="I10" s="163">
        <f>I11</f>
        <v>-91.016260000000003</v>
      </c>
      <c r="J10" s="164">
        <v>1</v>
      </c>
      <c r="K10" s="164">
        <f>I10/'סכום נכסי הקרן'!$C$42</f>
        <v>-7.1726008941599667E-2</v>
      </c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66"/>
    </row>
    <row r="11" spans="2:60" ht="21" customHeight="1">
      <c r="B11" s="165" t="s">
        <v>212</v>
      </c>
      <c r="C11" s="162"/>
      <c r="D11" s="162"/>
      <c r="E11" s="162"/>
      <c r="F11" s="162"/>
      <c r="G11" s="162"/>
      <c r="H11" s="164"/>
      <c r="I11" s="163">
        <f>I12</f>
        <v>-91.016260000000003</v>
      </c>
      <c r="J11" s="164">
        <v>1</v>
      </c>
      <c r="K11" s="164">
        <f>I11/'סכום נכסי הקרן'!$C$42</f>
        <v>-7.1726008941599667E-2</v>
      </c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  <c r="BA11" s="166"/>
      <c r="BB11" s="166"/>
      <c r="BC11" s="166"/>
      <c r="BD11" s="166"/>
      <c r="BE11" s="166"/>
      <c r="BF11" s="166"/>
      <c r="BG11" s="166"/>
      <c r="BH11" s="166"/>
    </row>
    <row r="12" spans="2:60">
      <c r="B12" s="169" t="s">
        <v>351</v>
      </c>
      <c r="C12" s="159"/>
      <c r="D12" s="159"/>
      <c r="E12" s="159"/>
      <c r="F12" s="159"/>
      <c r="G12" s="159"/>
      <c r="H12" s="160"/>
      <c r="I12" s="155">
        <v>-91.016260000000003</v>
      </c>
      <c r="J12" s="160">
        <v>1</v>
      </c>
      <c r="K12" s="167">
        <f>I12/'סכום נכסי הקרן'!$C$42</f>
        <v>-7.1726008941599667E-2</v>
      </c>
      <c r="L12" s="168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6"/>
      <c r="BF12" s="156"/>
      <c r="BG12" s="156"/>
      <c r="BH12" s="156"/>
    </row>
    <row r="13" spans="2:60">
      <c r="B13" s="77"/>
      <c r="C13" s="77"/>
      <c r="D13" s="77"/>
      <c r="E13" s="77"/>
      <c r="F13" s="77"/>
      <c r="G13" s="77"/>
      <c r="H13" s="77"/>
      <c r="I13" s="77"/>
      <c r="J13" s="77"/>
      <c r="K13" s="7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7"/>
      <c r="C14" s="77"/>
      <c r="D14" s="77"/>
      <c r="E14" s="77"/>
      <c r="F14" s="77"/>
      <c r="G14" s="77"/>
      <c r="H14" s="77"/>
      <c r="I14" s="77"/>
      <c r="J14" s="77"/>
      <c r="K14" s="77"/>
    </row>
    <row r="15" spans="2:60">
      <c r="B15" s="77"/>
      <c r="C15" s="77"/>
      <c r="D15" s="77"/>
      <c r="E15" s="77"/>
      <c r="F15" s="77"/>
      <c r="G15" s="77"/>
      <c r="H15" s="77"/>
      <c r="I15" s="77"/>
      <c r="J15" s="77"/>
      <c r="K15" s="7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7"/>
      <c r="C16" s="77"/>
      <c r="D16" s="77"/>
      <c r="E16" s="77"/>
      <c r="F16" s="77"/>
      <c r="G16" s="77"/>
      <c r="H16" s="77"/>
      <c r="I16" s="77"/>
      <c r="J16" s="77"/>
      <c r="K16" s="7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7"/>
      <c r="C17" s="77"/>
      <c r="D17" s="77"/>
      <c r="E17" s="77"/>
      <c r="F17" s="77"/>
      <c r="G17" s="77"/>
      <c r="H17" s="77"/>
      <c r="I17" s="77"/>
      <c r="J17" s="77"/>
      <c r="K17" s="77"/>
    </row>
    <row r="18" spans="2:11">
      <c r="B18" s="77"/>
      <c r="C18" s="77"/>
      <c r="D18" s="77"/>
      <c r="E18" s="77"/>
      <c r="F18" s="77"/>
      <c r="G18" s="77"/>
      <c r="H18" s="77"/>
      <c r="I18" s="77"/>
      <c r="J18" s="77"/>
      <c r="K18" s="77"/>
    </row>
    <row r="19" spans="2:11"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2:11"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2:11">
      <c r="B21" s="77"/>
      <c r="C21" s="77"/>
      <c r="D21" s="77"/>
      <c r="E21" s="77"/>
      <c r="F21" s="77"/>
      <c r="G21" s="77"/>
      <c r="H21" s="77"/>
      <c r="I21" s="77"/>
      <c r="J21" s="77"/>
      <c r="K21" s="77"/>
    </row>
    <row r="22" spans="2:11"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2:1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1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11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11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11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11"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2:1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1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1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1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0"/>
      <c r="G608" s="20"/>
    </row>
    <row r="609" spans="5:7">
      <c r="E609" s="20"/>
      <c r="G609" s="20"/>
    </row>
    <row r="610" spans="5:7">
      <c r="E610" s="20"/>
      <c r="G610" s="20"/>
    </row>
    <row r="611" spans="5:7">
      <c r="E611" s="20"/>
      <c r="G611" s="20"/>
    </row>
    <row r="612" spans="5:7">
      <c r="E612" s="20"/>
      <c r="G612" s="20"/>
    </row>
    <row r="613" spans="5:7">
      <c r="E613" s="20"/>
      <c r="G613" s="20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5" t="s">
        <v>163</v>
      </c>
      <c r="C1" s="76" t="s" vm="1">
        <v>231</v>
      </c>
    </row>
    <row r="2" spans="2:47">
      <c r="B2" s="55" t="s">
        <v>162</v>
      </c>
      <c r="C2" s="76" t="s">
        <v>232</v>
      </c>
    </row>
    <row r="3" spans="2:47">
      <c r="B3" s="55" t="s">
        <v>164</v>
      </c>
      <c r="C3" s="76" t="s">
        <v>233</v>
      </c>
    </row>
    <row r="4" spans="2:47">
      <c r="B4" s="55" t="s">
        <v>165</v>
      </c>
      <c r="C4" s="76">
        <v>12152</v>
      </c>
    </row>
    <row r="6" spans="2:47" ht="26.25" customHeight="1">
      <c r="B6" s="184" t="s">
        <v>200</v>
      </c>
      <c r="C6" s="185"/>
      <c r="D6" s="186"/>
    </row>
    <row r="7" spans="2:47" s="3" customFormat="1" ht="33">
      <c r="B7" s="58" t="s">
        <v>100</v>
      </c>
      <c r="C7" s="63" t="s">
        <v>91</v>
      </c>
      <c r="D7" s="64" t="s">
        <v>90</v>
      </c>
    </row>
    <row r="8" spans="2:47" s="3" customFormat="1">
      <c r="B8" s="14"/>
      <c r="C8" s="31" t="s">
        <v>218</v>
      </c>
      <c r="D8" s="16" t="s">
        <v>22</v>
      </c>
    </row>
    <row r="9" spans="2:47" s="4" customFormat="1" ht="18" customHeight="1">
      <c r="B9" s="17"/>
      <c r="C9" s="18" t="s">
        <v>1</v>
      </c>
      <c r="D9" s="19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7"/>
      <c r="C10" s="77"/>
      <c r="D10" s="7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1"/>
      <c r="C11" s="77"/>
      <c r="D11" s="77"/>
    </row>
    <row r="12" spans="2:47">
      <c r="B12" s="101"/>
      <c r="C12" s="77"/>
      <c r="D12" s="77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7"/>
      <c r="C13" s="77"/>
      <c r="D13" s="77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7"/>
      <c r="C14" s="77"/>
      <c r="D14" s="77"/>
    </row>
    <row r="15" spans="2:47">
      <c r="B15" s="77"/>
      <c r="C15" s="77"/>
      <c r="D15" s="77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7"/>
      <c r="C16" s="77"/>
      <c r="D16" s="77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7"/>
      <c r="C17" s="77"/>
      <c r="D17" s="77"/>
    </row>
    <row r="18" spans="2:4">
      <c r="B18" s="77"/>
      <c r="C18" s="77"/>
      <c r="D18" s="77"/>
    </row>
    <row r="19" spans="2:4">
      <c r="B19" s="77"/>
      <c r="C19" s="77"/>
      <c r="D19" s="77"/>
    </row>
    <row r="20" spans="2:4">
      <c r="B20" s="77"/>
      <c r="C20" s="77"/>
      <c r="D20" s="77"/>
    </row>
    <row r="21" spans="2:4">
      <c r="B21" s="77"/>
      <c r="C21" s="77"/>
      <c r="D21" s="77"/>
    </row>
    <row r="22" spans="2:4">
      <c r="B22" s="77"/>
      <c r="C22" s="77"/>
      <c r="D22" s="77"/>
    </row>
    <row r="23" spans="2:4">
      <c r="B23" s="77"/>
      <c r="C23" s="77"/>
      <c r="D23" s="77"/>
    </row>
    <row r="24" spans="2:4">
      <c r="B24" s="77"/>
      <c r="C24" s="77"/>
      <c r="D24" s="77"/>
    </row>
    <row r="25" spans="2:4">
      <c r="B25" s="77"/>
      <c r="C25" s="77"/>
      <c r="D25" s="77"/>
    </row>
    <row r="26" spans="2:4">
      <c r="B26" s="77"/>
      <c r="C26" s="77"/>
      <c r="D26" s="77"/>
    </row>
    <row r="27" spans="2:4">
      <c r="B27" s="77"/>
      <c r="C27" s="77"/>
      <c r="D27" s="77"/>
    </row>
    <row r="28" spans="2:4">
      <c r="B28" s="77"/>
      <c r="C28" s="77"/>
      <c r="D28" s="77"/>
    </row>
    <row r="29" spans="2:4">
      <c r="B29" s="77"/>
      <c r="C29" s="77"/>
      <c r="D29" s="77"/>
    </row>
    <row r="30" spans="2:4">
      <c r="B30" s="77"/>
      <c r="C30" s="77"/>
      <c r="D30" s="77"/>
    </row>
    <row r="31" spans="2:4">
      <c r="B31" s="77"/>
      <c r="C31" s="77"/>
      <c r="D31" s="77"/>
    </row>
    <row r="32" spans="2:4">
      <c r="B32" s="77"/>
      <c r="C32" s="77"/>
      <c r="D32" s="77"/>
    </row>
    <row r="33" spans="2:4">
      <c r="B33" s="77"/>
      <c r="C33" s="77"/>
      <c r="D33" s="77"/>
    </row>
    <row r="34" spans="2:4">
      <c r="B34" s="77"/>
      <c r="C34" s="77"/>
      <c r="D34" s="77"/>
    </row>
    <row r="35" spans="2:4">
      <c r="B35" s="77"/>
      <c r="C35" s="77"/>
      <c r="D35" s="77"/>
    </row>
    <row r="36" spans="2:4">
      <c r="B36" s="77"/>
      <c r="C36" s="77"/>
      <c r="D36" s="77"/>
    </row>
    <row r="37" spans="2:4">
      <c r="B37" s="77"/>
      <c r="C37" s="77"/>
      <c r="D37" s="77"/>
    </row>
    <row r="38" spans="2:4">
      <c r="B38" s="77"/>
      <c r="C38" s="77"/>
      <c r="D38" s="77"/>
    </row>
    <row r="39" spans="2:4">
      <c r="B39" s="77"/>
      <c r="C39" s="77"/>
      <c r="D39" s="77"/>
    </row>
    <row r="40" spans="2:4">
      <c r="B40" s="77"/>
      <c r="C40" s="77"/>
      <c r="D40" s="77"/>
    </row>
    <row r="41" spans="2:4">
      <c r="B41" s="77"/>
      <c r="C41" s="77"/>
      <c r="D41" s="77"/>
    </row>
    <row r="42" spans="2:4">
      <c r="B42" s="77"/>
      <c r="C42" s="77"/>
      <c r="D42" s="77"/>
    </row>
    <row r="43" spans="2:4">
      <c r="B43" s="77"/>
      <c r="C43" s="77"/>
      <c r="D43" s="77"/>
    </row>
    <row r="44" spans="2:4">
      <c r="B44" s="77"/>
      <c r="C44" s="77"/>
      <c r="D44" s="77"/>
    </row>
    <row r="45" spans="2:4">
      <c r="B45" s="77"/>
      <c r="C45" s="77"/>
      <c r="D45" s="77"/>
    </row>
    <row r="46" spans="2:4">
      <c r="B46" s="77"/>
      <c r="C46" s="77"/>
      <c r="D46" s="77"/>
    </row>
    <row r="47" spans="2:4">
      <c r="B47" s="77"/>
      <c r="C47" s="77"/>
      <c r="D47" s="77"/>
    </row>
    <row r="48" spans="2:4">
      <c r="B48" s="77"/>
      <c r="C48" s="77"/>
      <c r="D48" s="77"/>
    </row>
    <row r="49" spans="2:4">
      <c r="B49" s="77"/>
      <c r="C49" s="77"/>
      <c r="D49" s="77"/>
    </row>
    <row r="50" spans="2:4">
      <c r="B50" s="77"/>
      <c r="C50" s="77"/>
      <c r="D50" s="77"/>
    </row>
    <row r="51" spans="2:4">
      <c r="B51" s="77"/>
      <c r="C51" s="77"/>
      <c r="D51" s="77"/>
    </row>
    <row r="52" spans="2:4">
      <c r="B52" s="77"/>
      <c r="C52" s="77"/>
      <c r="D52" s="77"/>
    </row>
    <row r="53" spans="2:4">
      <c r="B53" s="77"/>
      <c r="C53" s="77"/>
      <c r="D53" s="77"/>
    </row>
    <row r="54" spans="2:4">
      <c r="B54" s="77"/>
      <c r="C54" s="77"/>
      <c r="D54" s="77"/>
    </row>
    <row r="55" spans="2:4">
      <c r="B55" s="77"/>
      <c r="C55" s="77"/>
      <c r="D55" s="77"/>
    </row>
    <row r="56" spans="2:4">
      <c r="B56" s="77"/>
      <c r="C56" s="77"/>
      <c r="D56" s="77"/>
    </row>
    <row r="57" spans="2:4">
      <c r="B57" s="77"/>
      <c r="C57" s="77"/>
      <c r="D57" s="77"/>
    </row>
    <row r="58" spans="2:4">
      <c r="B58" s="77"/>
      <c r="C58" s="77"/>
      <c r="D58" s="77"/>
    </row>
    <row r="59" spans="2:4">
      <c r="B59" s="77"/>
      <c r="C59" s="77"/>
      <c r="D59" s="77"/>
    </row>
    <row r="60" spans="2:4">
      <c r="B60" s="77"/>
      <c r="C60" s="77"/>
      <c r="D60" s="77"/>
    </row>
    <row r="61" spans="2:4">
      <c r="B61" s="77"/>
      <c r="C61" s="77"/>
      <c r="D61" s="77"/>
    </row>
    <row r="62" spans="2:4">
      <c r="B62" s="77"/>
      <c r="C62" s="77"/>
      <c r="D62" s="77"/>
    </row>
    <row r="63" spans="2:4">
      <c r="B63" s="77"/>
      <c r="C63" s="77"/>
      <c r="D63" s="77"/>
    </row>
    <row r="64" spans="2:4">
      <c r="B64" s="77"/>
      <c r="C64" s="77"/>
      <c r="D64" s="77"/>
    </row>
    <row r="65" spans="2:4">
      <c r="B65" s="77"/>
      <c r="C65" s="77"/>
      <c r="D65" s="77"/>
    </row>
    <row r="66" spans="2:4">
      <c r="B66" s="77"/>
      <c r="C66" s="77"/>
      <c r="D66" s="77"/>
    </row>
    <row r="67" spans="2:4">
      <c r="B67" s="77"/>
      <c r="C67" s="77"/>
      <c r="D67" s="77"/>
    </row>
    <row r="68" spans="2:4">
      <c r="B68" s="77"/>
      <c r="C68" s="77"/>
      <c r="D68" s="77"/>
    </row>
    <row r="69" spans="2:4">
      <c r="B69" s="77"/>
      <c r="C69" s="77"/>
      <c r="D69" s="77"/>
    </row>
    <row r="70" spans="2:4">
      <c r="B70" s="77"/>
      <c r="C70" s="77"/>
      <c r="D70" s="77"/>
    </row>
    <row r="71" spans="2:4">
      <c r="B71" s="77"/>
      <c r="C71" s="77"/>
      <c r="D71" s="77"/>
    </row>
    <row r="72" spans="2:4">
      <c r="B72" s="77"/>
      <c r="C72" s="77"/>
      <c r="D72" s="77"/>
    </row>
    <row r="73" spans="2:4">
      <c r="B73" s="77"/>
      <c r="C73" s="77"/>
      <c r="D73" s="77"/>
    </row>
    <row r="74" spans="2:4">
      <c r="B74" s="77"/>
      <c r="C74" s="77"/>
      <c r="D74" s="77"/>
    </row>
    <row r="75" spans="2:4">
      <c r="B75" s="77"/>
      <c r="C75" s="77"/>
      <c r="D75" s="77"/>
    </row>
    <row r="76" spans="2:4">
      <c r="B76" s="77"/>
      <c r="C76" s="77"/>
      <c r="D76" s="77"/>
    </row>
    <row r="77" spans="2:4">
      <c r="B77" s="77"/>
      <c r="C77" s="77"/>
      <c r="D77" s="77"/>
    </row>
    <row r="78" spans="2:4">
      <c r="B78" s="77"/>
      <c r="C78" s="77"/>
      <c r="D78" s="77"/>
    </row>
    <row r="79" spans="2:4">
      <c r="B79" s="77"/>
      <c r="C79" s="77"/>
      <c r="D79" s="77"/>
    </row>
    <row r="80" spans="2:4">
      <c r="B80" s="77"/>
      <c r="C80" s="77"/>
      <c r="D80" s="77"/>
    </row>
    <row r="81" spans="2:4">
      <c r="B81" s="77"/>
      <c r="C81" s="77"/>
      <c r="D81" s="77"/>
    </row>
    <row r="82" spans="2:4">
      <c r="B82" s="77"/>
      <c r="C82" s="77"/>
      <c r="D82" s="77"/>
    </row>
    <row r="83" spans="2:4">
      <c r="B83" s="77"/>
      <c r="C83" s="77"/>
      <c r="D83" s="77"/>
    </row>
    <row r="84" spans="2:4">
      <c r="B84" s="77"/>
      <c r="C84" s="77"/>
      <c r="D84" s="77"/>
    </row>
    <row r="85" spans="2:4">
      <c r="B85" s="77"/>
      <c r="C85" s="77"/>
      <c r="D85" s="77"/>
    </row>
    <row r="86" spans="2:4">
      <c r="B86" s="77"/>
      <c r="C86" s="77"/>
      <c r="D86" s="77"/>
    </row>
    <row r="87" spans="2:4">
      <c r="B87" s="77"/>
      <c r="C87" s="77"/>
      <c r="D87" s="77"/>
    </row>
    <row r="88" spans="2:4">
      <c r="B88" s="77"/>
      <c r="C88" s="77"/>
      <c r="D88" s="77"/>
    </row>
    <row r="89" spans="2:4">
      <c r="B89" s="77"/>
      <c r="C89" s="77"/>
      <c r="D89" s="77"/>
    </row>
    <row r="90" spans="2:4">
      <c r="B90" s="77"/>
      <c r="C90" s="77"/>
      <c r="D90" s="77"/>
    </row>
    <row r="91" spans="2:4">
      <c r="B91" s="77"/>
      <c r="C91" s="77"/>
      <c r="D91" s="77"/>
    </row>
    <row r="92" spans="2:4">
      <c r="B92" s="77"/>
      <c r="C92" s="77"/>
      <c r="D92" s="77"/>
    </row>
    <row r="93" spans="2:4">
      <c r="B93" s="77"/>
      <c r="C93" s="77"/>
      <c r="D93" s="77"/>
    </row>
    <row r="94" spans="2:4">
      <c r="B94" s="77"/>
      <c r="C94" s="77"/>
      <c r="D94" s="77"/>
    </row>
    <row r="95" spans="2:4">
      <c r="B95" s="77"/>
      <c r="C95" s="77"/>
      <c r="D95" s="77"/>
    </row>
    <row r="96" spans="2:4">
      <c r="B96" s="77"/>
      <c r="C96" s="77"/>
      <c r="D96" s="77"/>
    </row>
    <row r="97" spans="2:4">
      <c r="B97" s="77"/>
      <c r="C97" s="77"/>
      <c r="D97" s="77"/>
    </row>
    <row r="98" spans="2:4">
      <c r="B98" s="77"/>
      <c r="C98" s="77"/>
      <c r="D98" s="77"/>
    </row>
    <row r="99" spans="2:4">
      <c r="B99" s="77"/>
      <c r="C99" s="77"/>
      <c r="D99" s="77"/>
    </row>
    <row r="100" spans="2:4">
      <c r="B100" s="77"/>
      <c r="C100" s="77"/>
      <c r="D100" s="77"/>
    </row>
    <row r="101" spans="2:4">
      <c r="B101" s="77"/>
      <c r="C101" s="77"/>
      <c r="D101" s="77"/>
    </row>
    <row r="102" spans="2:4">
      <c r="B102" s="77"/>
      <c r="C102" s="77"/>
      <c r="D102" s="77"/>
    </row>
    <row r="103" spans="2:4">
      <c r="B103" s="77"/>
      <c r="C103" s="77"/>
      <c r="D103" s="77"/>
    </row>
    <row r="104" spans="2:4">
      <c r="B104" s="77"/>
      <c r="C104" s="77"/>
      <c r="D104" s="77"/>
    </row>
    <row r="105" spans="2:4">
      <c r="B105" s="77"/>
      <c r="C105" s="77"/>
      <c r="D105" s="77"/>
    </row>
    <row r="106" spans="2:4">
      <c r="B106" s="77"/>
      <c r="C106" s="77"/>
      <c r="D106" s="77"/>
    </row>
    <row r="107" spans="2:4">
      <c r="B107" s="77"/>
      <c r="C107" s="77"/>
      <c r="D107" s="77"/>
    </row>
    <row r="108" spans="2:4">
      <c r="B108" s="77"/>
      <c r="C108" s="77"/>
      <c r="D108" s="77"/>
    </row>
    <row r="109" spans="2:4">
      <c r="B109" s="77"/>
      <c r="C109" s="77"/>
      <c r="D109" s="77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163</v>
      </c>
      <c r="C1" s="76" t="s" vm="1">
        <v>231</v>
      </c>
    </row>
    <row r="2" spans="2:18">
      <c r="B2" s="55" t="s">
        <v>162</v>
      </c>
      <c r="C2" s="76" t="s">
        <v>232</v>
      </c>
    </row>
    <row r="3" spans="2:18">
      <c r="B3" s="55" t="s">
        <v>164</v>
      </c>
      <c r="C3" s="76" t="s">
        <v>233</v>
      </c>
    </row>
    <row r="4" spans="2:18">
      <c r="B4" s="55" t="s">
        <v>165</v>
      </c>
      <c r="C4" s="76">
        <v>12152</v>
      </c>
    </row>
    <row r="6" spans="2:18" ht="26.25" customHeight="1">
      <c r="B6" s="184" t="s">
        <v>203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6"/>
    </row>
    <row r="7" spans="2:18" s="3" customFormat="1" ht="78.75">
      <c r="B7" s="21" t="s">
        <v>100</v>
      </c>
      <c r="C7" s="29" t="s">
        <v>34</v>
      </c>
      <c r="D7" s="29" t="s">
        <v>46</v>
      </c>
      <c r="E7" s="29" t="s">
        <v>15</v>
      </c>
      <c r="F7" s="29" t="s">
        <v>47</v>
      </c>
      <c r="G7" s="29" t="s">
        <v>86</v>
      </c>
      <c r="H7" s="29" t="s">
        <v>18</v>
      </c>
      <c r="I7" s="29" t="s">
        <v>85</v>
      </c>
      <c r="J7" s="29" t="s">
        <v>17</v>
      </c>
      <c r="K7" s="29" t="s">
        <v>201</v>
      </c>
      <c r="L7" s="29" t="s">
        <v>220</v>
      </c>
      <c r="M7" s="29" t="s">
        <v>202</v>
      </c>
      <c r="N7" s="29" t="s">
        <v>44</v>
      </c>
      <c r="O7" s="29" t="s">
        <v>166</v>
      </c>
      <c r="P7" s="30" t="s">
        <v>168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222</v>
      </c>
      <c r="M8" s="31" t="s">
        <v>218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9" t="s">
        <v>13</v>
      </c>
      <c r="P9" s="19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93" t="s">
        <v>230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93" t="s">
        <v>96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93" t="s">
        <v>221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J23" sqref="J2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8554687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121" t="s">
        <v>163</v>
      </c>
      <c r="C1" s="122" t="s" vm="1">
        <v>231</v>
      </c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</row>
    <row r="2" spans="2:14">
      <c r="B2" s="121" t="s">
        <v>162</v>
      </c>
      <c r="C2" s="122" t="s">
        <v>232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</row>
    <row r="3" spans="2:14">
      <c r="B3" s="121" t="s">
        <v>164</v>
      </c>
      <c r="C3" s="122" t="s">
        <v>233</v>
      </c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</row>
    <row r="4" spans="2:14">
      <c r="B4" s="121" t="s">
        <v>165</v>
      </c>
      <c r="C4" s="122">
        <v>12152</v>
      </c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</row>
    <row r="6" spans="2:14" ht="26.25" customHeight="1">
      <c r="B6" s="173" t="s">
        <v>192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20"/>
      <c r="N6" s="120"/>
    </row>
    <row r="7" spans="2:14" s="3" customFormat="1" ht="63">
      <c r="B7" s="132" t="s">
        <v>99</v>
      </c>
      <c r="C7" s="126" t="s">
        <v>34</v>
      </c>
      <c r="D7" s="126" t="s">
        <v>101</v>
      </c>
      <c r="E7" s="126" t="s">
        <v>15</v>
      </c>
      <c r="F7" s="126" t="s">
        <v>47</v>
      </c>
      <c r="G7" s="126" t="s">
        <v>85</v>
      </c>
      <c r="H7" s="126" t="s">
        <v>17</v>
      </c>
      <c r="I7" s="126" t="s">
        <v>19</v>
      </c>
      <c r="J7" s="126" t="s">
        <v>45</v>
      </c>
      <c r="K7" s="126" t="s">
        <v>166</v>
      </c>
      <c r="L7" s="126" t="s">
        <v>167</v>
      </c>
      <c r="M7" s="127"/>
      <c r="N7" s="124"/>
    </row>
    <row r="8" spans="2:14" s="3" customFormat="1" ht="28.5" customHeight="1">
      <c r="B8" s="134"/>
      <c r="C8" s="131"/>
      <c r="D8" s="131"/>
      <c r="E8" s="131"/>
      <c r="F8" s="131"/>
      <c r="G8" s="131"/>
      <c r="H8" s="131" t="s">
        <v>20</v>
      </c>
      <c r="I8" s="131" t="s">
        <v>20</v>
      </c>
      <c r="J8" s="131" t="s">
        <v>218</v>
      </c>
      <c r="K8" s="131" t="s">
        <v>20</v>
      </c>
      <c r="L8" s="131" t="s">
        <v>20</v>
      </c>
      <c r="M8" s="124"/>
      <c r="N8" s="124"/>
    </row>
    <row r="9" spans="2:14" s="4" customFormat="1" ht="18" customHeight="1">
      <c r="B9" s="123"/>
      <c r="C9" s="129" t="s">
        <v>1</v>
      </c>
      <c r="D9" s="129" t="s">
        <v>2</v>
      </c>
      <c r="E9" s="129" t="s">
        <v>3</v>
      </c>
      <c r="F9" s="129" t="s">
        <v>4</v>
      </c>
      <c r="G9" s="129" t="s">
        <v>5</v>
      </c>
      <c r="H9" s="129" t="s">
        <v>6</v>
      </c>
      <c r="I9" s="129" t="s">
        <v>7</v>
      </c>
      <c r="J9" s="129" t="s">
        <v>8</v>
      </c>
      <c r="K9" s="129" t="s">
        <v>9</v>
      </c>
      <c r="L9" s="129" t="s">
        <v>10</v>
      </c>
      <c r="M9" s="133"/>
      <c r="N9" s="133"/>
    </row>
    <row r="10" spans="2:14" s="4" customFormat="1" ht="18" customHeight="1">
      <c r="B10" s="135" t="s">
        <v>33</v>
      </c>
      <c r="C10" s="136"/>
      <c r="D10" s="136"/>
      <c r="E10" s="136"/>
      <c r="F10" s="136"/>
      <c r="G10" s="136"/>
      <c r="H10" s="136"/>
      <c r="I10" s="136"/>
      <c r="J10" s="130">
        <v>147.20041000000001</v>
      </c>
      <c r="K10" s="125">
        <v>1</v>
      </c>
      <c r="L10" s="125">
        <v>0.11600301045885339</v>
      </c>
      <c r="M10" s="137"/>
      <c r="N10" s="137"/>
    </row>
    <row r="11" spans="2:14" s="94" customFormat="1">
      <c r="B11" s="138" t="s">
        <v>212</v>
      </c>
      <c r="C11" s="136"/>
      <c r="D11" s="136"/>
      <c r="E11" s="136"/>
      <c r="F11" s="136"/>
      <c r="G11" s="136"/>
      <c r="H11" s="136"/>
      <c r="I11" s="136"/>
      <c r="J11" s="130">
        <v>147.20041000000001</v>
      </c>
      <c r="K11" s="125">
        <v>1</v>
      </c>
      <c r="L11" s="125">
        <v>0.11600301045885339</v>
      </c>
      <c r="M11" s="139"/>
      <c r="N11" s="139"/>
    </row>
    <row r="12" spans="2:14">
      <c r="B12" s="140" t="s">
        <v>31</v>
      </c>
      <c r="C12" s="141"/>
      <c r="D12" s="141"/>
      <c r="E12" s="141"/>
      <c r="F12" s="141"/>
      <c r="G12" s="141"/>
      <c r="H12" s="141"/>
      <c r="I12" s="141"/>
      <c r="J12" s="142">
        <v>144.46041</v>
      </c>
      <c r="K12" s="143">
        <v>2.5707087018251502</v>
      </c>
      <c r="L12" s="143">
        <v>0.11384372130566923</v>
      </c>
      <c r="M12" s="144"/>
      <c r="N12" s="144"/>
    </row>
    <row r="13" spans="2:14">
      <c r="B13" s="145" t="s">
        <v>341</v>
      </c>
      <c r="C13" s="146" t="s">
        <v>342</v>
      </c>
      <c r="D13" s="146">
        <v>10</v>
      </c>
      <c r="E13" s="146" t="s">
        <v>343</v>
      </c>
      <c r="F13" s="146" t="s">
        <v>344</v>
      </c>
      <c r="G13" s="147" t="s">
        <v>148</v>
      </c>
      <c r="H13" s="148">
        <v>0</v>
      </c>
      <c r="I13" s="148">
        <v>0</v>
      </c>
      <c r="J13" s="149">
        <v>144.46041</v>
      </c>
      <c r="K13" s="150">
        <v>2.5707087018251502</v>
      </c>
      <c r="L13" s="150">
        <v>0.11384372130566923</v>
      </c>
      <c r="M13" s="144"/>
      <c r="N13" s="144"/>
    </row>
    <row r="14" spans="2:14">
      <c r="B14" s="151"/>
      <c r="C14" s="146"/>
      <c r="D14" s="146"/>
      <c r="E14" s="146"/>
      <c r="F14" s="146"/>
      <c r="G14" s="146"/>
      <c r="H14" s="146"/>
      <c r="I14" s="146"/>
      <c r="J14" s="146"/>
      <c r="K14" s="150"/>
      <c r="L14" s="146"/>
      <c r="M14" s="144"/>
      <c r="N14" s="144"/>
    </row>
    <row r="15" spans="2:14">
      <c r="B15" s="140" t="s">
        <v>32</v>
      </c>
      <c r="C15" s="141"/>
      <c r="D15" s="141"/>
      <c r="E15" s="141"/>
      <c r="F15" s="141"/>
      <c r="G15" s="141"/>
      <c r="H15" s="141"/>
      <c r="I15" s="141"/>
      <c r="J15" s="142">
        <v>2.7399999999999998</v>
      </c>
      <c r="K15" s="143">
        <v>-1.5707087018251502</v>
      </c>
      <c r="L15" s="143">
        <v>2.1592891531841403E-3</v>
      </c>
      <c r="M15" s="144"/>
      <c r="N15" s="144"/>
    </row>
    <row r="16" spans="2:14">
      <c r="B16" s="145" t="s">
        <v>341</v>
      </c>
      <c r="C16" s="146" t="s">
        <v>345</v>
      </c>
      <c r="D16" s="146">
        <v>10</v>
      </c>
      <c r="E16" s="146" t="s">
        <v>343</v>
      </c>
      <c r="F16" s="146" t="s">
        <v>344</v>
      </c>
      <c r="G16" s="147" t="s">
        <v>149</v>
      </c>
      <c r="H16" s="148">
        <v>0</v>
      </c>
      <c r="I16" s="148">
        <v>0</v>
      </c>
      <c r="J16" s="149">
        <v>0.01</v>
      </c>
      <c r="K16" s="150">
        <v>-0.16330902492888177</v>
      </c>
      <c r="L16" s="150">
        <v>7.8806173473873735E-6</v>
      </c>
      <c r="M16" s="144"/>
      <c r="N16" s="144"/>
    </row>
    <row r="17" spans="2:14">
      <c r="B17" s="145" t="s">
        <v>341</v>
      </c>
      <c r="C17" s="146" t="s">
        <v>346</v>
      </c>
      <c r="D17" s="146">
        <v>10</v>
      </c>
      <c r="E17" s="146" t="s">
        <v>343</v>
      </c>
      <c r="F17" s="146" t="s">
        <v>344</v>
      </c>
      <c r="G17" s="147" t="s">
        <v>147</v>
      </c>
      <c r="H17" s="148">
        <v>0</v>
      </c>
      <c r="I17" s="148">
        <v>0</v>
      </c>
      <c r="J17" s="149">
        <v>2.34</v>
      </c>
      <c r="K17" s="150">
        <v>-1.3115577290352247</v>
      </c>
      <c r="L17" s="150">
        <v>1.8440644592886454E-3</v>
      </c>
      <c r="M17" s="144"/>
      <c r="N17" s="144"/>
    </row>
    <row r="18" spans="2:14">
      <c r="B18" s="145" t="s">
        <v>341</v>
      </c>
      <c r="C18" s="146" t="s">
        <v>347</v>
      </c>
      <c r="D18" s="146">
        <v>10</v>
      </c>
      <c r="E18" s="146" t="s">
        <v>343</v>
      </c>
      <c r="F18" s="146" t="s">
        <v>344</v>
      </c>
      <c r="G18" s="147" t="s">
        <v>156</v>
      </c>
      <c r="H18" s="148">
        <v>0</v>
      </c>
      <c r="I18" s="148">
        <v>0</v>
      </c>
      <c r="J18" s="149">
        <v>0.12</v>
      </c>
      <c r="K18" s="150">
        <v>-2.2427399082576155E-2</v>
      </c>
      <c r="L18" s="150">
        <v>9.4567408168648475E-5</v>
      </c>
      <c r="M18" s="144"/>
      <c r="N18" s="144"/>
    </row>
    <row r="19" spans="2:14">
      <c r="B19" s="145" t="s">
        <v>341</v>
      </c>
      <c r="C19" s="146" t="s">
        <v>348</v>
      </c>
      <c r="D19" s="146">
        <v>10</v>
      </c>
      <c r="E19" s="146" t="s">
        <v>343</v>
      </c>
      <c r="F19" s="146" t="s">
        <v>344</v>
      </c>
      <c r="G19" s="147" t="s">
        <v>151</v>
      </c>
      <c r="H19" s="148">
        <v>0</v>
      </c>
      <c r="I19" s="148">
        <v>0</v>
      </c>
      <c r="J19" s="149">
        <v>0.19</v>
      </c>
      <c r="K19" s="150">
        <v>3.4609359972397925E-3</v>
      </c>
      <c r="L19" s="150">
        <v>1.4973172960036011E-4</v>
      </c>
      <c r="M19" s="144"/>
      <c r="N19" s="144"/>
    </row>
    <row r="20" spans="2:14">
      <c r="B20" s="145" t="s">
        <v>341</v>
      </c>
      <c r="C20" s="146" t="s">
        <v>349</v>
      </c>
      <c r="D20" s="146">
        <v>10</v>
      </c>
      <c r="E20" s="146" t="s">
        <v>343</v>
      </c>
      <c r="F20" s="146" t="s">
        <v>344</v>
      </c>
      <c r="G20" s="147" t="s">
        <v>157</v>
      </c>
      <c r="H20" s="148">
        <v>0</v>
      </c>
      <c r="I20" s="148">
        <v>0</v>
      </c>
      <c r="J20" s="149">
        <v>0.08</v>
      </c>
      <c r="K20" s="150">
        <v>-7.6732954712273441E-2</v>
      </c>
      <c r="L20" s="150">
        <v>6.3044938779098988E-5</v>
      </c>
      <c r="M20" s="144"/>
      <c r="N20" s="144"/>
    </row>
    <row r="21" spans="2:14">
      <c r="B21" s="151"/>
      <c r="C21" s="146"/>
      <c r="D21" s="146"/>
      <c r="E21" s="146"/>
      <c r="F21" s="146"/>
      <c r="G21" s="146"/>
      <c r="H21" s="146"/>
      <c r="I21" s="146"/>
      <c r="J21" s="146"/>
      <c r="K21" s="150"/>
      <c r="L21" s="146"/>
      <c r="M21" s="144"/>
      <c r="N21" s="144"/>
    </row>
    <row r="22" spans="2:14"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44"/>
      <c r="N22" s="144"/>
    </row>
    <row r="23" spans="2:14"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44"/>
      <c r="N23" s="144"/>
    </row>
    <row r="24" spans="2:14">
      <c r="B24" s="153" t="s">
        <v>230</v>
      </c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44"/>
      <c r="N24" s="144"/>
    </row>
    <row r="25" spans="2:14">
      <c r="B25" s="154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20"/>
      <c r="N25" s="120"/>
    </row>
    <row r="26" spans="2:14"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20"/>
      <c r="N26" s="120"/>
    </row>
    <row r="27" spans="2:14"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20"/>
      <c r="N27" s="120"/>
    </row>
    <row r="28" spans="2:14"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20"/>
      <c r="N28" s="120"/>
    </row>
    <row r="29" spans="2:14"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20"/>
      <c r="N29" s="120"/>
    </row>
    <row r="30" spans="2:14"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20"/>
      <c r="N30" s="120"/>
    </row>
    <row r="31" spans="2:14"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20"/>
      <c r="N31" s="120"/>
    </row>
    <row r="32" spans="2:14"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20"/>
      <c r="N32" s="120"/>
    </row>
    <row r="33" spans="2:12"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</row>
    <row r="34" spans="2:12"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</row>
    <row r="35" spans="2:12"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</row>
    <row r="36" spans="2:12"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</row>
    <row r="37" spans="2:12"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</row>
    <row r="38" spans="2:12"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</row>
    <row r="39" spans="2:12"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</row>
    <row r="40" spans="2:12"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</row>
    <row r="41" spans="2:12"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</row>
    <row r="42" spans="2:12">
      <c r="B42" s="152"/>
      <c r="C42" s="152"/>
      <c r="D42" s="152"/>
      <c r="E42" s="152"/>
      <c r="F42" s="152"/>
      <c r="G42" s="152"/>
      <c r="H42" s="152"/>
      <c r="I42" s="152"/>
      <c r="J42" s="152"/>
      <c r="K42" s="152"/>
      <c r="L42" s="152"/>
    </row>
    <row r="43" spans="2:12"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</row>
    <row r="44" spans="2:12">
      <c r="B44" s="152"/>
      <c r="C44" s="152"/>
      <c r="D44" s="152"/>
      <c r="E44" s="152"/>
      <c r="F44" s="152"/>
      <c r="G44" s="152"/>
      <c r="H44" s="152"/>
      <c r="I44" s="152"/>
      <c r="J44" s="152"/>
      <c r="K44" s="152"/>
      <c r="L44" s="152"/>
    </row>
    <row r="45" spans="2:12"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</row>
    <row r="46" spans="2:12"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</row>
    <row r="47" spans="2:12"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</row>
    <row r="48" spans="2:12"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</row>
    <row r="49" spans="2:12"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</row>
    <row r="50" spans="2:12"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</row>
    <row r="51" spans="2:12"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</row>
    <row r="52" spans="2:12">
      <c r="B52" s="152"/>
      <c r="C52" s="152"/>
      <c r="D52" s="152"/>
      <c r="E52" s="152"/>
      <c r="F52" s="152"/>
      <c r="G52" s="152"/>
      <c r="H52" s="152"/>
      <c r="I52" s="152"/>
      <c r="J52" s="152"/>
      <c r="K52" s="152"/>
      <c r="L52" s="152"/>
    </row>
    <row r="53" spans="2:12"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</row>
    <row r="54" spans="2:12"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</row>
    <row r="55" spans="2:12"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</row>
    <row r="56" spans="2:12"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</row>
    <row r="57" spans="2:12"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/>
    </row>
    <row r="58" spans="2:12"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</row>
    <row r="59" spans="2:12"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</row>
    <row r="60" spans="2:12">
      <c r="B60" s="152"/>
      <c r="C60" s="152"/>
      <c r="D60" s="152"/>
      <c r="E60" s="152"/>
      <c r="F60" s="152"/>
      <c r="G60" s="152"/>
      <c r="H60" s="152"/>
      <c r="I60" s="152"/>
      <c r="J60" s="152"/>
      <c r="K60" s="152"/>
      <c r="L60" s="152"/>
    </row>
    <row r="61" spans="2:12">
      <c r="B61" s="152"/>
      <c r="C61" s="152"/>
      <c r="D61" s="152"/>
      <c r="E61" s="152"/>
      <c r="F61" s="152"/>
      <c r="G61" s="152"/>
      <c r="H61" s="152"/>
      <c r="I61" s="152"/>
      <c r="J61" s="152"/>
      <c r="K61" s="152"/>
      <c r="L61" s="152"/>
    </row>
    <row r="62" spans="2:12">
      <c r="B62" s="152"/>
      <c r="C62" s="152"/>
      <c r="D62" s="152"/>
      <c r="E62" s="152"/>
      <c r="F62" s="152"/>
      <c r="G62" s="152"/>
      <c r="H62" s="152"/>
      <c r="I62" s="152"/>
      <c r="J62" s="152"/>
      <c r="K62" s="152"/>
      <c r="L62" s="152"/>
    </row>
    <row r="63" spans="2:12"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</row>
    <row r="64" spans="2:12"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152"/>
    </row>
    <row r="65" spans="2:12">
      <c r="B65" s="152"/>
      <c r="C65" s="152"/>
      <c r="D65" s="152"/>
      <c r="E65" s="152"/>
      <c r="F65" s="152"/>
      <c r="G65" s="152"/>
      <c r="H65" s="152"/>
      <c r="I65" s="152"/>
      <c r="J65" s="152"/>
      <c r="K65" s="152"/>
      <c r="L65" s="152"/>
    </row>
    <row r="66" spans="2:12">
      <c r="B66" s="152"/>
      <c r="C66" s="152"/>
      <c r="D66" s="152"/>
      <c r="E66" s="152"/>
      <c r="F66" s="152"/>
      <c r="G66" s="152"/>
      <c r="H66" s="152"/>
      <c r="I66" s="152"/>
      <c r="J66" s="152"/>
      <c r="K66" s="152"/>
      <c r="L66" s="152"/>
    </row>
    <row r="67" spans="2:12">
      <c r="B67" s="152"/>
      <c r="C67" s="152"/>
      <c r="D67" s="152"/>
      <c r="E67" s="152"/>
      <c r="F67" s="152"/>
      <c r="G67" s="152"/>
      <c r="H67" s="152"/>
      <c r="I67" s="152"/>
      <c r="J67" s="152"/>
      <c r="K67" s="152"/>
      <c r="L67" s="152"/>
    </row>
    <row r="68" spans="2:12">
      <c r="B68" s="152"/>
      <c r="C68" s="152"/>
      <c r="D68" s="152"/>
      <c r="E68" s="152"/>
      <c r="F68" s="152"/>
      <c r="G68" s="152"/>
      <c r="H68" s="152"/>
      <c r="I68" s="152"/>
      <c r="J68" s="152"/>
      <c r="K68" s="152"/>
      <c r="L68" s="152"/>
    </row>
    <row r="69" spans="2:12">
      <c r="B69" s="152"/>
      <c r="C69" s="152"/>
      <c r="D69" s="152"/>
      <c r="E69" s="152"/>
      <c r="F69" s="152"/>
      <c r="G69" s="152"/>
      <c r="H69" s="152"/>
      <c r="I69" s="152"/>
      <c r="J69" s="152"/>
      <c r="K69" s="152"/>
      <c r="L69" s="152"/>
    </row>
    <row r="70" spans="2:12"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</row>
    <row r="71" spans="2:12"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</row>
    <row r="72" spans="2:12">
      <c r="B72" s="152"/>
      <c r="C72" s="152"/>
      <c r="D72" s="152"/>
      <c r="E72" s="152"/>
      <c r="F72" s="152"/>
      <c r="G72" s="152"/>
      <c r="H72" s="152"/>
      <c r="I72" s="152"/>
      <c r="J72" s="152"/>
      <c r="K72" s="152"/>
      <c r="L72" s="152"/>
    </row>
    <row r="73" spans="2:12">
      <c r="B73" s="152"/>
      <c r="C73" s="152"/>
      <c r="D73" s="152"/>
      <c r="E73" s="152"/>
      <c r="F73" s="152"/>
      <c r="G73" s="152"/>
      <c r="H73" s="152"/>
      <c r="I73" s="152"/>
      <c r="J73" s="152"/>
      <c r="K73" s="152"/>
      <c r="L73" s="152"/>
    </row>
    <row r="74" spans="2:12">
      <c r="B74" s="152"/>
      <c r="C74" s="152"/>
      <c r="D74" s="152"/>
      <c r="E74" s="152"/>
      <c r="F74" s="152"/>
      <c r="G74" s="152"/>
      <c r="H74" s="152"/>
      <c r="I74" s="152"/>
      <c r="J74" s="152"/>
      <c r="K74" s="152"/>
      <c r="L74" s="152"/>
    </row>
    <row r="75" spans="2:12">
      <c r="B75" s="152"/>
      <c r="C75" s="152"/>
      <c r="D75" s="152"/>
      <c r="E75" s="152"/>
      <c r="F75" s="152"/>
      <c r="G75" s="152"/>
      <c r="H75" s="152"/>
      <c r="I75" s="152"/>
      <c r="J75" s="152"/>
      <c r="K75" s="152"/>
      <c r="L75" s="152"/>
    </row>
    <row r="76" spans="2:12"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</row>
    <row r="77" spans="2:12">
      <c r="B77" s="152"/>
      <c r="C77" s="152"/>
      <c r="D77" s="152"/>
      <c r="E77" s="152"/>
      <c r="F77" s="152"/>
      <c r="G77" s="152"/>
      <c r="H77" s="152"/>
      <c r="I77" s="152"/>
      <c r="J77" s="152"/>
      <c r="K77" s="152"/>
      <c r="L77" s="152"/>
    </row>
    <row r="78" spans="2:12">
      <c r="B78" s="152"/>
      <c r="C78" s="152"/>
      <c r="D78" s="152"/>
      <c r="E78" s="152"/>
      <c r="F78" s="152"/>
      <c r="G78" s="152"/>
      <c r="H78" s="152"/>
      <c r="I78" s="152"/>
      <c r="J78" s="152"/>
      <c r="K78" s="152"/>
      <c r="L78" s="152"/>
    </row>
    <row r="79" spans="2:12">
      <c r="B79" s="152"/>
      <c r="C79" s="152"/>
      <c r="D79" s="152"/>
      <c r="E79" s="152"/>
      <c r="F79" s="152"/>
      <c r="G79" s="152"/>
      <c r="H79" s="152"/>
      <c r="I79" s="152"/>
      <c r="J79" s="152"/>
      <c r="K79" s="152"/>
      <c r="L79" s="152"/>
    </row>
    <row r="80" spans="2:12">
      <c r="B80" s="152"/>
      <c r="C80" s="152"/>
      <c r="D80" s="152"/>
      <c r="E80" s="152"/>
      <c r="F80" s="152"/>
      <c r="G80" s="152"/>
      <c r="H80" s="152"/>
      <c r="I80" s="152"/>
      <c r="J80" s="152"/>
      <c r="K80" s="152"/>
      <c r="L80" s="152"/>
    </row>
    <row r="81" spans="2:12">
      <c r="B81" s="152"/>
      <c r="C81" s="152"/>
      <c r="D81" s="152"/>
      <c r="E81" s="152"/>
      <c r="F81" s="152"/>
      <c r="G81" s="152"/>
      <c r="H81" s="152"/>
      <c r="I81" s="152"/>
      <c r="J81" s="152"/>
      <c r="K81" s="152"/>
      <c r="L81" s="152"/>
    </row>
    <row r="82" spans="2:12">
      <c r="B82" s="152"/>
      <c r="C82" s="152"/>
      <c r="D82" s="152"/>
      <c r="E82" s="152"/>
      <c r="F82" s="152"/>
      <c r="G82" s="152"/>
      <c r="H82" s="152"/>
      <c r="I82" s="152"/>
      <c r="J82" s="152"/>
      <c r="K82" s="152"/>
      <c r="L82" s="152"/>
    </row>
    <row r="83" spans="2:12">
      <c r="B83" s="152"/>
      <c r="C83" s="152"/>
      <c r="D83" s="152"/>
      <c r="E83" s="152"/>
      <c r="F83" s="152"/>
      <c r="G83" s="152"/>
      <c r="H83" s="152"/>
      <c r="I83" s="152"/>
      <c r="J83" s="152"/>
      <c r="K83" s="152"/>
      <c r="L83" s="152"/>
    </row>
    <row r="84" spans="2:12">
      <c r="B84" s="152"/>
      <c r="C84" s="152"/>
      <c r="D84" s="152"/>
      <c r="E84" s="152"/>
      <c r="F84" s="152"/>
      <c r="G84" s="152"/>
      <c r="H84" s="152"/>
      <c r="I84" s="152"/>
      <c r="J84" s="152"/>
      <c r="K84" s="152"/>
      <c r="L84" s="152"/>
    </row>
    <row r="85" spans="2:12">
      <c r="B85" s="152"/>
      <c r="C85" s="152"/>
      <c r="D85" s="152"/>
      <c r="E85" s="152"/>
      <c r="F85" s="152"/>
      <c r="G85" s="152"/>
      <c r="H85" s="152"/>
      <c r="I85" s="152"/>
      <c r="J85" s="152"/>
      <c r="K85" s="152"/>
      <c r="L85" s="152"/>
    </row>
    <row r="86" spans="2:12"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</row>
    <row r="87" spans="2:12">
      <c r="B87" s="152"/>
      <c r="C87" s="152"/>
      <c r="D87" s="152"/>
      <c r="E87" s="152"/>
      <c r="F87" s="152"/>
      <c r="G87" s="152"/>
      <c r="H87" s="152"/>
      <c r="I87" s="152"/>
      <c r="J87" s="152"/>
      <c r="K87" s="152"/>
      <c r="L87" s="152"/>
    </row>
    <row r="88" spans="2:12">
      <c r="B88" s="152"/>
      <c r="C88" s="152"/>
      <c r="D88" s="152"/>
      <c r="E88" s="152"/>
      <c r="F88" s="152"/>
      <c r="G88" s="152"/>
      <c r="H88" s="152"/>
      <c r="I88" s="152"/>
      <c r="J88" s="152"/>
      <c r="K88" s="152"/>
      <c r="L88" s="152"/>
    </row>
    <row r="89" spans="2:12">
      <c r="B89" s="152"/>
      <c r="C89" s="152"/>
      <c r="D89" s="152"/>
      <c r="E89" s="152"/>
      <c r="F89" s="152"/>
      <c r="G89" s="152"/>
      <c r="H89" s="152"/>
      <c r="I89" s="152"/>
      <c r="J89" s="152"/>
      <c r="K89" s="152"/>
      <c r="L89" s="152"/>
    </row>
    <row r="90" spans="2:12"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</row>
    <row r="91" spans="2:12">
      <c r="B91" s="152"/>
      <c r="C91" s="152"/>
      <c r="D91" s="152"/>
      <c r="E91" s="152"/>
      <c r="F91" s="152"/>
      <c r="G91" s="152"/>
      <c r="H91" s="152"/>
      <c r="I91" s="152"/>
      <c r="J91" s="152"/>
      <c r="K91" s="152"/>
      <c r="L91" s="152"/>
    </row>
    <row r="92" spans="2:12">
      <c r="B92" s="152"/>
      <c r="C92" s="152"/>
      <c r="D92" s="152"/>
      <c r="E92" s="152"/>
      <c r="F92" s="152"/>
      <c r="G92" s="152"/>
      <c r="H92" s="152"/>
      <c r="I92" s="152"/>
      <c r="J92" s="152"/>
      <c r="K92" s="152"/>
      <c r="L92" s="152"/>
    </row>
    <row r="93" spans="2:12"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</row>
    <row r="94" spans="2:12"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</row>
    <row r="95" spans="2:12">
      <c r="B95" s="152"/>
      <c r="C95" s="152"/>
      <c r="D95" s="152"/>
      <c r="E95" s="152"/>
      <c r="F95" s="152"/>
      <c r="G95" s="152"/>
      <c r="H95" s="152"/>
      <c r="I95" s="152"/>
      <c r="J95" s="152"/>
      <c r="K95" s="152"/>
      <c r="L95" s="152"/>
    </row>
    <row r="96" spans="2:12">
      <c r="B96" s="152"/>
      <c r="C96" s="152"/>
      <c r="D96" s="152"/>
      <c r="E96" s="152"/>
      <c r="F96" s="152"/>
      <c r="G96" s="152"/>
      <c r="H96" s="152"/>
      <c r="I96" s="152"/>
      <c r="J96" s="152"/>
      <c r="K96" s="152"/>
      <c r="L96" s="152"/>
    </row>
    <row r="97" spans="2:12">
      <c r="B97" s="152"/>
      <c r="C97" s="152"/>
      <c r="D97" s="152"/>
      <c r="E97" s="152"/>
      <c r="F97" s="152"/>
      <c r="G97" s="152"/>
      <c r="H97" s="152"/>
      <c r="I97" s="152"/>
      <c r="J97" s="152"/>
      <c r="K97" s="152"/>
      <c r="L97" s="152"/>
    </row>
    <row r="98" spans="2:12">
      <c r="B98" s="152"/>
      <c r="C98" s="152"/>
      <c r="D98" s="152"/>
      <c r="E98" s="152"/>
      <c r="F98" s="152"/>
      <c r="G98" s="152"/>
      <c r="H98" s="152"/>
      <c r="I98" s="152"/>
      <c r="J98" s="152"/>
      <c r="K98" s="152"/>
      <c r="L98" s="152"/>
    </row>
    <row r="99" spans="2:12">
      <c r="B99" s="152"/>
      <c r="C99" s="152"/>
      <c r="D99" s="152"/>
      <c r="E99" s="152"/>
      <c r="F99" s="152"/>
      <c r="G99" s="152"/>
      <c r="H99" s="152"/>
      <c r="I99" s="152"/>
      <c r="J99" s="152"/>
      <c r="K99" s="152"/>
      <c r="L99" s="152"/>
    </row>
    <row r="100" spans="2:12">
      <c r="B100" s="152"/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</row>
    <row r="101" spans="2:12">
      <c r="B101" s="152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</row>
    <row r="102" spans="2:12">
      <c r="B102" s="152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</row>
    <row r="103" spans="2:12">
      <c r="B103" s="152"/>
      <c r="C103" s="152"/>
      <c r="D103" s="152"/>
      <c r="E103" s="152"/>
      <c r="F103" s="152"/>
      <c r="G103" s="152"/>
      <c r="H103" s="152"/>
      <c r="I103" s="152"/>
      <c r="J103" s="152"/>
      <c r="K103" s="152"/>
      <c r="L103" s="152"/>
    </row>
    <row r="104" spans="2:12">
      <c r="B104" s="152"/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</row>
    <row r="105" spans="2:12">
      <c r="B105" s="152"/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</row>
    <row r="106" spans="2:12"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</row>
    <row r="107" spans="2:12">
      <c r="B107" s="152"/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</row>
    <row r="108" spans="2:12">
      <c r="B108" s="152"/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</row>
    <row r="109" spans="2:12">
      <c r="B109" s="152"/>
      <c r="C109" s="152"/>
      <c r="D109" s="152"/>
      <c r="E109" s="152"/>
      <c r="F109" s="152"/>
      <c r="G109" s="152"/>
      <c r="H109" s="152"/>
      <c r="I109" s="152"/>
      <c r="J109" s="152"/>
      <c r="K109" s="152"/>
      <c r="L109" s="152"/>
    </row>
    <row r="110" spans="2:12"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</row>
    <row r="111" spans="2:12"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</row>
    <row r="112" spans="2:12">
      <c r="B112" s="152"/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</row>
    <row r="113" spans="2:12">
      <c r="B113" s="152"/>
      <c r="C113" s="152"/>
      <c r="D113" s="152"/>
      <c r="E113" s="152"/>
      <c r="F113" s="152"/>
      <c r="G113" s="152"/>
      <c r="H113" s="152"/>
      <c r="I113" s="152"/>
      <c r="J113" s="152"/>
      <c r="K113" s="152"/>
      <c r="L113" s="152"/>
    </row>
    <row r="114" spans="2:12"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</row>
    <row r="115" spans="2:12">
      <c r="B115" s="152"/>
      <c r="C115" s="152"/>
      <c r="D115" s="152"/>
      <c r="E115" s="152"/>
      <c r="F115" s="152"/>
      <c r="G115" s="152"/>
      <c r="H115" s="152"/>
      <c r="I115" s="152"/>
      <c r="J115" s="152"/>
      <c r="K115" s="152"/>
      <c r="L115" s="152"/>
    </row>
    <row r="116" spans="2:12"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</row>
    <row r="117" spans="2:12">
      <c r="B117" s="152"/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</row>
    <row r="118" spans="2:12">
      <c r="B118" s="152"/>
      <c r="C118" s="152"/>
      <c r="D118" s="152"/>
      <c r="E118" s="152"/>
      <c r="F118" s="152"/>
      <c r="G118" s="152"/>
      <c r="H118" s="152"/>
      <c r="I118" s="152"/>
      <c r="J118" s="152"/>
      <c r="K118" s="152"/>
      <c r="L118" s="152"/>
    </row>
    <row r="119" spans="2:12">
      <c r="B119" s="152"/>
      <c r="C119" s="152"/>
      <c r="D119" s="152"/>
      <c r="E119" s="152"/>
      <c r="F119" s="152"/>
      <c r="G119" s="152"/>
      <c r="H119" s="152"/>
      <c r="I119" s="152"/>
      <c r="J119" s="152"/>
      <c r="K119" s="152"/>
      <c r="L119" s="152"/>
    </row>
    <row r="120" spans="2:12">
      <c r="B120" s="152"/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</row>
    <row r="121" spans="2:12">
      <c r="B121" s="120"/>
      <c r="C121" s="120"/>
      <c r="D121" s="127"/>
      <c r="E121" s="120"/>
      <c r="F121" s="120"/>
      <c r="G121" s="120"/>
      <c r="H121" s="120"/>
      <c r="I121" s="120"/>
      <c r="J121" s="120"/>
      <c r="K121" s="120"/>
      <c r="L121" s="120"/>
    </row>
    <row r="122" spans="2:12">
      <c r="B122" s="120"/>
      <c r="C122" s="120"/>
      <c r="D122" s="127"/>
      <c r="E122" s="120"/>
      <c r="F122" s="120"/>
      <c r="G122" s="120"/>
      <c r="H122" s="120"/>
      <c r="I122" s="120"/>
      <c r="J122" s="120"/>
      <c r="K122" s="120"/>
      <c r="L122" s="120"/>
    </row>
    <row r="123" spans="2:12">
      <c r="B123" s="120"/>
      <c r="C123" s="120"/>
      <c r="D123" s="127"/>
      <c r="E123" s="120"/>
      <c r="F123" s="120"/>
      <c r="G123" s="120"/>
      <c r="H123" s="120"/>
      <c r="I123" s="120"/>
      <c r="J123" s="120"/>
      <c r="K123" s="120"/>
      <c r="L123" s="120"/>
    </row>
    <row r="124" spans="2:12">
      <c r="B124" s="120"/>
      <c r="C124" s="120"/>
      <c r="D124" s="127"/>
      <c r="E124" s="120"/>
      <c r="F124" s="120"/>
      <c r="G124" s="120"/>
      <c r="H124" s="120"/>
      <c r="I124" s="120"/>
      <c r="J124" s="120"/>
      <c r="K124" s="120"/>
      <c r="L124" s="120"/>
    </row>
    <row r="125" spans="2:12">
      <c r="B125" s="120"/>
      <c r="C125" s="120"/>
      <c r="D125" s="127"/>
      <c r="E125" s="120"/>
      <c r="F125" s="120"/>
      <c r="G125" s="120"/>
      <c r="H125" s="120"/>
      <c r="I125" s="120"/>
      <c r="J125" s="120"/>
      <c r="K125" s="120"/>
      <c r="L125" s="120"/>
    </row>
    <row r="126" spans="2:12">
      <c r="B126" s="120"/>
      <c r="C126" s="120"/>
      <c r="D126" s="127"/>
      <c r="E126" s="120"/>
      <c r="F126" s="120"/>
      <c r="G126" s="120"/>
      <c r="H126" s="120"/>
      <c r="I126" s="120"/>
      <c r="J126" s="120"/>
      <c r="K126" s="120"/>
      <c r="L126" s="120"/>
    </row>
    <row r="127" spans="2:12">
      <c r="B127" s="120"/>
      <c r="C127" s="120"/>
      <c r="D127" s="127"/>
      <c r="E127" s="120"/>
      <c r="F127" s="120"/>
      <c r="G127" s="120"/>
      <c r="H127" s="120"/>
      <c r="I127" s="120"/>
      <c r="J127" s="120"/>
      <c r="K127" s="120"/>
      <c r="L127" s="120"/>
    </row>
    <row r="128" spans="2:12">
      <c r="B128" s="120"/>
      <c r="C128" s="120"/>
      <c r="D128" s="127"/>
      <c r="E128" s="120"/>
      <c r="F128" s="120"/>
      <c r="G128" s="120"/>
      <c r="H128" s="120"/>
      <c r="I128" s="120"/>
      <c r="J128" s="120"/>
      <c r="K128" s="120"/>
      <c r="L128" s="120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27"/>
      <c r="E513" s="127"/>
    </row>
    <row r="514" spans="4:5">
      <c r="D514" s="127"/>
      <c r="E514" s="127"/>
    </row>
    <row r="515" spans="4:5">
      <c r="D515" s="127"/>
      <c r="E515" s="127"/>
    </row>
    <row r="516" spans="4:5">
      <c r="D516" s="128"/>
      <c r="E516" s="128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163</v>
      </c>
      <c r="C1" s="76" t="s" vm="1">
        <v>231</v>
      </c>
    </row>
    <row r="2" spans="2:18">
      <c r="B2" s="55" t="s">
        <v>162</v>
      </c>
      <c r="C2" s="76" t="s">
        <v>232</v>
      </c>
    </row>
    <row r="3" spans="2:18">
      <c r="B3" s="55" t="s">
        <v>164</v>
      </c>
      <c r="C3" s="76" t="s">
        <v>233</v>
      </c>
    </row>
    <row r="4" spans="2:18">
      <c r="B4" s="55" t="s">
        <v>165</v>
      </c>
      <c r="C4" s="76">
        <v>12152</v>
      </c>
    </row>
    <row r="6" spans="2:18" ht="26.25" customHeight="1">
      <c r="B6" s="184" t="s">
        <v>204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6"/>
    </row>
    <row r="7" spans="2:18" s="3" customFormat="1" ht="78.75">
      <c r="B7" s="21" t="s">
        <v>100</v>
      </c>
      <c r="C7" s="29" t="s">
        <v>34</v>
      </c>
      <c r="D7" s="29" t="s">
        <v>46</v>
      </c>
      <c r="E7" s="29" t="s">
        <v>15</v>
      </c>
      <c r="F7" s="29" t="s">
        <v>47</v>
      </c>
      <c r="G7" s="29" t="s">
        <v>86</v>
      </c>
      <c r="H7" s="29" t="s">
        <v>18</v>
      </c>
      <c r="I7" s="29" t="s">
        <v>85</v>
      </c>
      <c r="J7" s="29" t="s">
        <v>17</v>
      </c>
      <c r="K7" s="29" t="s">
        <v>201</v>
      </c>
      <c r="L7" s="29" t="s">
        <v>215</v>
      </c>
      <c r="M7" s="29" t="s">
        <v>202</v>
      </c>
      <c r="N7" s="29" t="s">
        <v>44</v>
      </c>
      <c r="O7" s="29" t="s">
        <v>166</v>
      </c>
      <c r="P7" s="30" t="s">
        <v>168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222</v>
      </c>
      <c r="M8" s="31" t="s">
        <v>218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93" t="s">
        <v>230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93" t="s">
        <v>96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93" t="s">
        <v>221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163</v>
      </c>
      <c r="C1" s="76" t="s" vm="1">
        <v>231</v>
      </c>
    </row>
    <row r="2" spans="2:18">
      <c r="B2" s="55" t="s">
        <v>162</v>
      </c>
      <c r="C2" s="76" t="s">
        <v>232</v>
      </c>
    </row>
    <row r="3" spans="2:18">
      <c r="B3" s="55" t="s">
        <v>164</v>
      </c>
      <c r="C3" s="76" t="s">
        <v>233</v>
      </c>
    </row>
    <row r="4" spans="2:18">
      <c r="B4" s="55" t="s">
        <v>165</v>
      </c>
      <c r="C4" s="76">
        <v>12152</v>
      </c>
    </row>
    <row r="6" spans="2:18" ht="26.25" customHeight="1">
      <c r="B6" s="184" t="s">
        <v>206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6"/>
    </row>
    <row r="7" spans="2:18" s="3" customFormat="1" ht="78.75">
      <c r="B7" s="21" t="s">
        <v>100</v>
      </c>
      <c r="C7" s="29" t="s">
        <v>34</v>
      </c>
      <c r="D7" s="29" t="s">
        <v>46</v>
      </c>
      <c r="E7" s="29" t="s">
        <v>15</v>
      </c>
      <c r="F7" s="29" t="s">
        <v>47</v>
      </c>
      <c r="G7" s="29" t="s">
        <v>86</v>
      </c>
      <c r="H7" s="29" t="s">
        <v>18</v>
      </c>
      <c r="I7" s="29" t="s">
        <v>85</v>
      </c>
      <c r="J7" s="29" t="s">
        <v>17</v>
      </c>
      <c r="K7" s="29" t="s">
        <v>201</v>
      </c>
      <c r="L7" s="29" t="s">
        <v>215</v>
      </c>
      <c r="M7" s="29" t="s">
        <v>202</v>
      </c>
      <c r="N7" s="29" t="s">
        <v>44</v>
      </c>
      <c r="O7" s="29" t="s">
        <v>166</v>
      </c>
      <c r="P7" s="30" t="s">
        <v>168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222</v>
      </c>
      <c r="M8" s="31" t="s">
        <v>218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93" t="s">
        <v>230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93" t="s">
        <v>96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93" t="s">
        <v>221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23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23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2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23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23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23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23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23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23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23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23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23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23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23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23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2"/>
      <c r="R31" s="2"/>
      <c r="S31" s="2"/>
      <c r="T31" s="2"/>
      <c r="U31" s="2"/>
      <c r="V31" s="2"/>
      <c r="W31" s="2"/>
    </row>
    <row r="32" spans="2:23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2"/>
      <c r="R32" s="2"/>
      <c r="S32" s="2"/>
      <c r="T32" s="2"/>
      <c r="U32" s="2"/>
      <c r="V32" s="2"/>
      <c r="W32" s="2"/>
    </row>
    <row r="33" spans="2:23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2"/>
      <c r="R33" s="2"/>
      <c r="S33" s="2"/>
      <c r="T33" s="2"/>
      <c r="U33" s="2"/>
      <c r="V33" s="2"/>
      <c r="W33" s="2"/>
    </row>
    <row r="34" spans="2:23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2"/>
      <c r="R34" s="2"/>
      <c r="S34" s="2"/>
      <c r="T34" s="2"/>
      <c r="U34" s="2"/>
      <c r="V34" s="2"/>
      <c r="W34" s="2"/>
    </row>
    <row r="35" spans="2:23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2"/>
      <c r="R35" s="2"/>
      <c r="S35" s="2"/>
      <c r="T35" s="2"/>
      <c r="U35" s="2"/>
      <c r="V35" s="2"/>
      <c r="W35" s="2"/>
    </row>
    <row r="36" spans="2:23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2"/>
      <c r="R36" s="2"/>
      <c r="S36" s="2"/>
      <c r="T36" s="2"/>
      <c r="U36" s="2"/>
      <c r="V36" s="2"/>
      <c r="W36" s="2"/>
    </row>
    <row r="37" spans="2:23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2"/>
      <c r="R37" s="2"/>
      <c r="S37" s="2"/>
      <c r="T37" s="2"/>
      <c r="U37" s="2"/>
      <c r="V37" s="2"/>
      <c r="W37" s="2"/>
    </row>
    <row r="38" spans="2:23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2"/>
      <c r="R38" s="2"/>
      <c r="S38" s="2"/>
      <c r="T38" s="2"/>
      <c r="U38" s="2"/>
      <c r="V38" s="2"/>
      <c r="W38" s="2"/>
    </row>
    <row r="39" spans="2:23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2"/>
      <c r="R39" s="2"/>
      <c r="S39" s="2"/>
      <c r="T39" s="2"/>
      <c r="U39" s="2"/>
      <c r="V39" s="2"/>
      <c r="W39" s="2"/>
    </row>
    <row r="40" spans="2:23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2"/>
      <c r="R40" s="2"/>
      <c r="S40" s="2"/>
      <c r="T40" s="2"/>
      <c r="U40" s="2"/>
      <c r="V40" s="2"/>
      <c r="W40" s="2"/>
    </row>
    <row r="41" spans="2:23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2"/>
      <c r="R41" s="2"/>
      <c r="S41" s="2"/>
      <c r="T41" s="2"/>
      <c r="U41" s="2"/>
      <c r="V41" s="2"/>
      <c r="W41" s="2"/>
    </row>
    <row r="42" spans="2:23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2"/>
      <c r="R42" s="2"/>
      <c r="S42" s="2"/>
      <c r="T42" s="2"/>
      <c r="U42" s="2"/>
      <c r="V42" s="2"/>
      <c r="W42" s="2"/>
    </row>
    <row r="43" spans="2:23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23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23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23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23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23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E27" sqref="E27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57031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5" t="s">
        <v>163</v>
      </c>
      <c r="C1" s="76" t="s" vm="1">
        <v>231</v>
      </c>
    </row>
    <row r="2" spans="2:53">
      <c r="B2" s="55" t="s">
        <v>162</v>
      </c>
      <c r="C2" s="76" t="s">
        <v>232</v>
      </c>
    </row>
    <row r="3" spans="2:53">
      <c r="B3" s="55" t="s">
        <v>164</v>
      </c>
      <c r="C3" s="76" t="s">
        <v>233</v>
      </c>
    </row>
    <row r="4" spans="2:53">
      <c r="B4" s="55" t="s">
        <v>165</v>
      </c>
      <c r="C4" s="76">
        <v>12152</v>
      </c>
    </row>
    <row r="6" spans="2:53" ht="21.75" customHeight="1">
      <c r="B6" s="175" t="s">
        <v>193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7"/>
    </row>
    <row r="7" spans="2:53" ht="27.75" customHeight="1">
      <c r="B7" s="178" t="s">
        <v>70</v>
      </c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80"/>
      <c r="AU7" s="3"/>
      <c r="AV7" s="3"/>
    </row>
    <row r="8" spans="2:53" s="3" customFormat="1" ht="66" customHeight="1">
      <c r="B8" s="21" t="s">
        <v>99</v>
      </c>
      <c r="C8" s="29" t="s">
        <v>34</v>
      </c>
      <c r="D8" s="29" t="s">
        <v>103</v>
      </c>
      <c r="E8" s="29" t="s">
        <v>15</v>
      </c>
      <c r="F8" s="29" t="s">
        <v>47</v>
      </c>
      <c r="G8" s="29" t="s">
        <v>86</v>
      </c>
      <c r="H8" s="29" t="s">
        <v>18</v>
      </c>
      <c r="I8" s="29" t="s">
        <v>85</v>
      </c>
      <c r="J8" s="29" t="s">
        <v>17</v>
      </c>
      <c r="K8" s="29" t="s">
        <v>19</v>
      </c>
      <c r="L8" s="29" t="s">
        <v>215</v>
      </c>
      <c r="M8" s="29" t="s">
        <v>214</v>
      </c>
      <c r="N8" s="29" t="s">
        <v>229</v>
      </c>
      <c r="O8" s="29" t="s">
        <v>45</v>
      </c>
      <c r="P8" s="29" t="s">
        <v>217</v>
      </c>
      <c r="Q8" s="29" t="s">
        <v>166</v>
      </c>
      <c r="R8" s="70" t="s">
        <v>168</v>
      </c>
      <c r="AM8" s="1"/>
      <c r="AU8" s="1"/>
      <c r="AV8" s="1"/>
      <c r="AW8" s="1"/>
    </row>
    <row r="9" spans="2:53" s="3" customFormat="1" ht="21.75" customHeight="1">
      <c r="B9" s="14"/>
      <c r="C9" s="31"/>
      <c r="D9" s="31"/>
      <c r="E9" s="31"/>
      <c r="F9" s="31"/>
      <c r="G9" s="31" t="s">
        <v>22</v>
      </c>
      <c r="H9" s="31" t="s">
        <v>21</v>
      </c>
      <c r="I9" s="31"/>
      <c r="J9" s="31" t="s">
        <v>20</v>
      </c>
      <c r="K9" s="31" t="s">
        <v>20</v>
      </c>
      <c r="L9" s="31" t="s">
        <v>222</v>
      </c>
      <c r="M9" s="31"/>
      <c r="N9" s="15" t="s">
        <v>218</v>
      </c>
      <c r="O9" s="31" t="s">
        <v>223</v>
      </c>
      <c r="P9" s="31" t="s">
        <v>20</v>
      </c>
      <c r="Q9" s="31" t="s">
        <v>20</v>
      </c>
      <c r="R9" s="32" t="s">
        <v>20</v>
      </c>
      <c r="AU9" s="1"/>
      <c r="AV9" s="1"/>
    </row>
    <row r="10" spans="2:53" s="4" customFormat="1" ht="18" customHeight="1">
      <c r="B10" s="17"/>
      <c r="C10" s="33" t="s">
        <v>1</v>
      </c>
      <c r="D10" s="33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97</v>
      </c>
      <c r="R10" s="19" t="s">
        <v>98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15" customFormat="1" ht="18" customHeight="1">
      <c r="B11" s="108" t="s">
        <v>26</v>
      </c>
      <c r="C11" s="80"/>
      <c r="D11" s="80"/>
      <c r="E11" s="80"/>
      <c r="F11" s="80"/>
      <c r="G11" s="80"/>
      <c r="H11" s="88">
        <v>4.8204097826576033</v>
      </c>
      <c r="I11" s="80"/>
      <c r="J11" s="80"/>
      <c r="K11" s="89">
        <v>2.1533982267588334E-3</v>
      </c>
      <c r="L11" s="88"/>
      <c r="M11" s="90"/>
      <c r="N11" s="80"/>
      <c r="O11" s="88">
        <v>429.81858</v>
      </c>
      <c r="P11" s="80"/>
      <c r="Q11" s="89">
        <v>1</v>
      </c>
      <c r="R11" s="89">
        <f>O11/'סכום נכסי הקרן'!$C$42</f>
        <v>0.33872157911504686</v>
      </c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U11" s="116"/>
      <c r="AV11" s="116"/>
      <c r="AW11" s="117"/>
      <c r="BA11" s="116"/>
    </row>
    <row r="12" spans="2:53" s="118" customFormat="1" ht="22.5" customHeight="1">
      <c r="B12" s="79" t="s">
        <v>212</v>
      </c>
      <c r="C12" s="80"/>
      <c r="D12" s="80"/>
      <c r="E12" s="80"/>
      <c r="F12" s="80"/>
      <c r="G12" s="80"/>
      <c r="H12" s="88">
        <v>4.8204097826576033</v>
      </c>
      <c r="I12" s="80"/>
      <c r="J12" s="80"/>
      <c r="K12" s="89">
        <v>2.1533982267588334E-3</v>
      </c>
      <c r="L12" s="88"/>
      <c r="M12" s="90"/>
      <c r="N12" s="80"/>
      <c r="O12" s="88">
        <v>429.81858</v>
      </c>
      <c r="P12" s="80"/>
      <c r="Q12" s="89">
        <v>1</v>
      </c>
      <c r="R12" s="89">
        <f>O12/'סכום נכסי הקרן'!$C$42</f>
        <v>0.33872157911504686</v>
      </c>
      <c r="AW12" s="115"/>
    </row>
    <row r="13" spans="2:53" s="116" customFormat="1">
      <c r="B13" s="97" t="s">
        <v>25</v>
      </c>
      <c r="C13" s="80"/>
      <c r="D13" s="80"/>
      <c r="E13" s="80"/>
      <c r="F13" s="80"/>
      <c r="G13" s="80"/>
      <c r="H13" s="88">
        <v>4.8940889752220738</v>
      </c>
      <c r="I13" s="80"/>
      <c r="J13" s="80"/>
      <c r="K13" s="89">
        <v>-4.6024641523713331E-3</v>
      </c>
      <c r="L13" s="88"/>
      <c r="M13" s="90"/>
      <c r="N13" s="80"/>
      <c r="O13" s="88">
        <v>204.83432999999999</v>
      </c>
      <c r="P13" s="80"/>
      <c r="Q13" s="89">
        <v>0.47655997095332642</v>
      </c>
      <c r="R13" s="89">
        <f>O13/'סכום נכסי הקרן'!$C$42</f>
        <v>0.16142114590433157</v>
      </c>
    </row>
    <row r="14" spans="2:53" s="118" customFormat="1">
      <c r="B14" s="82" t="s">
        <v>24</v>
      </c>
      <c r="C14" s="80"/>
      <c r="D14" s="80"/>
      <c r="E14" s="80"/>
      <c r="F14" s="80"/>
      <c r="G14" s="80"/>
      <c r="H14" s="88">
        <v>4.8940889752220738</v>
      </c>
      <c r="I14" s="80"/>
      <c r="J14" s="80"/>
      <c r="K14" s="89">
        <v>-4.6024641523713331E-3</v>
      </c>
      <c r="L14" s="88"/>
      <c r="M14" s="90"/>
      <c r="N14" s="80"/>
      <c r="O14" s="88">
        <v>204.83432999999999</v>
      </c>
      <c r="P14" s="80"/>
      <c r="Q14" s="89">
        <v>0.47655997095332642</v>
      </c>
      <c r="R14" s="89">
        <f>O14/'סכום נכסי הקרן'!$C$42</f>
        <v>0.16142114590433157</v>
      </c>
    </row>
    <row r="15" spans="2:53" s="118" customFormat="1">
      <c r="B15" s="83" t="s">
        <v>234</v>
      </c>
      <c r="C15" s="78" t="s">
        <v>235</v>
      </c>
      <c r="D15" s="91" t="s">
        <v>104</v>
      </c>
      <c r="E15" s="78" t="s">
        <v>236</v>
      </c>
      <c r="F15" s="78"/>
      <c r="G15" s="78"/>
      <c r="H15" s="85">
        <v>5.6899999999999995</v>
      </c>
      <c r="I15" s="91" t="s">
        <v>148</v>
      </c>
      <c r="J15" s="92">
        <v>0.04</v>
      </c>
      <c r="K15" s="86">
        <v>-1.4000000000000002E-3</v>
      </c>
      <c r="L15" s="85">
        <v>571</v>
      </c>
      <c r="M15" s="87">
        <v>157.58000000000001</v>
      </c>
      <c r="N15" s="78"/>
      <c r="O15" s="85">
        <v>0.89978999999999998</v>
      </c>
      <c r="P15" s="86">
        <v>5.4009092066490015E-8</v>
      </c>
      <c r="Q15" s="86">
        <v>2.0934181114273839E-3</v>
      </c>
      <c r="R15" s="86">
        <f>O15/'סכום נכסי הקרן'!$C$42</f>
        <v>7.0908588845072264E-4</v>
      </c>
    </row>
    <row r="16" spans="2:53" s="118" customFormat="1" ht="20.25">
      <c r="B16" s="83" t="s">
        <v>237</v>
      </c>
      <c r="C16" s="78" t="s">
        <v>238</v>
      </c>
      <c r="D16" s="91" t="s">
        <v>104</v>
      </c>
      <c r="E16" s="78" t="s">
        <v>236</v>
      </c>
      <c r="F16" s="78"/>
      <c r="G16" s="78"/>
      <c r="H16" s="85">
        <v>18.28</v>
      </c>
      <c r="I16" s="91" t="s">
        <v>148</v>
      </c>
      <c r="J16" s="92">
        <v>2.75E-2</v>
      </c>
      <c r="K16" s="86">
        <v>1.09E-2</v>
      </c>
      <c r="L16" s="85">
        <v>5958</v>
      </c>
      <c r="M16" s="87">
        <v>143.71</v>
      </c>
      <c r="N16" s="78"/>
      <c r="O16" s="85">
        <v>8.5622399999999992</v>
      </c>
      <c r="P16" s="86">
        <v>3.3708500228033083E-7</v>
      </c>
      <c r="Q16" s="86">
        <v>1.9920590682701522E-2</v>
      </c>
      <c r="R16" s="86">
        <f>O16/'סכום נכסי הקרן'!$C$42</f>
        <v>6.7475339329491494E-3</v>
      </c>
      <c r="AU16" s="115"/>
    </row>
    <row r="17" spans="2:48" s="118" customFormat="1" ht="20.25">
      <c r="B17" s="83" t="s">
        <v>239</v>
      </c>
      <c r="C17" s="78" t="s">
        <v>240</v>
      </c>
      <c r="D17" s="91" t="s">
        <v>104</v>
      </c>
      <c r="E17" s="78" t="s">
        <v>236</v>
      </c>
      <c r="F17" s="78"/>
      <c r="G17" s="78"/>
      <c r="H17" s="85">
        <v>5.2700000000000005</v>
      </c>
      <c r="I17" s="91" t="s">
        <v>148</v>
      </c>
      <c r="J17" s="92">
        <v>1.7500000000000002E-2</v>
      </c>
      <c r="K17" s="86">
        <v>-2.5999999999999999E-3</v>
      </c>
      <c r="L17" s="85">
        <v>65964</v>
      </c>
      <c r="M17" s="87">
        <v>112.7</v>
      </c>
      <c r="N17" s="78"/>
      <c r="O17" s="85">
        <v>74.341419999999999</v>
      </c>
      <c r="P17" s="86">
        <v>4.7046304564270369E-6</v>
      </c>
      <c r="Q17" s="86">
        <v>0.17295999628494421</v>
      </c>
      <c r="R17" s="86">
        <f>O17/'סכום נכסי הקרן'!$C$42</f>
        <v>5.8585283065368941E-2</v>
      </c>
      <c r="AV17" s="115"/>
    </row>
    <row r="18" spans="2:48" s="118" customFormat="1">
      <c r="B18" s="83" t="s">
        <v>241</v>
      </c>
      <c r="C18" s="78" t="s">
        <v>242</v>
      </c>
      <c r="D18" s="91" t="s">
        <v>104</v>
      </c>
      <c r="E18" s="78" t="s">
        <v>236</v>
      </c>
      <c r="F18" s="78"/>
      <c r="G18" s="78"/>
      <c r="H18" s="85">
        <v>1.56</v>
      </c>
      <c r="I18" s="91" t="s">
        <v>148</v>
      </c>
      <c r="J18" s="92">
        <v>0.03</v>
      </c>
      <c r="K18" s="86">
        <v>-9.2999999999999975E-3</v>
      </c>
      <c r="L18" s="85">
        <v>86000</v>
      </c>
      <c r="M18" s="87">
        <v>117.13</v>
      </c>
      <c r="N18" s="78"/>
      <c r="O18" s="85">
        <v>100.73180000000001</v>
      </c>
      <c r="P18" s="86">
        <v>5.6098204211683575E-6</v>
      </c>
      <c r="Q18" s="86">
        <v>0.23435887764554061</v>
      </c>
      <c r="R18" s="86">
        <f>O18/'סכום נכסי הקרן'!$C$42</f>
        <v>7.9382409115727567E-2</v>
      </c>
      <c r="AU18" s="117"/>
    </row>
    <row r="19" spans="2:48" s="118" customFormat="1">
      <c r="B19" s="83" t="s">
        <v>243</v>
      </c>
      <c r="C19" s="78" t="s">
        <v>244</v>
      </c>
      <c r="D19" s="91" t="s">
        <v>104</v>
      </c>
      <c r="E19" s="78" t="s">
        <v>236</v>
      </c>
      <c r="F19" s="78"/>
      <c r="G19" s="78"/>
      <c r="H19" s="85">
        <v>2.5900000000000003</v>
      </c>
      <c r="I19" s="91" t="s">
        <v>148</v>
      </c>
      <c r="J19" s="92">
        <v>1E-3</v>
      </c>
      <c r="K19" s="86">
        <v>-7.5999999999999991E-3</v>
      </c>
      <c r="L19" s="85">
        <v>5300</v>
      </c>
      <c r="M19" s="87">
        <v>102</v>
      </c>
      <c r="N19" s="78"/>
      <c r="O19" s="85">
        <v>5.4059900000000001</v>
      </c>
      <c r="P19" s="86">
        <v>3.7321483597982554E-7</v>
      </c>
      <c r="Q19" s="86">
        <v>1.2577376250230969E-2</v>
      </c>
      <c r="R19" s="86">
        <f>O19/'סכום נכסי הקרן'!$C$42</f>
        <v>4.2602287446023204E-3</v>
      </c>
      <c r="AV19" s="117"/>
    </row>
    <row r="20" spans="2:48" s="118" customFormat="1">
      <c r="B20" s="83" t="s">
        <v>245</v>
      </c>
      <c r="C20" s="78" t="s">
        <v>246</v>
      </c>
      <c r="D20" s="91" t="s">
        <v>104</v>
      </c>
      <c r="E20" s="78" t="s">
        <v>236</v>
      </c>
      <c r="F20" s="78"/>
      <c r="G20" s="78"/>
      <c r="H20" s="85">
        <v>7.4</v>
      </c>
      <c r="I20" s="91" t="s">
        <v>148</v>
      </c>
      <c r="J20" s="92">
        <v>7.4999999999999997E-3</v>
      </c>
      <c r="K20" s="86">
        <v>-1E-4</v>
      </c>
      <c r="L20" s="85">
        <v>4300</v>
      </c>
      <c r="M20" s="87">
        <v>105.3</v>
      </c>
      <c r="N20" s="78"/>
      <c r="O20" s="85">
        <v>4.5279099999999994</v>
      </c>
      <c r="P20" s="86">
        <v>3.0852602338081955E-7</v>
      </c>
      <c r="Q20" s="86">
        <v>1.053446782128404E-2</v>
      </c>
      <c r="R20" s="86">
        <f>O20/'סכום נכסי הקרן'!$C$42</f>
        <v>3.5682515755619767E-3</v>
      </c>
    </row>
    <row r="21" spans="2:48" s="118" customFormat="1">
      <c r="B21" s="83" t="s">
        <v>247</v>
      </c>
      <c r="C21" s="78" t="s">
        <v>248</v>
      </c>
      <c r="D21" s="91" t="s">
        <v>104</v>
      </c>
      <c r="E21" s="78" t="s">
        <v>236</v>
      </c>
      <c r="F21" s="78"/>
      <c r="G21" s="78"/>
      <c r="H21" s="85">
        <v>23.58</v>
      </c>
      <c r="I21" s="91" t="s">
        <v>148</v>
      </c>
      <c r="J21" s="92">
        <v>0.01</v>
      </c>
      <c r="K21" s="86">
        <v>1.3199999999999998E-2</v>
      </c>
      <c r="L21" s="85">
        <v>11100</v>
      </c>
      <c r="M21" s="87">
        <v>93.38</v>
      </c>
      <c r="N21" s="78"/>
      <c r="O21" s="85">
        <v>10.365180000000001</v>
      </c>
      <c r="P21" s="86">
        <v>1.1700878735993073E-6</v>
      </c>
      <c r="Q21" s="86">
        <v>2.4115244157197673E-2</v>
      </c>
      <c r="R21" s="86">
        <f>O21/'סכום נכסי הקרן'!$C$42</f>
        <v>8.1683535816709021E-3</v>
      </c>
    </row>
    <row r="22" spans="2:48" s="118" customFormat="1">
      <c r="B22" s="84"/>
      <c r="C22" s="78"/>
      <c r="D22" s="78"/>
      <c r="E22" s="78"/>
      <c r="F22" s="78"/>
      <c r="G22" s="78"/>
      <c r="H22" s="78"/>
      <c r="I22" s="78"/>
      <c r="J22" s="78"/>
      <c r="K22" s="86"/>
      <c r="L22" s="85"/>
      <c r="M22" s="87"/>
      <c r="N22" s="78"/>
      <c r="O22" s="78"/>
      <c r="P22" s="78"/>
      <c r="Q22" s="86"/>
      <c r="R22" s="78"/>
    </row>
    <row r="23" spans="2:48" s="116" customFormat="1">
      <c r="B23" s="97" t="s">
        <v>35</v>
      </c>
      <c r="C23" s="80"/>
      <c r="D23" s="80"/>
      <c r="E23" s="80"/>
      <c r="F23" s="80"/>
      <c r="G23" s="80"/>
      <c r="H23" s="88">
        <v>4.753329406836257</v>
      </c>
      <c r="I23" s="80"/>
      <c r="J23" s="80"/>
      <c r="K23" s="89">
        <v>8.3041956448062452E-3</v>
      </c>
      <c r="L23" s="88"/>
      <c r="M23" s="90"/>
      <c r="N23" s="80"/>
      <c r="O23" s="88">
        <v>224.98425</v>
      </c>
      <c r="P23" s="80"/>
      <c r="Q23" s="89">
        <v>0.52344002904667364</v>
      </c>
      <c r="R23" s="89">
        <f>O23/'סכום נכסי הקרן'!$C$42</f>
        <v>0.17730043321071529</v>
      </c>
    </row>
    <row r="24" spans="2:48" s="118" customFormat="1">
      <c r="B24" s="82" t="s">
        <v>23</v>
      </c>
      <c r="C24" s="80"/>
      <c r="D24" s="80"/>
      <c r="E24" s="80"/>
      <c r="F24" s="80"/>
      <c r="G24" s="80"/>
      <c r="H24" s="88">
        <v>4.753329406836257</v>
      </c>
      <c r="I24" s="80"/>
      <c r="J24" s="80"/>
      <c r="K24" s="89">
        <v>8.3041956448062452E-3</v>
      </c>
      <c r="L24" s="88"/>
      <c r="M24" s="90"/>
      <c r="N24" s="80"/>
      <c r="O24" s="88">
        <v>224.98425</v>
      </c>
      <c r="P24" s="80"/>
      <c r="Q24" s="89">
        <v>0.52344002904667364</v>
      </c>
      <c r="R24" s="89">
        <f>O24/'סכום נכסי הקרן'!$C$42</f>
        <v>0.17730043321071529</v>
      </c>
    </row>
    <row r="25" spans="2:48" s="118" customFormat="1">
      <c r="B25" s="83" t="s">
        <v>249</v>
      </c>
      <c r="C25" s="78" t="s">
        <v>250</v>
      </c>
      <c r="D25" s="91" t="s">
        <v>104</v>
      </c>
      <c r="E25" s="78" t="s">
        <v>236</v>
      </c>
      <c r="F25" s="78"/>
      <c r="G25" s="78"/>
      <c r="H25" s="85">
        <v>0.92</v>
      </c>
      <c r="I25" s="91" t="s">
        <v>148</v>
      </c>
      <c r="J25" s="92">
        <v>0.06</v>
      </c>
      <c r="K25" s="86">
        <v>1.5E-3</v>
      </c>
      <c r="L25" s="85">
        <v>25000</v>
      </c>
      <c r="M25" s="87">
        <v>105.85</v>
      </c>
      <c r="N25" s="78"/>
      <c r="O25" s="85">
        <v>26.462499999999999</v>
      </c>
      <c r="P25" s="86">
        <v>1.3640110699517807E-6</v>
      </c>
      <c r="Q25" s="86">
        <v>6.1566673083327389E-2</v>
      </c>
      <c r="R25" s="86">
        <f>O25/'סכום נכסי הקרן'!$C$42</f>
        <v>2.0853960727644501E-2</v>
      </c>
    </row>
    <row r="26" spans="2:48" s="118" customFormat="1">
      <c r="B26" s="83" t="s">
        <v>251</v>
      </c>
      <c r="C26" s="78" t="s">
        <v>252</v>
      </c>
      <c r="D26" s="91" t="s">
        <v>104</v>
      </c>
      <c r="E26" s="78" t="s">
        <v>236</v>
      </c>
      <c r="F26" s="78"/>
      <c r="G26" s="78"/>
      <c r="H26" s="85">
        <v>7.06</v>
      </c>
      <c r="I26" s="91" t="s">
        <v>148</v>
      </c>
      <c r="J26" s="92">
        <v>6.25E-2</v>
      </c>
      <c r="K26" s="86">
        <v>1.49E-2</v>
      </c>
      <c r="L26" s="85">
        <v>18396</v>
      </c>
      <c r="M26" s="87">
        <v>140.68</v>
      </c>
      <c r="N26" s="78"/>
      <c r="O26" s="85">
        <v>25.879490000000001</v>
      </c>
      <c r="P26" s="86">
        <v>1.0720495254712288E-6</v>
      </c>
      <c r="Q26" s="86">
        <v>6.0210263595398786E-2</v>
      </c>
      <c r="R26" s="86">
        <f>O26/'סכום נכסי הקרן'!$C$42</f>
        <v>2.0394515563966695E-2</v>
      </c>
    </row>
    <row r="27" spans="2:48" s="118" customFormat="1">
      <c r="B27" s="83" t="s">
        <v>253</v>
      </c>
      <c r="C27" s="78" t="s">
        <v>254</v>
      </c>
      <c r="D27" s="91" t="s">
        <v>104</v>
      </c>
      <c r="E27" s="78" t="s">
        <v>236</v>
      </c>
      <c r="F27" s="78"/>
      <c r="G27" s="78"/>
      <c r="H27" s="85">
        <v>5.53</v>
      </c>
      <c r="I27" s="91" t="s">
        <v>148</v>
      </c>
      <c r="J27" s="92">
        <v>3.7499999999999999E-2</v>
      </c>
      <c r="K27" s="86">
        <v>1.0799999999999999E-2</v>
      </c>
      <c r="L27" s="85">
        <v>26458</v>
      </c>
      <c r="M27" s="87">
        <v>115.48</v>
      </c>
      <c r="N27" s="78"/>
      <c r="O27" s="85">
        <v>30.553699999999999</v>
      </c>
      <c r="P27" s="86">
        <v>1.7190809407865045E-6</v>
      </c>
      <c r="Q27" s="86">
        <v>7.1085107581901175E-2</v>
      </c>
      <c r="R27" s="86">
        <f>O27/'סכום נכסי הקרן'!$C$42</f>
        <v>2.4078059891704556E-2</v>
      </c>
    </row>
    <row r="28" spans="2:48" s="118" customFormat="1">
      <c r="B28" s="83" t="s">
        <v>255</v>
      </c>
      <c r="C28" s="78" t="s">
        <v>256</v>
      </c>
      <c r="D28" s="91" t="s">
        <v>104</v>
      </c>
      <c r="E28" s="78" t="s">
        <v>236</v>
      </c>
      <c r="F28" s="78"/>
      <c r="G28" s="78"/>
      <c r="H28" s="85">
        <v>19.02</v>
      </c>
      <c r="I28" s="91" t="s">
        <v>148</v>
      </c>
      <c r="J28" s="92">
        <v>3.7499999999999999E-2</v>
      </c>
      <c r="K28" s="86">
        <v>2.8999999999999998E-2</v>
      </c>
      <c r="L28" s="85">
        <v>16000</v>
      </c>
      <c r="M28" s="87">
        <v>116.6</v>
      </c>
      <c r="N28" s="78"/>
      <c r="O28" s="85">
        <v>18.655999999999999</v>
      </c>
      <c r="P28" s="86">
        <v>3.6456692070145409E-6</v>
      </c>
      <c r="Q28" s="86">
        <v>4.3404359113559027E-2</v>
      </c>
      <c r="R28" s="86">
        <f>O28/'סכום נכסי הקרן'!$C$42</f>
        <v>1.4701993059421287E-2</v>
      </c>
    </row>
    <row r="29" spans="2:48" s="118" customFormat="1">
      <c r="B29" s="83" t="s">
        <v>257</v>
      </c>
      <c r="C29" s="78" t="s">
        <v>258</v>
      </c>
      <c r="D29" s="91" t="s">
        <v>104</v>
      </c>
      <c r="E29" s="78" t="s">
        <v>236</v>
      </c>
      <c r="F29" s="78"/>
      <c r="G29" s="78"/>
      <c r="H29" s="85">
        <v>1.1499999999999999</v>
      </c>
      <c r="I29" s="91" t="s">
        <v>148</v>
      </c>
      <c r="J29" s="92">
        <v>2.2499999999999999E-2</v>
      </c>
      <c r="K29" s="86">
        <v>1.6999999999999999E-3</v>
      </c>
      <c r="L29" s="85">
        <v>72700</v>
      </c>
      <c r="M29" s="87">
        <v>104.3</v>
      </c>
      <c r="N29" s="78"/>
      <c r="O29" s="85">
        <v>75.826100000000011</v>
      </c>
      <c r="P29" s="86">
        <v>3.7817882188193644E-6</v>
      </c>
      <c r="Q29" s="86">
        <v>0.17641419782271864</v>
      </c>
      <c r="R29" s="86">
        <f>O29/'סכום נכסי הקרן'!$C$42</f>
        <v>5.9755295664825514E-2</v>
      </c>
    </row>
    <row r="30" spans="2:48" s="118" customFormat="1">
      <c r="B30" s="83" t="s">
        <v>259</v>
      </c>
      <c r="C30" s="78" t="s">
        <v>260</v>
      </c>
      <c r="D30" s="91" t="s">
        <v>104</v>
      </c>
      <c r="E30" s="78" t="s">
        <v>236</v>
      </c>
      <c r="F30" s="78"/>
      <c r="G30" s="78"/>
      <c r="H30" s="85">
        <v>4.5500000000000007</v>
      </c>
      <c r="I30" s="91" t="s">
        <v>148</v>
      </c>
      <c r="J30" s="92">
        <v>1.2500000000000001E-2</v>
      </c>
      <c r="K30" s="86">
        <v>8.0000000000000002E-3</v>
      </c>
      <c r="L30" s="85">
        <v>40000</v>
      </c>
      <c r="M30" s="87">
        <v>102.46</v>
      </c>
      <c r="N30" s="78"/>
      <c r="O30" s="85">
        <v>40.984000000000002</v>
      </c>
      <c r="P30" s="86">
        <v>5.4604332908420614E-6</v>
      </c>
      <c r="Q30" s="86">
        <v>9.5351857520910341E-2</v>
      </c>
      <c r="R30" s="86">
        <f>O30/'סכום נכסי הקרן'!$C$42</f>
        <v>3.2297731751035709E-2</v>
      </c>
    </row>
    <row r="31" spans="2:48" s="118" customFormat="1">
      <c r="B31" s="83" t="s">
        <v>261</v>
      </c>
      <c r="C31" s="78" t="s">
        <v>262</v>
      </c>
      <c r="D31" s="91" t="s">
        <v>104</v>
      </c>
      <c r="E31" s="78" t="s">
        <v>236</v>
      </c>
      <c r="F31" s="78"/>
      <c r="G31" s="78"/>
      <c r="H31" s="85">
        <v>15.639999999999999</v>
      </c>
      <c r="I31" s="91" t="s">
        <v>148</v>
      </c>
      <c r="J31" s="92">
        <v>5.5E-2</v>
      </c>
      <c r="K31" s="86">
        <v>2.64E-2</v>
      </c>
      <c r="L31" s="85">
        <v>1700</v>
      </c>
      <c r="M31" s="87">
        <v>151</v>
      </c>
      <c r="N31" s="78"/>
      <c r="O31" s="85">
        <v>2.5670000000000002</v>
      </c>
      <c r="P31" s="86">
        <v>9.2979368534447164E-8</v>
      </c>
      <c r="Q31" s="86">
        <v>5.9722871914936766E-3</v>
      </c>
      <c r="R31" s="86">
        <f>O31/'סכום נכסי הקרן'!$C$42</f>
        <v>2.0229425484313062E-3</v>
      </c>
    </row>
    <row r="32" spans="2:48" s="118" customFormat="1">
      <c r="B32" s="83" t="s">
        <v>263</v>
      </c>
      <c r="C32" s="78" t="s">
        <v>264</v>
      </c>
      <c r="D32" s="91" t="s">
        <v>104</v>
      </c>
      <c r="E32" s="78" t="s">
        <v>236</v>
      </c>
      <c r="F32" s="78"/>
      <c r="G32" s="78"/>
      <c r="H32" s="85">
        <v>4.6500000000000004</v>
      </c>
      <c r="I32" s="91" t="s">
        <v>148</v>
      </c>
      <c r="J32" s="92">
        <v>4.2500000000000003E-2</v>
      </c>
      <c r="K32" s="86">
        <v>8.2000000000000007E-3</v>
      </c>
      <c r="L32" s="85">
        <v>1300</v>
      </c>
      <c r="M32" s="87">
        <v>116.75</v>
      </c>
      <c r="N32" s="78"/>
      <c r="O32" s="85">
        <v>1.5177499999999999</v>
      </c>
      <c r="P32" s="86">
        <v>7.0458650044267474E-8</v>
      </c>
      <c r="Q32" s="86">
        <v>3.5311409758042567E-3</v>
      </c>
      <c r="R32" s="86">
        <f>O32/'סכום נכסי הקרן'!$C$42</f>
        <v>1.1960736474022652E-3</v>
      </c>
    </row>
    <row r="33" spans="2:18" s="118" customFormat="1">
      <c r="B33" s="83" t="s">
        <v>265</v>
      </c>
      <c r="C33" s="78" t="s">
        <v>266</v>
      </c>
      <c r="D33" s="91" t="s">
        <v>104</v>
      </c>
      <c r="E33" s="78" t="s">
        <v>236</v>
      </c>
      <c r="F33" s="78"/>
      <c r="G33" s="78"/>
      <c r="H33" s="85">
        <v>6.97</v>
      </c>
      <c r="I33" s="91" t="s">
        <v>148</v>
      </c>
      <c r="J33" s="92">
        <v>1.7500000000000002E-2</v>
      </c>
      <c r="K33" s="86">
        <v>1.38E-2</v>
      </c>
      <c r="L33" s="85">
        <v>2450</v>
      </c>
      <c r="M33" s="87">
        <v>103.58</v>
      </c>
      <c r="N33" s="78"/>
      <c r="O33" s="85">
        <v>2.5377100000000001</v>
      </c>
      <c r="P33" s="86">
        <v>1.5220070414879241E-7</v>
      </c>
      <c r="Q33" s="86">
        <v>5.9041421615603495E-3</v>
      </c>
      <c r="R33" s="86">
        <f>O33/'סכום נכסי הקרן'!$C$42</f>
        <v>1.9998603562834476E-3</v>
      </c>
    </row>
    <row r="34" spans="2:18" s="118" customFormat="1">
      <c r="B34" s="84"/>
      <c r="C34" s="78"/>
      <c r="D34" s="78"/>
      <c r="E34" s="78"/>
      <c r="F34" s="78"/>
      <c r="G34" s="78"/>
      <c r="H34" s="78"/>
      <c r="I34" s="78"/>
      <c r="J34" s="78"/>
      <c r="K34" s="86"/>
      <c r="L34" s="85"/>
      <c r="M34" s="87"/>
      <c r="N34" s="78"/>
      <c r="O34" s="78"/>
      <c r="P34" s="78"/>
      <c r="Q34" s="86"/>
      <c r="R34" s="78"/>
    </row>
    <row r="35" spans="2:18" s="118" customFormat="1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</row>
    <row r="36" spans="2:18" s="118" customFormat="1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</row>
    <row r="37" spans="2:18" s="118" customFormat="1">
      <c r="B37" s="119" t="s">
        <v>96</v>
      </c>
      <c r="C37" s="116"/>
      <c r="D37" s="116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</row>
    <row r="38" spans="2:18" s="118" customFormat="1">
      <c r="B38" s="119" t="s">
        <v>213</v>
      </c>
      <c r="C38" s="116"/>
      <c r="D38" s="116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</row>
    <row r="39" spans="2:18" s="118" customFormat="1">
      <c r="B39" s="181" t="s">
        <v>221</v>
      </c>
      <c r="C39" s="181"/>
      <c r="D39" s="181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</row>
    <row r="40" spans="2:18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</row>
    <row r="41" spans="2:18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</row>
    <row r="42" spans="2:18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</row>
    <row r="43" spans="2:18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</row>
    <row r="44" spans="2:18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</row>
    <row r="45" spans="2:18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</row>
    <row r="46" spans="2:18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</row>
    <row r="47" spans="2:18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</row>
    <row r="48" spans="2:18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</row>
    <row r="49" spans="2:18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</row>
    <row r="50" spans="2:18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</row>
    <row r="51" spans="2:18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</row>
    <row r="52" spans="2:18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</row>
    <row r="53" spans="2:18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</row>
    <row r="54" spans="2:18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</row>
    <row r="55" spans="2:18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</row>
    <row r="56" spans="2:18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</row>
    <row r="57" spans="2:18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</row>
    <row r="58" spans="2:18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</row>
    <row r="59" spans="2:18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</row>
    <row r="60" spans="2:18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</row>
    <row r="61" spans="2:18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</row>
    <row r="62" spans="2:18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</row>
    <row r="63" spans="2:18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</row>
    <row r="64" spans="2:18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</row>
    <row r="65" spans="2:18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</row>
    <row r="66" spans="2:18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</row>
    <row r="67" spans="2:18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</row>
    <row r="68" spans="2:18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</row>
    <row r="69" spans="2:18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</row>
    <row r="70" spans="2:18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</row>
    <row r="71" spans="2:18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</row>
    <row r="72" spans="2:18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</row>
    <row r="73" spans="2:18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</row>
    <row r="74" spans="2:18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</row>
    <row r="75" spans="2:18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</row>
    <row r="76" spans="2:18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</row>
    <row r="77" spans="2:18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</row>
    <row r="78" spans="2:18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</row>
    <row r="79" spans="2:18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</row>
    <row r="80" spans="2:18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</row>
    <row r="81" spans="2:18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</row>
    <row r="82" spans="2:18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</row>
    <row r="83" spans="2:18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</row>
    <row r="84" spans="2:18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</row>
    <row r="85" spans="2:18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</row>
    <row r="86" spans="2:18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</row>
    <row r="87" spans="2:18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</row>
    <row r="88" spans="2:18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</row>
    <row r="89" spans="2:18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</row>
    <row r="90" spans="2:18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</row>
    <row r="91" spans="2:18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</row>
    <row r="92" spans="2:18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</row>
    <row r="93" spans="2:18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</row>
    <row r="94" spans="2:18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</row>
    <row r="95" spans="2:18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</row>
    <row r="96" spans="2:18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</row>
    <row r="97" spans="2:18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</row>
    <row r="98" spans="2:18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</row>
    <row r="99" spans="2:18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</row>
    <row r="100" spans="2:18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</row>
    <row r="101" spans="2:18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</row>
    <row r="102" spans="2:18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</row>
    <row r="103" spans="2:18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</row>
    <row r="104" spans="2:18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</row>
    <row r="105" spans="2:18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</row>
    <row r="106" spans="2:18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</row>
    <row r="107" spans="2:18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</row>
    <row r="108" spans="2:18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</row>
    <row r="109" spans="2:18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</row>
    <row r="110" spans="2:18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</row>
    <row r="111" spans="2:18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</row>
    <row r="112" spans="2:18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</row>
    <row r="113" spans="2:18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</row>
    <row r="114" spans="2:18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</row>
    <row r="115" spans="2:18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</row>
    <row r="116" spans="2:18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</row>
    <row r="117" spans="2:18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</row>
    <row r="118" spans="2:18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</row>
    <row r="119" spans="2:18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</row>
    <row r="120" spans="2:18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</row>
    <row r="121" spans="2:18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</row>
    <row r="122" spans="2:18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</row>
    <row r="123" spans="2:18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</row>
    <row r="124" spans="2:18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</row>
    <row r="125" spans="2:18"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</row>
    <row r="126" spans="2:18"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</row>
    <row r="127" spans="2:18"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</row>
    <row r="128" spans="2:18"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</row>
    <row r="129" spans="2:18"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</row>
    <row r="130" spans="2:18"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</row>
    <row r="131" spans="2:18"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</row>
    <row r="132" spans="2:18"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</row>
    <row r="133" spans="2:18"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</row>
    <row r="134" spans="2:18">
      <c r="C134" s="1"/>
      <c r="D134" s="1"/>
    </row>
    <row r="135" spans="2:18">
      <c r="C135" s="1"/>
      <c r="D135" s="1"/>
    </row>
    <row r="136" spans="2:18">
      <c r="C136" s="1"/>
      <c r="D136" s="1"/>
    </row>
    <row r="137" spans="2:18">
      <c r="C137" s="1"/>
      <c r="D137" s="1"/>
    </row>
    <row r="138" spans="2:18">
      <c r="C138" s="1"/>
      <c r="D138" s="1"/>
    </row>
    <row r="139" spans="2:18">
      <c r="C139" s="1"/>
      <c r="D139" s="1"/>
    </row>
    <row r="140" spans="2:18">
      <c r="C140" s="1"/>
      <c r="D140" s="1"/>
    </row>
    <row r="141" spans="2:18">
      <c r="C141" s="1"/>
      <c r="D141" s="1"/>
    </row>
    <row r="142" spans="2:18">
      <c r="C142" s="1"/>
      <c r="D142" s="1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9:D39"/>
  </mergeCells>
  <phoneticPr fontId="4" type="noConversion"/>
  <dataValidations count="1">
    <dataValidation allowBlank="1" showInputMessage="1" showErrorMessage="1" sqref="N10:Q10 N9 N1:N7 N32:N1048576 C5:C29 O1:Q9 O11:Q1048576 B40:B1048576 J1:M1048576 E1:I30 B37:B39 D1:D29 R1:AF1048576 AJ1:XFD1048576 AG1:AI27 AG31:AI1048576 C37:D38 A1:A1048576 B1:B36 E32:I1048576 C32:D36 C4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5" t="s">
        <v>163</v>
      </c>
      <c r="C1" s="76" t="s" vm="1">
        <v>231</v>
      </c>
    </row>
    <row r="2" spans="2:67">
      <c r="B2" s="55" t="s">
        <v>162</v>
      </c>
      <c r="C2" s="76" t="s">
        <v>232</v>
      </c>
    </row>
    <row r="3" spans="2:67">
      <c r="B3" s="55" t="s">
        <v>164</v>
      </c>
      <c r="C3" s="76" t="s">
        <v>233</v>
      </c>
    </row>
    <row r="4" spans="2:67">
      <c r="B4" s="55" t="s">
        <v>165</v>
      </c>
      <c r="C4" s="76">
        <v>12152</v>
      </c>
    </row>
    <row r="6" spans="2:67" ht="26.25" customHeight="1">
      <c r="B6" s="178" t="s">
        <v>193</v>
      </c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3"/>
      <c r="BO6" s="3"/>
    </row>
    <row r="7" spans="2:67" ht="26.25" customHeight="1">
      <c r="B7" s="178" t="s">
        <v>71</v>
      </c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3"/>
      <c r="AZ7" s="42"/>
      <c r="BJ7" s="3"/>
      <c r="BO7" s="3"/>
    </row>
    <row r="8" spans="2:67" s="3" customFormat="1" ht="78.75">
      <c r="B8" s="36" t="s">
        <v>99</v>
      </c>
      <c r="C8" s="12" t="s">
        <v>34</v>
      </c>
      <c r="D8" s="12" t="s">
        <v>103</v>
      </c>
      <c r="E8" s="12" t="s">
        <v>209</v>
      </c>
      <c r="F8" s="12" t="s">
        <v>101</v>
      </c>
      <c r="G8" s="12" t="s">
        <v>46</v>
      </c>
      <c r="H8" s="12" t="s">
        <v>15</v>
      </c>
      <c r="I8" s="12" t="s">
        <v>47</v>
      </c>
      <c r="J8" s="12" t="s">
        <v>86</v>
      </c>
      <c r="K8" s="12" t="s">
        <v>18</v>
      </c>
      <c r="L8" s="12" t="s">
        <v>85</v>
      </c>
      <c r="M8" s="12" t="s">
        <v>17</v>
      </c>
      <c r="N8" s="12" t="s">
        <v>19</v>
      </c>
      <c r="O8" s="12" t="s">
        <v>215</v>
      </c>
      <c r="P8" s="12" t="s">
        <v>214</v>
      </c>
      <c r="Q8" s="12" t="s">
        <v>45</v>
      </c>
      <c r="R8" s="12" t="s">
        <v>44</v>
      </c>
      <c r="S8" s="12" t="s">
        <v>166</v>
      </c>
      <c r="T8" s="37" t="s">
        <v>168</v>
      </c>
      <c r="V8" s="1"/>
      <c r="AZ8" s="42"/>
      <c r="BJ8" s="1"/>
      <c r="BK8" s="1"/>
      <c r="BL8" s="1"/>
      <c r="BO8" s="4"/>
    </row>
    <row r="9" spans="2:67" s="3" customFormat="1" ht="20.25" customHeight="1">
      <c r="B9" s="38"/>
      <c r="C9" s="15"/>
      <c r="D9" s="15"/>
      <c r="E9" s="15"/>
      <c r="F9" s="15"/>
      <c r="G9" s="15"/>
      <c r="H9" s="15"/>
      <c r="I9" s="15"/>
      <c r="J9" s="15" t="s">
        <v>22</v>
      </c>
      <c r="K9" s="15" t="s">
        <v>21</v>
      </c>
      <c r="L9" s="15"/>
      <c r="M9" s="15" t="s">
        <v>20</v>
      </c>
      <c r="N9" s="15" t="s">
        <v>20</v>
      </c>
      <c r="O9" s="15" t="s">
        <v>222</v>
      </c>
      <c r="P9" s="15"/>
      <c r="Q9" s="15" t="s">
        <v>218</v>
      </c>
      <c r="R9" s="15" t="s">
        <v>20</v>
      </c>
      <c r="S9" s="15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39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97</v>
      </c>
      <c r="R10" s="18" t="s">
        <v>98</v>
      </c>
      <c r="S10" s="44" t="s">
        <v>169</v>
      </c>
      <c r="T10" s="71" t="s">
        <v>210</v>
      </c>
      <c r="U10" s="5"/>
      <c r="BJ10" s="1"/>
      <c r="BK10" s="3"/>
      <c r="BL10" s="1"/>
      <c r="BO10" s="1"/>
    </row>
    <row r="11" spans="2:67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5"/>
      <c r="BJ11" s="1"/>
      <c r="BK11" s="3"/>
      <c r="BL11" s="1"/>
      <c r="BO11" s="1"/>
    </row>
    <row r="12" spans="2:67" ht="20.25">
      <c r="B12" s="93" t="s">
        <v>230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BK12" s="4"/>
    </row>
    <row r="13" spans="2:67">
      <c r="B13" s="93" t="s">
        <v>96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</row>
    <row r="14" spans="2:67">
      <c r="B14" s="93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</row>
    <row r="15" spans="2:67">
      <c r="B15" s="93" t="s">
        <v>221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</row>
    <row r="16" spans="2:67" ht="20.2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BJ16" s="4"/>
    </row>
    <row r="17" spans="2:20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</row>
    <row r="18" spans="2:20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</row>
    <row r="19" spans="2:20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</row>
    <row r="20" spans="2:20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</row>
    <row r="21" spans="2:20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</row>
    <row r="22" spans="2:20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</row>
    <row r="23" spans="2:20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</row>
    <row r="24" spans="2:20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</row>
    <row r="25" spans="2:20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</row>
    <row r="26" spans="2:20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</row>
    <row r="27" spans="2:20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</row>
    <row r="28" spans="2:20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</row>
    <row r="29" spans="2:20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</row>
    <row r="30" spans="2:20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</row>
    <row r="31" spans="2:20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</row>
    <row r="32" spans="2:20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</row>
    <row r="33" spans="2:20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</row>
    <row r="34" spans="2:20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</row>
    <row r="35" spans="2:20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</row>
    <row r="36" spans="2:20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</row>
    <row r="37" spans="2:20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2:20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</row>
    <row r="39" spans="2:20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</row>
    <row r="40" spans="2:20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</row>
    <row r="41" spans="2:20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</row>
    <row r="42" spans="2:20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</row>
    <row r="43" spans="2:20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</row>
    <row r="44" spans="2:20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</row>
    <row r="45" spans="2:20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</row>
    <row r="46" spans="2:20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</row>
    <row r="47" spans="2:20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</row>
    <row r="48" spans="2:20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</row>
    <row r="49" spans="2:20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0" spans="2:20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</row>
    <row r="51" spans="2:20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</row>
    <row r="52" spans="2:20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</row>
    <row r="53" spans="2:20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</row>
    <row r="54" spans="2:20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</row>
    <row r="55" spans="2:20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</row>
    <row r="56" spans="2:20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</row>
    <row r="57" spans="2:20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</row>
    <row r="58" spans="2:20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</row>
    <row r="59" spans="2:20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</row>
    <row r="60" spans="2:20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</row>
    <row r="61" spans="2:20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</row>
    <row r="62" spans="2:20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</row>
    <row r="63" spans="2:20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</row>
    <row r="64" spans="2:20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</row>
    <row r="65" spans="2:20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</row>
    <row r="66" spans="2:20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</row>
    <row r="67" spans="2:20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</row>
    <row r="68" spans="2:20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</row>
    <row r="69" spans="2:20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</row>
    <row r="70" spans="2:20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</row>
    <row r="71" spans="2:20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</row>
    <row r="72" spans="2:20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</row>
    <row r="73" spans="2:20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</row>
    <row r="74" spans="2:20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</row>
    <row r="75" spans="2:20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</row>
    <row r="76" spans="2:20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</row>
    <row r="77" spans="2:20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</row>
    <row r="78" spans="2:20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</row>
    <row r="79" spans="2:20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</row>
    <row r="80" spans="2:20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</row>
    <row r="81" spans="2:20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</row>
    <row r="82" spans="2:20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</row>
    <row r="83" spans="2:20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</row>
    <row r="84" spans="2:20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</row>
    <row r="85" spans="2:20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</row>
    <row r="86" spans="2:20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</row>
    <row r="87" spans="2:20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</row>
    <row r="88" spans="2:20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</row>
    <row r="89" spans="2:20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</row>
    <row r="90" spans="2:20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</row>
    <row r="91" spans="2:20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</row>
    <row r="92" spans="2:20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</row>
    <row r="93" spans="2:20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</row>
    <row r="94" spans="2:20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</row>
    <row r="95" spans="2:20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</row>
    <row r="96" spans="2:20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</row>
    <row r="97" spans="2:20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</row>
    <row r="98" spans="2:20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</row>
    <row r="99" spans="2:20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</row>
    <row r="100" spans="2:20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</row>
    <row r="101" spans="2:20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</row>
    <row r="102" spans="2:20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</row>
    <row r="103" spans="2:20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</row>
    <row r="104" spans="2:20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</row>
    <row r="105" spans="2:20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</row>
    <row r="106" spans="2:20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</row>
    <row r="107" spans="2:20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</row>
    <row r="108" spans="2:20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</row>
    <row r="109" spans="2:20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</row>
    <row r="110" spans="2:20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2"/>
      <c r="C697" s="1"/>
      <c r="D697" s="1"/>
      <c r="E697" s="1"/>
      <c r="F697" s="1"/>
      <c r="G697" s="1"/>
    </row>
    <row r="698" spans="2:7">
      <c r="B698" s="4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5" t="s">
        <v>163</v>
      </c>
      <c r="C1" s="76" t="s" vm="1">
        <v>231</v>
      </c>
    </row>
    <row r="2" spans="2:66">
      <c r="B2" s="55" t="s">
        <v>162</v>
      </c>
      <c r="C2" s="76" t="s">
        <v>232</v>
      </c>
    </row>
    <row r="3" spans="2:66">
      <c r="B3" s="55" t="s">
        <v>164</v>
      </c>
      <c r="C3" s="76" t="s">
        <v>233</v>
      </c>
    </row>
    <row r="4" spans="2:66">
      <c r="B4" s="55" t="s">
        <v>165</v>
      </c>
      <c r="C4" s="76">
        <v>12152</v>
      </c>
    </row>
    <row r="6" spans="2:66" ht="26.25" customHeight="1">
      <c r="B6" s="184" t="s">
        <v>193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6"/>
    </row>
    <row r="7" spans="2:66" ht="26.25" customHeight="1">
      <c r="B7" s="184" t="s">
        <v>72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6"/>
      <c r="BN7" s="3"/>
    </row>
    <row r="8" spans="2:66" s="3" customFormat="1" ht="78.75">
      <c r="B8" s="21" t="s">
        <v>99</v>
      </c>
      <c r="C8" s="29" t="s">
        <v>34</v>
      </c>
      <c r="D8" s="29" t="s">
        <v>103</v>
      </c>
      <c r="E8" s="29" t="s">
        <v>209</v>
      </c>
      <c r="F8" s="29" t="s">
        <v>101</v>
      </c>
      <c r="G8" s="29" t="s">
        <v>46</v>
      </c>
      <c r="H8" s="29" t="s">
        <v>15</v>
      </c>
      <c r="I8" s="29" t="s">
        <v>47</v>
      </c>
      <c r="J8" s="29" t="s">
        <v>86</v>
      </c>
      <c r="K8" s="29" t="s">
        <v>18</v>
      </c>
      <c r="L8" s="29" t="s">
        <v>85</v>
      </c>
      <c r="M8" s="29" t="s">
        <v>17</v>
      </c>
      <c r="N8" s="29" t="s">
        <v>19</v>
      </c>
      <c r="O8" s="12" t="s">
        <v>215</v>
      </c>
      <c r="P8" s="29" t="s">
        <v>214</v>
      </c>
      <c r="Q8" s="29" t="s">
        <v>229</v>
      </c>
      <c r="R8" s="29" t="s">
        <v>45</v>
      </c>
      <c r="S8" s="12" t="s">
        <v>44</v>
      </c>
      <c r="T8" s="29" t="s">
        <v>166</v>
      </c>
      <c r="U8" s="13" t="s">
        <v>168</v>
      </c>
      <c r="V8" s="1"/>
      <c r="W8" s="1"/>
      <c r="BJ8" s="1"/>
      <c r="BK8" s="1"/>
    </row>
    <row r="9" spans="2:66" s="3" customFormat="1" ht="25.5">
      <c r="B9" s="14"/>
      <c r="C9" s="15"/>
      <c r="D9" s="15"/>
      <c r="E9" s="15"/>
      <c r="F9" s="15"/>
      <c r="G9" s="15"/>
      <c r="H9" s="31"/>
      <c r="I9" s="31"/>
      <c r="J9" s="31" t="s">
        <v>22</v>
      </c>
      <c r="K9" s="31" t="s">
        <v>21</v>
      </c>
      <c r="L9" s="31"/>
      <c r="M9" s="31" t="s">
        <v>20</v>
      </c>
      <c r="N9" s="31" t="s">
        <v>20</v>
      </c>
      <c r="O9" s="31" t="s">
        <v>222</v>
      </c>
      <c r="P9" s="31"/>
      <c r="Q9" s="15" t="s">
        <v>218</v>
      </c>
      <c r="R9" s="31" t="s">
        <v>218</v>
      </c>
      <c r="S9" s="15" t="s">
        <v>20</v>
      </c>
      <c r="T9" s="31" t="s">
        <v>218</v>
      </c>
      <c r="U9" s="16" t="s">
        <v>20</v>
      </c>
      <c r="BI9" s="1"/>
      <c r="BJ9" s="1"/>
      <c r="BK9" s="1"/>
      <c r="BN9" s="4"/>
    </row>
    <row r="10" spans="2:66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33" t="s">
        <v>14</v>
      </c>
      <c r="Q10" s="41" t="s">
        <v>97</v>
      </c>
      <c r="R10" s="18" t="s">
        <v>98</v>
      </c>
      <c r="S10" s="18" t="s">
        <v>169</v>
      </c>
      <c r="T10" s="19" t="s">
        <v>210</v>
      </c>
      <c r="U10" s="19" t="s">
        <v>224</v>
      </c>
      <c r="V10" s="5"/>
      <c r="BI10" s="1"/>
      <c r="BJ10" s="3"/>
      <c r="BK10" s="1"/>
    </row>
    <row r="11" spans="2:66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5"/>
      <c r="BI11" s="1"/>
      <c r="BJ11" s="3"/>
      <c r="BK11" s="1"/>
      <c r="BN11" s="1"/>
    </row>
    <row r="12" spans="2:66">
      <c r="B12" s="93" t="s">
        <v>230</v>
      </c>
      <c r="C12" s="94"/>
      <c r="D12" s="94"/>
      <c r="E12" s="94"/>
      <c r="F12" s="94"/>
      <c r="G12" s="94"/>
      <c r="H12" s="94"/>
      <c r="I12" s="94"/>
      <c r="J12" s="94"/>
      <c r="K12" s="94"/>
      <c r="L12" s="77"/>
      <c r="M12" s="77"/>
      <c r="N12" s="77"/>
      <c r="O12" s="77"/>
      <c r="P12" s="77"/>
      <c r="Q12" s="77"/>
      <c r="R12" s="77"/>
      <c r="S12" s="77"/>
      <c r="T12" s="77"/>
      <c r="U12" s="77"/>
      <c r="BJ12" s="3"/>
    </row>
    <row r="13" spans="2:66" ht="20.25">
      <c r="B13" s="93" t="s">
        <v>96</v>
      </c>
      <c r="C13" s="94"/>
      <c r="D13" s="94"/>
      <c r="E13" s="94"/>
      <c r="F13" s="94"/>
      <c r="G13" s="94"/>
      <c r="H13" s="94"/>
      <c r="I13" s="94"/>
      <c r="J13" s="94"/>
      <c r="K13" s="94"/>
      <c r="L13" s="77"/>
      <c r="M13" s="77"/>
      <c r="N13" s="77"/>
      <c r="O13" s="77"/>
      <c r="P13" s="77"/>
      <c r="Q13" s="77"/>
      <c r="R13" s="77"/>
      <c r="S13" s="77"/>
      <c r="T13" s="77"/>
      <c r="U13" s="77"/>
      <c r="BJ13" s="4"/>
    </row>
    <row r="14" spans="2:66">
      <c r="B14" s="93" t="s">
        <v>213</v>
      </c>
      <c r="C14" s="94"/>
      <c r="D14" s="94"/>
      <c r="E14" s="94"/>
      <c r="F14" s="94"/>
      <c r="G14" s="94"/>
      <c r="H14" s="94"/>
      <c r="I14" s="94"/>
      <c r="J14" s="94"/>
      <c r="K14" s="94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spans="2:66">
      <c r="B15" s="93" t="s">
        <v>221</v>
      </c>
      <c r="C15" s="94"/>
      <c r="D15" s="94"/>
      <c r="E15" s="94"/>
      <c r="F15" s="94"/>
      <c r="G15" s="94"/>
      <c r="H15" s="94"/>
      <c r="I15" s="94"/>
      <c r="J15" s="94"/>
      <c r="K15" s="94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2:66">
      <c r="B16" s="187" t="s">
        <v>226</v>
      </c>
      <c r="C16" s="187"/>
      <c r="D16" s="187"/>
      <c r="E16" s="187"/>
      <c r="F16" s="187"/>
      <c r="G16" s="187"/>
      <c r="H16" s="187"/>
      <c r="I16" s="187"/>
      <c r="J16" s="187"/>
      <c r="K16" s="18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61" ht="20.25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BI17" s="4"/>
    </row>
    <row r="18" spans="2:6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</row>
    <row r="19" spans="2:61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BI19" s="3"/>
    </row>
    <row r="20" spans="2:61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</row>
    <row r="21" spans="2:61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</row>
    <row r="22" spans="2:61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</row>
    <row r="23" spans="2:61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</row>
    <row r="24" spans="2:61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</row>
    <row r="25" spans="2:61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</row>
    <row r="26" spans="2:61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</row>
    <row r="27" spans="2:61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</row>
    <row r="28" spans="2:61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</row>
    <row r="29" spans="2:61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</row>
    <row r="30" spans="2:61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</row>
    <row r="31" spans="2:61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</row>
    <row r="32" spans="2:61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</row>
    <row r="33" spans="2:21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</row>
    <row r="34" spans="2:21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</row>
    <row r="35" spans="2:21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</row>
    <row r="36" spans="2:21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</row>
    <row r="37" spans="2:21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</row>
    <row r="38" spans="2:21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</row>
    <row r="39" spans="2:21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</row>
    <row r="40" spans="2:21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</row>
    <row r="41" spans="2:21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</row>
    <row r="42" spans="2:21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</row>
    <row r="43" spans="2:21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</row>
    <row r="44" spans="2:21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</row>
    <row r="45" spans="2:21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</row>
    <row r="46" spans="2:21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</row>
    <row r="47" spans="2:21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</row>
    <row r="48" spans="2:21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</row>
    <row r="49" spans="2:21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</row>
    <row r="50" spans="2:21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</row>
    <row r="51" spans="2:21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</row>
    <row r="52" spans="2:21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</row>
    <row r="53" spans="2:21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</row>
    <row r="54" spans="2:21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</row>
    <row r="55" spans="2:21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</row>
    <row r="56" spans="2:21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</row>
    <row r="57" spans="2:21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</row>
    <row r="58" spans="2:21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</row>
    <row r="59" spans="2:21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</row>
    <row r="60" spans="2:21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</row>
    <row r="61" spans="2:21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</row>
    <row r="62" spans="2:21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</row>
    <row r="63" spans="2:21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</row>
    <row r="64" spans="2:21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</row>
    <row r="65" spans="2:21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</row>
    <row r="66" spans="2:21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</row>
    <row r="67" spans="2:21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</row>
    <row r="68" spans="2:21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</row>
    <row r="69" spans="2:21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</row>
    <row r="70" spans="2:21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</row>
    <row r="71" spans="2:21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</row>
    <row r="72" spans="2:21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</row>
    <row r="73" spans="2:21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</row>
    <row r="74" spans="2:21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</row>
    <row r="75" spans="2:21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</row>
    <row r="76" spans="2:21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</row>
    <row r="77" spans="2:21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</row>
    <row r="78" spans="2:21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</row>
    <row r="79" spans="2:21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</row>
    <row r="80" spans="2:21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</row>
    <row r="81" spans="2:21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</row>
    <row r="82" spans="2:21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</row>
    <row r="83" spans="2:21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</row>
    <row r="84" spans="2:21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</row>
    <row r="85" spans="2:21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</row>
    <row r="86" spans="2:21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</row>
    <row r="87" spans="2:21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</row>
    <row r="88" spans="2:21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</row>
    <row r="89" spans="2:21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</row>
    <row r="90" spans="2:21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</row>
    <row r="91" spans="2:21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</row>
    <row r="92" spans="2:21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</row>
    <row r="93" spans="2:21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</row>
    <row r="94" spans="2:21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</row>
    <row r="95" spans="2:21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</row>
    <row r="96" spans="2:21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</row>
    <row r="97" spans="2:21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</row>
    <row r="98" spans="2:21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</row>
    <row r="99" spans="2:21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</row>
    <row r="100" spans="2:21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</row>
    <row r="101" spans="2:21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</row>
    <row r="102" spans="2:21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</row>
    <row r="103" spans="2:21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</row>
    <row r="104" spans="2:21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</row>
    <row r="105" spans="2:21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</row>
    <row r="106" spans="2:21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</row>
    <row r="107" spans="2:21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</row>
    <row r="108" spans="2:21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</row>
    <row r="109" spans="2:21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</row>
    <row r="110" spans="2:21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2"/>
      <c r="C796" s="1"/>
      <c r="D796" s="1"/>
      <c r="E796" s="1"/>
      <c r="F796" s="1"/>
    </row>
    <row r="797" spans="2:6">
      <c r="B797" s="4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4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5" t="s">
        <v>163</v>
      </c>
      <c r="C1" s="76" t="s" vm="1">
        <v>231</v>
      </c>
    </row>
    <row r="2" spans="2:62">
      <c r="B2" s="55" t="s">
        <v>162</v>
      </c>
      <c r="C2" s="76" t="s">
        <v>232</v>
      </c>
    </row>
    <row r="3" spans="2:62">
      <c r="B3" s="55" t="s">
        <v>164</v>
      </c>
      <c r="C3" s="76" t="s">
        <v>233</v>
      </c>
    </row>
    <row r="4" spans="2:62">
      <c r="B4" s="55" t="s">
        <v>165</v>
      </c>
      <c r="C4" s="76">
        <v>12152</v>
      </c>
    </row>
    <row r="6" spans="2:62" ht="26.25" customHeight="1">
      <c r="B6" s="184" t="s">
        <v>193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  <c r="BJ6" s="3"/>
    </row>
    <row r="7" spans="2:62" ht="26.25" customHeight="1">
      <c r="B7" s="184" t="s">
        <v>73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6"/>
      <c r="BF7" s="3"/>
      <c r="BJ7" s="3"/>
    </row>
    <row r="8" spans="2:62" s="3" customFormat="1" ht="78.75">
      <c r="B8" s="21" t="s">
        <v>99</v>
      </c>
      <c r="C8" s="29" t="s">
        <v>34</v>
      </c>
      <c r="D8" s="29" t="s">
        <v>103</v>
      </c>
      <c r="E8" s="29" t="s">
        <v>209</v>
      </c>
      <c r="F8" s="29" t="s">
        <v>101</v>
      </c>
      <c r="G8" s="29" t="s">
        <v>46</v>
      </c>
      <c r="H8" s="29" t="s">
        <v>85</v>
      </c>
      <c r="I8" s="12" t="s">
        <v>215</v>
      </c>
      <c r="J8" s="12" t="s">
        <v>214</v>
      </c>
      <c r="K8" s="29" t="s">
        <v>229</v>
      </c>
      <c r="L8" s="12" t="s">
        <v>45</v>
      </c>
      <c r="M8" s="12" t="s">
        <v>44</v>
      </c>
      <c r="N8" s="12" t="s">
        <v>166</v>
      </c>
      <c r="O8" s="13" t="s">
        <v>168</v>
      </c>
      <c r="BF8" s="1"/>
      <c r="BG8" s="1"/>
      <c r="BH8" s="1"/>
      <c r="BJ8" s="4"/>
    </row>
    <row r="9" spans="2:62" s="3" customFormat="1" ht="24" customHeight="1">
      <c r="B9" s="14"/>
      <c r="C9" s="15"/>
      <c r="D9" s="15"/>
      <c r="E9" s="15"/>
      <c r="F9" s="15"/>
      <c r="G9" s="15"/>
      <c r="H9" s="15"/>
      <c r="I9" s="15" t="s">
        <v>222</v>
      </c>
      <c r="J9" s="15"/>
      <c r="K9" s="15" t="s">
        <v>218</v>
      </c>
      <c r="L9" s="15" t="s">
        <v>218</v>
      </c>
      <c r="M9" s="15" t="s">
        <v>20</v>
      </c>
      <c r="N9" s="15" t="s">
        <v>20</v>
      </c>
      <c r="O9" s="16" t="s">
        <v>20</v>
      </c>
      <c r="BF9" s="1"/>
      <c r="BH9" s="1"/>
      <c r="BJ9" s="4"/>
    </row>
    <row r="10" spans="2:6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BF10" s="1"/>
      <c r="BG10" s="3"/>
      <c r="BH10" s="1"/>
      <c r="BJ10" s="1"/>
    </row>
    <row r="11" spans="2:62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BF11" s="1"/>
      <c r="BG11" s="3"/>
      <c r="BH11" s="1"/>
      <c r="BJ11" s="1"/>
    </row>
    <row r="12" spans="2:62" ht="20.25">
      <c r="B12" s="93" t="s">
        <v>230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BG12" s="4"/>
    </row>
    <row r="13" spans="2:62">
      <c r="B13" s="93" t="s">
        <v>96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</row>
    <row r="14" spans="2:62">
      <c r="B14" s="93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</row>
    <row r="15" spans="2:62">
      <c r="B15" s="93" t="s">
        <v>221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</row>
    <row r="16" spans="2:62" ht="20.25">
      <c r="B16" s="93" t="s">
        <v>227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BF16" s="4"/>
    </row>
    <row r="17" spans="2:15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8" spans="2:1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</row>
    <row r="19" spans="2:1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</row>
    <row r="20" spans="2:15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</row>
    <row r="21" spans="2:15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</row>
    <row r="22" spans="2:15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</row>
    <row r="23" spans="2:15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</row>
    <row r="24" spans="2:15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2:15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</row>
    <row r="26" spans="2:15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</row>
    <row r="27" spans="2:15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</row>
    <row r="28" spans="2:1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</row>
    <row r="29" spans="2:15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2:15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2:15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2" spans="2:15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2:1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</row>
    <row r="34" spans="2:1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</row>
    <row r="35" spans="2:1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</row>
    <row r="36" spans="2:1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2:1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</row>
    <row r="38" spans="2:1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</row>
    <row r="39" spans="2:1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</row>
    <row r="40" spans="2:15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1" spans="2:1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2:1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2:1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  <row r="44" spans="2:15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</row>
    <row r="45" spans="2:15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2:15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2:1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  <row r="48" spans="2:1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49" spans="2:1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2:1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1" spans="2:1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2:1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2:1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2:1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2:1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2:1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2:1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2:1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2:1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2:1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2:1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2:1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2:1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2:1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2:1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2:1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2:1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2:1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2:1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2:1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2:1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2:1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2:1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2:1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2:1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2:1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2:1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2:1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2:1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2:1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2:1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2:1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2:1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2:1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2:1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2:1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2:1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2:1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2:1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2:1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2:1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2:1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2:1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2:1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2:1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2:1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2:1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2:1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2:1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2:1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2:1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2:1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2:1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2:1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2:1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2:1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2:1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2:1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  <row r="110" spans="2:15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2"/>
      <c r="E273" s="1"/>
      <c r="F273" s="1"/>
      <c r="G273" s="1"/>
    </row>
    <row r="274" spans="2:7">
      <c r="B274" s="4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2"/>
      <c r="E294" s="1"/>
      <c r="F294" s="1"/>
      <c r="G294" s="1"/>
    </row>
    <row r="295" spans="2:7">
      <c r="B295" s="4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2"/>
      <c r="E361" s="1"/>
      <c r="F361" s="1"/>
      <c r="G361" s="1"/>
    </row>
    <row r="362" spans="2:7">
      <c r="B362" s="42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48"/>
  <sheetViews>
    <sheetView rightToLeft="1" zoomScale="90" zoomScaleNormal="90" workbookViewId="0">
      <selection activeCell="C22" sqref="C22"/>
    </sheetView>
  </sheetViews>
  <sheetFormatPr defaultColWidth="9.140625" defaultRowHeight="18"/>
  <cols>
    <col min="1" max="1" width="6.28515625" style="1" customWidth="1"/>
    <col min="2" max="2" width="52.85546875" style="2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1.8554687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5" t="s">
        <v>163</v>
      </c>
      <c r="C1" s="76" t="s" vm="1">
        <v>231</v>
      </c>
    </row>
    <row r="2" spans="2:63">
      <c r="B2" s="55" t="s">
        <v>162</v>
      </c>
      <c r="C2" s="76" t="s">
        <v>232</v>
      </c>
    </row>
    <row r="3" spans="2:63">
      <c r="B3" s="55" t="s">
        <v>164</v>
      </c>
      <c r="C3" s="76" t="s">
        <v>233</v>
      </c>
    </row>
    <row r="4" spans="2:63">
      <c r="B4" s="55" t="s">
        <v>165</v>
      </c>
      <c r="C4" s="76">
        <v>12152</v>
      </c>
    </row>
    <row r="6" spans="2:63" ht="26.25" customHeight="1">
      <c r="B6" s="184" t="s">
        <v>193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6"/>
      <c r="BK6" s="3"/>
    </row>
    <row r="7" spans="2:63" ht="26.25" customHeight="1">
      <c r="B7" s="184" t="s">
        <v>74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6"/>
      <c r="BH7" s="3"/>
      <c r="BK7" s="3"/>
    </row>
    <row r="8" spans="2:63" s="3" customFormat="1" ht="74.25" customHeight="1">
      <c r="B8" s="21" t="s">
        <v>99</v>
      </c>
      <c r="C8" s="29" t="s">
        <v>34</v>
      </c>
      <c r="D8" s="29" t="s">
        <v>103</v>
      </c>
      <c r="E8" s="29" t="s">
        <v>101</v>
      </c>
      <c r="F8" s="29" t="s">
        <v>46</v>
      </c>
      <c r="G8" s="29" t="s">
        <v>85</v>
      </c>
      <c r="H8" s="29" t="s">
        <v>215</v>
      </c>
      <c r="I8" s="29" t="s">
        <v>214</v>
      </c>
      <c r="J8" s="29" t="s">
        <v>229</v>
      </c>
      <c r="K8" s="29" t="s">
        <v>45</v>
      </c>
      <c r="L8" s="29" t="s">
        <v>44</v>
      </c>
      <c r="M8" s="29" t="s">
        <v>166</v>
      </c>
      <c r="N8" s="13" t="s">
        <v>168</v>
      </c>
      <c r="O8" s="1"/>
      <c r="BH8" s="1"/>
      <c r="BI8" s="1"/>
      <c r="BK8" s="4"/>
    </row>
    <row r="9" spans="2:63" s="3" customFormat="1" ht="26.25" customHeight="1">
      <c r="B9" s="14"/>
      <c r="C9" s="15"/>
      <c r="D9" s="15"/>
      <c r="E9" s="15"/>
      <c r="F9" s="15"/>
      <c r="G9" s="15"/>
      <c r="H9" s="31" t="s">
        <v>222</v>
      </c>
      <c r="I9" s="31"/>
      <c r="J9" s="15" t="s">
        <v>218</v>
      </c>
      <c r="K9" s="31" t="s">
        <v>218</v>
      </c>
      <c r="L9" s="31" t="s">
        <v>20</v>
      </c>
      <c r="M9" s="16" t="s">
        <v>20</v>
      </c>
      <c r="N9" s="16" t="s">
        <v>20</v>
      </c>
      <c r="BH9" s="1"/>
      <c r="BK9" s="4"/>
    </row>
    <row r="10" spans="2:63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5"/>
      <c r="BH10" s="1"/>
      <c r="BI10" s="3"/>
      <c r="BK10" s="1"/>
    </row>
    <row r="11" spans="2:63" s="115" customFormat="1" ht="18" customHeight="1">
      <c r="B11" s="95" t="s">
        <v>28</v>
      </c>
      <c r="C11" s="96"/>
      <c r="D11" s="96"/>
      <c r="E11" s="96"/>
      <c r="F11" s="96"/>
      <c r="G11" s="96"/>
      <c r="H11" s="98"/>
      <c r="I11" s="99"/>
      <c r="J11" s="96"/>
      <c r="K11" s="98">
        <v>782.51904000019988</v>
      </c>
      <c r="L11" s="96"/>
      <c r="M11" s="100">
        <v>1</v>
      </c>
      <c r="N11" s="100">
        <f>K11/'סכום נכסי הקרן'!$C$42</f>
        <v>0.61666967704480857</v>
      </c>
      <c r="O11" s="114"/>
      <c r="BH11" s="118"/>
      <c r="BI11" s="117"/>
      <c r="BK11" s="118"/>
    </row>
    <row r="12" spans="2:63" s="118" customFormat="1" ht="20.25">
      <c r="B12" s="79" t="s">
        <v>212</v>
      </c>
      <c r="C12" s="80"/>
      <c r="D12" s="80"/>
      <c r="E12" s="80"/>
      <c r="F12" s="80"/>
      <c r="G12" s="80"/>
      <c r="H12" s="88"/>
      <c r="I12" s="90"/>
      <c r="J12" s="80"/>
      <c r="K12" s="88">
        <v>626.16257999999993</v>
      </c>
      <c r="L12" s="80"/>
      <c r="M12" s="89">
        <v>0.80018829957139448</v>
      </c>
      <c r="N12" s="89">
        <f>K12/'סכום נכסי הקרן'!$C$42</f>
        <v>0.49345186027172633</v>
      </c>
      <c r="BI12" s="115"/>
    </row>
    <row r="13" spans="2:63" s="118" customFormat="1">
      <c r="B13" s="97" t="s">
        <v>48</v>
      </c>
      <c r="C13" s="80"/>
      <c r="D13" s="80"/>
      <c r="E13" s="80"/>
      <c r="F13" s="80"/>
      <c r="G13" s="80"/>
      <c r="H13" s="88"/>
      <c r="I13" s="90"/>
      <c r="J13" s="80"/>
      <c r="K13" s="88">
        <v>87.972220000000007</v>
      </c>
      <c r="L13" s="80"/>
      <c r="M13" s="89">
        <v>0.11242182682222983</v>
      </c>
      <c r="N13" s="89">
        <f>K13/'סכום נכסי הקרן'!$C$42</f>
        <v>6.932713163925186E-2</v>
      </c>
    </row>
    <row r="14" spans="2:63" s="118" customFormat="1">
      <c r="B14" s="84" t="s">
        <v>267</v>
      </c>
      <c r="C14" s="78" t="s">
        <v>268</v>
      </c>
      <c r="D14" s="91" t="s">
        <v>104</v>
      </c>
      <c r="E14" s="78" t="s">
        <v>269</v>
      </c>
      <c r="F14" s="91" t="s">
        <v>270</v>
      </c>
      <c r="G14" s="91" t="s">
        <v>148</v>
      </c>
      <c r="H14" s="85">
        <v>1528</v>
      </c>
      <c r="I14" s="87">
        <v>1303</v>
      </c>
      <c r="J14" s="78"/>
      <c r="K14" s="85">
        <v>19.909839999999999</v>
      </c>
      <c r="L14" s="86">
        <v>7.4005303458335151E-6</v>
      </c>
      <c r="M14" s="86">
        <v>2.544326589164516E-2</v>
      </c>
      <c r="N14" s="86">
        <f>K14/'סכום נכסי הקרן'!$C$42</f>
        <v>1.5690090560366014E-2</v>
      </c>
    </row>
    <row r="15" spans="2:63" s="118" customFormat="1">
      <c r="B15" s="84" t="s">
        <v>271</v>
      </c>
      <c r="C15" s="78" t="s">
        <v>272</v>
      </c>
      <c r="D15" s="91" t="s">
        <v>104</v>
      </c>
      <c r="E15" s="78" t="s">
        <v>273</v>
      </c>
      <c r="F15" s="91" t="s">
        <v>270</v>
      </c>
      <c r="G15" s="91" t="s">
        <v>148</v>
      </c>
      <c r="H15" s="85">
        <v>1529</v>
      </c>
      <c r="I15" s="87">
        <v>1302</v>
      </c>
      <c r="J15" s="78"/>
      <c r="K15" s="85">
        <v>19.907580000000003</v>
      </c>
      <c r="L15" s="86">
        <v>1.0470463394564909E-5</v>
      </c>
      <c r="M15" s="86">
        <v>2.544037778300566E-2</v>
      </c>
      <c r="N15" s="86">
        <f>K15/'סכום נכסי הקרן'!$C$42</f>
        <v>1.5688309551344023E-2</v>
      </c>
    </row>
    <row r="16" spans="2:63" s="118" customFormat="1" ht="20.25">
      <c r="B16" s="84" t="s">
        <v>274</v>
      </c>
      <c r="C16" s="78" t="s">
        <v>275</v>
      </c>
      <c r="D16" s="91" t="s">
        <v>104</v>
      </c>
      <c r="E16" s="78" t="s">
        <v>276</v>
      </c>
      <c r="F16" s="91" t="s">
        <v>270</v>
      </c>
      <c r="G16" s="91" t="s">
        <v>148</v>
      </c>
      <c r="H16" s="85">
        <v>192</v>
      </c>
      <c r="I16" s="87">
        <v>13010</v>
      </c>
      <c r="J16" s="78"/>
      <c r="K16" s="85">
        <v>24.979200000000002</v>
      </c>
      <c r="L16" s="86">
        <v>1.8702976261111004E-6</v>
      </c>
      <c r="M16" s="86">
        <v>3.192152359640172E-2</v>
      </c>
      <c r="N16" s="86">
        <f>K16/'סכום נכסי הקרן'!$C$42</f>
        <v>1.9685035646971286E-2</v>
      </c>
      <c r="BH16" s="115"/>
    </row>
    <row r="17" spans="2:14" s="118" customFormat="1">
      <c r="B17" s="84" t="s">
        <v>277</v>
      </c>
      <c r="C17" s="78" t="s">
        <v>278</v>
      </c>
      <c r="D17" s="91" t="s">
        <v>104</v>
      </c>
      <c r="E17" s="78" t="s">
        <v>279</v>
      </c>
      <c r="F17" s="91" t="s">
        <v>270</v>
      </c>
      <c r="G17" s="91" t="s">
        <v>148</v>
      </c>
      <c r="H17" s="85">
        <v>178</v>
      </c>
      <c r="I17" s="87">
        <v>13020</v>
      </c>
      <c r="J17" s="78"/>
      <c r="K17" s="85">
        <v>23.175599999999999</v>
      </c>
      <c r="L17" s="86">
        <v>4.3050750304438943E-6</v>
      </c>
      <c r="M17" s="86">
        <v>2.9616659551177284E-2</v>
      </c>
      <c r="N17" s="86">
        <f>K17/'סכום נכסי הקרן'!$C$42</f>
        <v>1.826369588057054E-2</v>
      </c>
    </row>
    <row r="18" spans="2:14" s="118" customFormat="1">
      <c r="B18" s="81"/>
      <c r="C18" s="78"/>
      <c r="D18" s="78"/>
      <c r="E18" s="78"/>
      <c r="F18" s="78"/>
      <c r="G18" s="78"/>
      <c r="H18" s="85"/>
      <c r="I18" s="87"/>
      <c r="J18" s="78"/>
      <c r="K18" s="78"/>
      <c r="L18" s="78"/>
      <c r="M18" s="86"/>
      <c r="N18" s="78"/>
    </row>
    <row r="19" spans="2:14" s="118" customFormat="1">
      <c r="B19" s="97" t="s">
        <v>49</v>
      </c>
      <c r="C19" s="80"/>
      <c r="D19" s="80"/>
      <c r="E19" s="80"/>
      <c r="F19" s="80"/>
      <c r="G19" s="80"/>
      <c r="H19" s="88"/>
      <c r="I19" s="90"/>
      <c r="J19" s="80"/>
      <c r="K19" s="88">
        <v>538.19035999999994</v>
      </c>
      <c r="L19" s="80"/>
      <c r="M19" s="89">
        <v>0.68776647274916458</v>
      </c>
      <c r="N19" s="89">
        <f>K19/'סכום נכסי הקרן'!$C$42</f>
        <v>0.42412472863247447</v>
      </c>
    </row>
    <row r="20" spans="2:14" s="118" customFormat="1">
      <c r="B20" s="84" t="s">
        <v>280</v>
      </c>
      <c r="C20" s="78" t="s">
        <v>281</v>
      </c>
      <c r="D20" s="91" t="s">
        <v>104</v>
      </c>
      <c r="E20" s="78" t="s">
        <v>269</v>
      </c>
      <c r="F20" s="91" t="s">
        <v>282</v>
      </c>
      <c r="G20" s="91" t="s">
        <v>148</v>
      </c>
      <c r="H20" s="85">
        <v>33500</v>
      </c>
      <c r="I20" s="87">
        <v>323.92</v>
      </c>
      <c r="J20" s="78"/>
      <c r="K20" s="85">
        <v>108.5132</v>
      </c>
      <c r="L20" s="86">
        <v>1.2837565165157327E-4</v>
      </c>
      <c r="M20" s="86">
        <v>0.13867164177880231</v>
      </c>
      <c r="N20" s="86">
        <f>K20/'סכום נכסי הקרן'!$C$42</f>
        <v>8.5514596551007405E-2</v>
      </c>
    </row>
    <row r="21" spans="2:14" s="118" customFormat="1">
      <c r="B21" s="84" t="s">
        <v>283</v>
      </c>
      <c r="C21" s="78" t="s">
        <v>284</v>
      </c>
      <c r="D21" s="91" t="s">
        <v>104</v>
      </c>
      <c r="E21" s="78" t="s">
        <v>269</v>
      </c>
      <c r="F21" s="91" t="s">
        <v>282</v>
      </c>
      <c r="G21" s="91" t="s">
        <v>148</v>
      </c>
      <c r="H21" s="85">
        <v>5500</v>
      </c>
      <c r="I21" s="87">
        <v>365.83</v>
      </c>
      <c r="J21" s="78"/>
      <c r="K21" s="85">
        <v>20.120650000000001</v>
      </c>
      <c r="L21" s="86">
        <v>2.4128876170699619E-5</v>
      </c>
      <c r="M21" s="86">
        <v>2.5712665087350286E-2</v>
      </c>
      <c r="N21" s="86">
        <f>K21/'סכום נכסי הקרן'!$C$42</f>
        <v>1.5856220875377625E-2</v>
      </c>
    </row>
    <row r="22" spans="2:14" s="118" customFormat="1">
      <c r="B22" s="84" t="s">
        <v>285</v>
      </c>
      <c r="C22" s="78" t="s">
        <v>286</v>
      </c>
      <c r="D22" s="91" t="s">
        <v>104</v>
      </c>
      <c r="E22" s="78" t="s">
        <v>273</v>
      </c>
      <c r="F22" s="91" t="s">
        <v>282</v>
      </c>
      <c r="G22" s="91" t="s">
        <v>148</v>
      </c>
      <c r="H22" s="85">
        <v>6400</v>
      </c>
      <c r="I22" s="87">
        <v>313</v>
      </c>
      <c r="J22" s="78"/>
      <c r="K22" s="85">
        <v>20.032</v>
      </c>
      <c r="L22" s="86">
        <v>1.4382022471910113E-5</v>
      </c>
      <c r="M22" s="86">
        <v>2.5599377109079523E-2</v>
      </c>
      <c r="N22" s="86">
        <f>K22/'סכום נכסי הקרן'!$C$42</f>
        <v>1.5786359614404333E-2</v>
      </c>
    </row>
    <row r="23" spans="2:14" s="118" customFormat="1">
      <c r="B23" s="84" t="s">
        <v>287</v>
      </c>
      <c r="C23" s="78" t="s">
        <v>288</v>
      </c>
      <c r="D23" s="91" t="s">
        <v>104</v>
      </c>
      <c r="E23" s="78" t="s">
        <v>273</v>
      </c>
      <c r="F23" s="91" t="s">
        <v>282</v>
      </c>
      <c r="G23" s="91" t="s">
        <v>148</v>
      </c>
      <c r="H23" s="85">
        <v>35450</v>
      </c>
      <c r="I23" s="87">
        <v>324.89999999999998</v>
      </c>
      <c r="J23" s="78"/>
      <c r="K23" s="85">
        <v>115.17705000000001</v>
      </c>
      <c r="L23" s="86">
        <v>7.9662921348314602E-5</v>
      </c>
      <c r="M23" s="86">
        <v>0.1471875368041787</v>
      </c>
      <c r="N23" s="86">
        <f>K23/'סכום נכסי הקרן'!$C$42</f>
        <v>9.0766090786053757E-2</v>
      </c>
    </row>
    <row r="24" spans="2:14" s="118" customFormat="1">
      <c r="B24" s="84" t="s">
        <v>289</v>
      </c>
      <c r="C24" s="78" t="s">
        <v>290</v>
      </c>
      <c r="D24" s="91" t="s">
        <v>104</v>
      </c>
      <c r="E24" s="78" t="s">
        <v>276</v>
      </c>
      <c r="F24" s="91" t="s">
        <v>282</v>
      </c>
      <c r="G24" s="91" t="s">
        <v>148</v>
      </c>
      <c r="H24" s="85">
        <v>1100</v>
      </c>
      <c r="I24" s="87">
        <v>3650.66</v>
      </c>
      <c r="J24" s="78"/>
      <c r="K24" s="85">
        <v>40.157260000000001</v>
      </c>
      <c r="L24" s="86">
        <v>4.7905480918332389E-5</v>
      </c>
      <c r="M24" s="86">
        <v>5.1317933426884725E-2</v>
      </c>
      <c r="N24" s="86">
        <f>K24/'סכום נכסי הקרן'!$C$42</f>
        <v>3.164621343296399E-2</v>
      </c>
    </row>
    <row r="25" spans="2:14" s="118" customFormat="1">
      <c r="B25" s="84" t="s">
        <v>291</v>
      </c>
      <c r="C25" s="78" t="s">
        <v>292</v>
      </c>
      <c r="D25" s="91" t="s">
        <v>104</v>
      </c>
      <c r="E25" s="78" t="s">
        <v>276</v>
      </c>
      <c r="F25" s="91" t="s">
        <v>282</v>
      </c>
      <c r="G25" s="91" t="s">
        <v>148</v>
      </c>
      <c r="H25" s="85">
        <v>3010</v>
      </c>
      <c r="I25" s="87">
        <v>3231</v>
      </c>
      <c r="J25" s="78"/>
      <c r="K25" s="85">
        <v>97.253100000000003</v>
      </c>
      <c r="L25" s="86">
        <v>2.1500000000000001E-5</v>
      </c>
      <c r="M25" s="86">
        <v>0.12428208775594159</v>
      </c>
      <c r="N25" s="86">
        <f>K25/'סכום נכסי הקרן'!$C$42</f>
        <v>7.6640994918911048E-2</v>
      </c>
    </row>
    <row r="26" spans="2:14" s="118" customFormat="1">
      <c r="B26" s="84" t="s">
        <v>293</v>
      </c>
      <c r="C26" s="78" t="s">
        <v>294</v>
      </c>
      <c r="D26" s="91" t="s">
        <v>104</v>
      </c>
      <c r="E26" s="78" t="s">
        <v>279</v>
      </c>
      <c r="F26" s="91" t="s">
        <v>282</v>
      </c>
      <c r="G26" s="91" t="s">
        <v>148</v>
      </c>
      <c r="H26" s="85">
        <v>600</v>
      </c>
      <c r="I26" s="87">
        <v>3354.72</v>
      </c>
      <c r="J26" s="78"/>
      <c r="K26" s="85">
        <v>20.128319999999999</v>
      </c>
      <c r="L26" s="86">
        <v>4.1600000066560001E-6</v>
      </c>
      <c r="M26" s="86">
        <v>2.5722466765786118E-2</v>
      </c>
      <c r="N26" s="86">
        <f>K26/'סכום נכסי הקרן'!$C$42</f>
        <v>1.5862265273253146E-2</v>
      </c>
    </row>
    <row r="27" spans="2:14" s="118" customFormat="1">
      <c r="B27" s="84" t="s">
        <v>295</v>
      </c>
      <c r="C27" s="78" t="s">
        <v>296</v>
      </c>
      <c r="D27" s="91" t="s">
        <v>104</v>
      </c>
      <c r="E27" s="78" t="s">
        <v>279</v>
      </c>
      <c r="F27" s="91" t="s">
        <v>282</v>
      </c>
      <c r="G27" s="91" t="s">
        <v>148</v>
      </c>
      <c r="H27" s="85">
        <v>1245</v>
      </c>
      <c r="I27" s="87">
        <v>3244.53</v>
      </c>
      <c r="J27" s="78"/>
      <c r="K27" s="85">
        <v>40.394400000000005</v>
      </c>
      <c r="L27" s="86">
        <v>8.3138564273789657E-6</v>
      </c>
      <c r="M27" s="86">
        <v>5.1620980366164235E-2</v>
      </c>
      <c r="N27" s="86">
        <f>K27/'סכום נכסי הקרן'!$C$42</f>
        <v>3.1833093291138904E-2</v>
      </c>
    </row>
    <row r="28" spans="2:14" s="118" customFormat="1">
      <c r="B28" s="84" t="s">
        <v>297</v>
      </c>
      <c r="C28" s="78" t="s">
        <v>298</v>
      </c>
      <c r="D28" s="91" t="s">
        <v>104</v>
      </c>
      <c r="E28" s="78" t="s">
        <v>279</v>
      </c>
      <c r="F28" s="91" t="s">
        <v>282</v>
      </c>
      <c r="G28" s="91" t="s">
        <v>148</v>
      </c>
      <c r="H28" s="85">
        <v>2100</v>
      </c>
      <c r="I28" s="87">
        <v>3638.78</v>
      </c>
      <c r="J28" s="78"/>
      <c r="K28" s="85">
        <v>76.414380000000008</v>
      </c>
      <c r="L28" s="86">
        <v>4.3418591319780037E-5</v>
      </c>
      <c r="M28" s="86">
        <v>9.7651783654977245E-2</v>
      </c>
      <c r="N28" s="86">
        <f>K28/'סכום נכסי הקרן'!$C$42</f>
        <v>6.0218893889364335E-2</v>
      </c>
    </row>
    <row r="29" spans="2:14" s="118" customFormat="1">
      <c r="B29" s="81"/>
      <c r="C29" s="78"/>
      <c r="D29" s="78"/>
      <c r="E29" s="78"/>
      <c r="F29" s="78"/>
      <c r="G29" s="78"/>
      <c r="H29" s="85"/>
      <c r="I29" s="87"/>
      <c r="J29" s="78"/>
      <c r="K29" s="78"/>
      <c r="L29" s="78"/>
      <c r="M29" s="86"/>
      <c r="N29" s="78"/>
    </row>
    <row r="30" spans="2:14" s="118" customFormat="1">
      <c r="B30" s="79" t="s">
        <v>211</v>
      </c>
      <c r="C30" s="80"/>
      <c r="D30" s="80"/>
      <c r="E30" s="80"/>
      <c r="F30" s="80"/>
      <c r="G30" s="80"/>
      <c r="H30" s="88"/>
      <c r="I30" s="90"/>
      <c r="J30" s="80"/>
      <c r="K30" s="88">
        <v>156.35646000020003</v>
      </c>
      <c r="L30" s="80"/>
      <c r="M30" s="89">
        <v>0.19981170042860566</v>
      </c>
      <c r="N30" s="89">
        <f>K30/'סכום נכסי הקרן'!$C$42</f>
        <v>0.12321781677308229</v>
      </c>
    </row>
    <row r="31" spans="2:14" s="118" customFormat="1">
      <c r="B31" s="97" t="s">
        <v>50</v>
      </c>
      <c r="C31" s="80"/>
      <c r="D31" s="80"/>
      <c r="E31" s="80"/>
      <c r="F31" s="80"/>
      <c r="G31" s="80"/>
      <c r="H31" s="88"/>
      <c r="I31" s="90"/>
      <c r="J31" s="80"/>
      <c r="K31" s="88">
        <v>156.35646000020003</v>
      </c>
      <c r="L31" s="80"/>
      <c r="M31" s="89">
        <v>0.19981170042860566</v>
      </c>
      <c r="N31" s="89">
        <f>K31/'סכום נכסי הקרן'!$C$42</f>
        <v>0.12321781677308229</v>
      </c>
    </row>
    <row r="32" spans="2:14" s="118" customFormat="1">
      <c r="B32" s="84" t="s">
        <v>299</v>
      </c>
      <c r="C32" s="78" t="s">
        <v>300</v>
      </c>
      <c r="D32" s="91" t="s">
        <v>27</v>
      </c>
      <c r="E32" s="78"/>
      <c r="F32" s="91" t="s">
        <v>270</v>
      </c>
      <c r="G32" s="91" t="s">
        <v>157</v>
      </c>
      <c r="H32" s="85">
        <v>10</v>
      </c>
      <c r="I32" s="87">
        <v>22220</v>
      </c>
      <c r="J32" s="78"/>
      <c r="K32" s="85">
        <v>7.3303700000000003</v>
      </c>
      <c r="L32" s="86">
        <v>8.9155506648410831E-8</v>
      </c>
      <c r="M32" s="86">
        <v>9.3676570476778787E-3</v>
      </c>
      <c r="N32" s="86">
        <f>K32/'סכום נכסי הקרן'!$C$42</f>
        <v>5.7767500462580423E-3</v>
      </c>
    </row>
    <row r="33" spans="2:14" s="118" customFormat="1">
      <c r="B33" s="84" t="s">
        <v>301</v>
      </c>
      <c r="C33" s="78" t="s">
        <v>302</v>
      </c>
      <c r="D33" s="91" t="s">
        <v>27</v>
      </c>
      <c r="E33" s="78"/>
      <c r="F33" s="91" t="s">
        <v>270</v>
      </c>
      <c r="G33" s="91" t="s">
        <v>156</v>
      </c>
      <c r="H33" s="85">
        <v>27</v>
      </c>
      <c r="I33" s="87">
        <v>3194</v>
      </c>
      <c r="J33" s="78"/>
      <c r="K33" s="85">
        <v>2.3489499999999999</v>
      </c>
      <c r="L33" s="86">
        <v>5.0299426899507562E-7</v>
      </c>
      <c r="M33" s="86">
        <v>3.0017799950265746E-3</v>
      </c>
      <c r="N33" s="86">
        <f>K33/'סכום נכסי הקרן'!$C$42</f>
        <v>1.8511067000926047E-3</v>
      </c>
    </row>
    <row r="34" spans="2:14" s="118" customFormat="1">
      <c r="B34" s="84" t="s">
        <v>303</v>
      </c>
      <c r="C34" s="78" t="s">
        <v>304</v>
      </c>
      <c r="D34" s="91" t="s">
        <v>305</v>
      </c>
      <c r="E34" s="78"/>
      <c r="F34" s="91" t="s">
        <v>270</v>
      </c>
      <c r="G34" s="91" t="s">
        <v>147</v>
      </c>
      <c r="H34" s="85">
        <v>35</v>
      </c>
      <c r="I34" s="87">
        <v>2694</v>
      </c>
      <c r="J34" s="78"/>
      <c r="K34" s="85">
        <v>3.3133499999999998</v>
      </c>
      <c r="L34" s="86">
        <v>2.3255813953488372E-6</v>
      </c>
      <c r="M34" s="86">
        <v>4.2342100711046642E-3</v>
      </c>
      <c r="N34" s="86">
        <f>K34/'סכום נכסי הקרן'!$C$42</f>
        <v>2.6111089570879892E-3</v>
      </c>
    </row>
    <row r="35" spans="2:14" s="118" customFormat="1">
      <c r="B35" s="84" t="s">
        <v>306</v>
      </c>
      <c r="C35" s="78" t="s">
        <v>307</v>
      </c>
      <c r="D35" s="91" t="s">
        <v>305</v>
      </c>
      <c r="E35" s="78"/>
      <c r="F35" s="91" t="s">
        <v>270</v>
      </c>
      <c r="G35" s="91" t="s">
        <v>147</v>
      </c>
      <c r="H35" s="85">
        <v>108</v>
      </c>
      <c r="I35" s="87">
        <v>3208</v>
      </c>
      <c r="J35" s="78"/>
      <c r="K35" s="85">
        <v>12.17474</v>
      </c>
      <c r="L35" s="86">
        <v>3.606010016694491E-6</v>
      </c>
      <c r="M35" s="86">
        <v>1.5558394591902697E-2</v>
      </c>
      <c r="N35" s="86">
        <f>K35/'סכום נכסי הקרן'!$C$42</f>
        <v>9.5943901683243314E-3</v>
      </c>
    </row>
    <row r="36" spans="2:14" s="118" customFormat="1">
      <c r="B36" s="84" t="s">
        <v>308</v>
      </c>
      <c r="C36" s="78" t="s">
        <v>309</v>
      </c>
      <c r="D36" s="91" t="s">
        <v>107</v>
      </c>
      <c r="E36" s="78"/>
      <c r="F36" s="91" t="s">
        <v>270</v>
      </c>
      <c r="G36" s="91" t="s">
        <v>147</v>
      </c>
      <c r="H36" s="85">
        <v>30</v>
      </c>
      <c r="I36" s="87">
        <v>2691.75</v>
      </c>
      <c r="J36" s="78"/>
      <c r="K36" s="85">
        <v>2.8376600000000001</v>
      </c>
      <c r="L36" s="86">
        <v>3.6162519279745798E-7</v>
      </c>
      <c r="M36" s="86">
        <v>3.6263143194563995E-3</v>
      </c>
      <c r="N36" s="86">
        <f>K36/'סכום נכסי הקרן'!$C$42</f>
        <v>2.2362380802421426E-3</v>
      </c>
    </row>
    <row r="37" spans="2:14" s="118" customFormat="1">
      <c r="B37" s="84" t="s">
        <v>310</v>
      </c>
      <c r="C37" s="78" t="s">
        <v>311</v>
      </c>
      <c r="D37" s="91" t="s">
        <v>107</v>
      </c>
      <c r="E37" s="78"/>
      <c r="F37" s="91" t="s">
        <v>270</v>
      </c>
      <c r="G37" s="91" t="s">
        <v>147</v>
      </c>
      <c r="H37" s="85">
        <v>47</v>
      </c>
      <c r="I37" s="87">
        <v>46543.5</v>
      </c>
      <c r="J37" s="78"/>
      <c r="K37" s="85">
        <v>76.870329999999996</v>
      </c>
      <c r="L37" s="86">
        <v>9.3532673350869713E-6</v>
      </c>
      <c r="M37" s="86">
        <v>9.8234453183376036E-2</v>
      </c>
      <c r="N37" s="86">
        <f>K37/'סכום נכסי הקרן'!$C$42</f>
        <v>6.0578208519265868E-2</v>
      </c>
    </row>
    <row r="38" spans="2:14" s="118" customFormat="1">
      <c r="B38" s="84" t="s">
        <v>312</v>
      </c>
      <c r="C38" s="78" t="s">
        <v>313</v>
      </c>
      <c r="D38" s="91" t="s">
        <v>27</v>
      </c>
      <c r="E38" s="78"/>
      <c r="F38" s="91" t="s">
        <v>270</v>
      </c>
      <c r="G38" s="91" t="s">
        <v>149</v>
      </c>
      <c r="H38" s="85">
        <v>48.999999999999993</v>
      </c>
      <c r="I38" s="87">
        <v>7575</v>
      </c>
      <c r="J38" s="78"/>
      <c r="K38" s="85">
        <v>16.067419999999998</v>
      </c>
      <c r="L38" s="86">
        <v>1.2391319905694468E-5</v>
      </c>
      <c r="M38" s="86">
        <v>2.0532944476336187E-2</v>
      </c>
      <c r="N38" s="86">
        <f>K38/'סכום נכסי הקרן'!$C$42</f>
        <v>1.2662044239001221E-2</v>
      </c>
    </row>
    <row r="39" spans="2:14" s="118" customFormat="1">
      <c r="B39" s="84" t="s">
        <v>314</v>
      </c>
      <c r="C39" s="78" t="s">
        <v>315</v>
      </c>
      <c r="D39" s="91" t="s">
        <v>119</v>
      </c>
      <c r="E39" s="78"/>
      <c r="F39" s="91" t="s">
        <v>270</v>
      </c>
      <c r="G39" s="91" t="s">
        <v>151</v>
      </c>
      <c r="H39" s="85">
        <v>3</v>
      </c>
      <c r="I39" s="87">
        <v>7428</v>
      </c>
      <c r="J39" s="78"/>
      <c r="K39" s="85">
        <v>0.60163999999999995</v>
      </c>
      <c r="L39" s="86">
        <v>8.9579511087569613E-8</v>
      </c>
      <c r="M39" s="86">
        <v>7.6885030171258998E-4</v>
      </c>
      <c r="N39" s="86">
        <f>K39/'סכום נכסי הקרן'!$C$42</f>
        <v>4.7412666725290647E-4</v>
      </c>
    </row>
    <row r="40" spans="2:14" s="118" customFormat="1">
      <c r="B40" s="84" t="s">
        <v>316</v>
      </c>
      <c r="C40" s="78" t="s">
        <v>317</v>
      </c>
      <c r="D40" s="91" t="s">
        <v>305</v>
      </c>
      <c r="E40" s="78"/>
      <c r="F40" s="91" t="s">
        <v>270</v>
      </c>
      <c r="G40" s="91" t="s">
        <v>147</v>
      </c>
      <c r="H40" s="85">
        <v>87.000000000000014</v>
      </c>
      <c r="I40" s="87">
        <v>4698</v>
      </c>
      <c r="J40" s="78"/>
      <c r="K40" s="85">
        <v>14.362630000200001</v>
      </c>
      <c r="L40" s="86">
        <v>5.9615669373767171E-8</v>
      </c>
      <c r="M40" s="86">
        <v>1.8354352119274098E-2</v>
      </c>
      <c r="N40" s="86">
        <f>K40/'סכום נכסי הקרן'!$C$42</f>
        <v>1.1318572393759455E-2</v>
      </c>
    </row>
    <row r="41" spans="2:14" s="118" customFormat="1">
      <c r="B41" s="84" t="s">
        <v>318</v>
      </c>
      <c r="C41" s="78" t="s">
        <v>319</v>
      </c>
      <c r="D41" s="91" t="s">
        <v>305</v>
      </c>
      <c r="E41" s="78"/>
      <c r="F41" s="91" t="s">
        <v>270</v>
      </c>
      <c r="G41" s="91" t="s">
        <v>147</v>
      </c>
      <c r="H41" s="85">
        <v>212</v>
      </c>
      <c r="I41" s="87">
        <v>2745</v>
      </c>
      <c r="J41" s="78"/>
      <c r="K41" s="85">
        <v>20.449369999999998</v>
      </c>
      <c r="L41" s="86">
        <v>3.5810810205898476E-6</v>
      </c>
      <c r="M41" s="86">
        <v>2.6132744322738492E-2</v>
      </c>
      <c r="N41" s="86">
        <f>K41/'סכום נכסי הקרן'!$C$42</f>
        <v>1.6115271001797701E-2</v>
      </c>
    </row>
    <row r="42" spans="2:14">
      <c r="D42" s="1"/>
      <c r="E42" s="1"/>
      <c r="F42" s="1"/>
      <c r="G42" s="1"/>
    </row>
    <row r="43" spans="2:14">
      <c r="D43" s="1"/>
      <c r="E43" s="1"/>
      <c r="F43" s="1"/>
      <c r="G43" s="1"/>
    </row>
    <row r="44" spans="2:14">
      <c r="D44" s="1"/>
      <c r="E44" s="1"/>
      <c r="F44" s="1"/>
      <c r="G44" s="1"/>
    </row>
    <row r="45" spans="2:14">
      <c r="B45" s="93" t="s">
        <v>230</v>
      </c>
      <c r="D45" s="1"/>
      <c r="E45" s="1"/>
      <c r="F45" s="1"/>
      <c r="G45" s="1"/>
    </row>
    <row r="46" spans="2:14">
      <c r="B46" s="93" t="s">
        <v>96</v>
      </c>
      <c r="D46" s="1"/>
      <c r="E46" s="1"/>
      <c r="F46" s="1"/>
      <c r="G46" s="1"/>
    </row>
    <row r="47" spans="2:14">
      <c r="B47" s="93" t="s">
        <v>213</v>
      </c>
      <c r="D47" s="1"/>
      <c r="E47" s="1"/>
      <c r="F47" s="1"/>
      <c r="G47" s="1"/>
    </row>
    <row r="48" spans="2:14">
      <c r="B48" s="93" t="s">
        <v>221</v>
      </c>
      <c r="D48" s="1"/>
      <c r="E48" s="1"/>
      <c r="F48" s="1"/>
      <c r="G48" s="1"/>
    </row>
    <row r="49" spans="2:7">
      <c r="B49" s="93" t="s">
        <v>228</v>
      </c>
      <c r="D49" s="1"/>
      <c r="E49" s="1"/>
      <c r="F49" s="1"/>
      <c r="G49" s="1"/>
    </row>
    <row r="50" spans="2:7"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B243" s="42"/>
      <c r="D243" s="1"/>
      <c r="E243" s="1"/>
      <c r="F243" s="1"/>
      <c r="G243" s="1"/>
    </row>
    <row r="244" spans="2:7">
      <c r="B244" s="42"/>
      <c r="D244" s="1"/>
      <c r="E244" s="1"/>
      <c r="F244" s="1"/>
      <c r="G244" s="1"/>
    </row>
    <row r="245" spans="2:7">
      <c r="B245" s="3"/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1:J7 B46:B1048576 K1:XFD1048576 B1:B44 J9:J1048576 A1:A1048576 C5:C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5" t="s">
        <v>163</v>
      </c>
      <c r="C1" s="76" t="s" vm="1">
        <v>231</v>
      </c>
    </row>
    <row r="2" spans="2:65">
      <c r="B2" s="55" t="s">
        <v>162</v>
      </c>
      <c r="C2" s="76" t="s">
        <v>232</v>
      </c>
    </row>
    <row r="3" spans="2:65">
      <c r="B3" s="55" t="s">
        <v>164</v>
      </c>
      <c r="C3" s="76" t="s">
        <v>233</v>
      </c>
    </row>
    <row r="4" spans="2:65">
      <c r="B4" s="55" t="s">
        <v>165</v>
      </c>
      <c r="C4" s="76">
        <v>12152</v>
      </c>
    </row>
    <row r="6" spans="2:65" ht="26.25" customHeight="1">
      <c r="B6" s="184" t="s">
        <v>193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</row>
    <row r="7" spans="2:65" ht="26.25" customHeight="1">
      <c r="B7" s="184" t="s">
        <v>75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6"/>
      <c r="BM7" s="3"/>
    </row>
    <row r="8" spans="2:65" s="3" customFormat="1" ht="78.75">
      <c r="B8" s="21" t="s">
        <v>99</v>
      </c>
      <c r="C8" s="29" t="s">
        <v>34</v>
      </c>
      <c r="D8" s="29" t="s">
        <v>103</v>
      </c>
      <c r="E8" s="29" t="s">
        <v>101</v>
      </c>
      <c r="F8" s="29" t="s">
        <v>46</v>
      </c>
      <c r="G8" s="29" t="s">
        <v>15</v>
      </c>
      <c r="H8" s="29" t="s">
        <v>47</v>
      </c>
      <c r="I8" s="29" t="s">
        <v>85</v>
      </c>
      <c r="J8" s="29" t="s">
        <v>215</v>
      </c>
      <c r="K8" s="29" t="s">
        <v>214</v>
      </c>
      <c r="L8" s="29" t="s">
        <v>45</v>
      </c>
      <c r="M8" s="29" t="s">
        <v>44</v>
      </c>
      <c r="N8" s="29" t="s">
        <v>166</v>
      </c>
      <c r="O8" s="19" t="s">
        <v>168</v>
      </c>
      <c r="P8" s="1"/>
      <c r="Q8" s="1"/>
      <c r="BH8" s="1"/>
      <c r="BI8" s="1"/>
    </row>
    <row r="9" spans="2:65" s="3" customFormat="1" ht="25.5">
      <c r="B9" s="14"/>
      <c r="C9" s="15"/>
      <c r="D9" s="15"/>
      <c r="E9" s="15"/>
      <c r="F9" s="15"/>
      <c r="G9" s="15"/>
      <c r="H9" s="15"/>
      <c r="I9" s="15"/>
      <c r="J9" s="31" t="s">
        <v>222</v>
      </c>
      <c r="K9" s="31"/>
      <c r="L9" s="31" t="s">
        <v>218</v>
      </c>
      <c r="M9" s="31" t="s">
        <v>20</v>
      </c>
      <c r="N9" s="31" t="s">
        <v>20</v>
      </c>
      <c r="O9" s="32" t="s">
        <v>20</v>
      </c>
      <c r="BG9" s="1"/>
      <c r="BH9" s="1"/>
      <c r="BI9" s="1"/>
      <c r="BM9" s="4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9" t="s">
        <v>12</v>
      </c>
      <c r="O10" s="19" t="s">
        <v>13</v>
      </c>
      <c r="P10" s="5"/>
      <c r="BG10" s="1"/>
      <c r="BH10" s="3"/>
      <c r="BI10" s="1"/>
    </row>
    <row r="11" spans="2:6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5"/>
      <c r="BG11" s="1"/>
      <c r="BH11" s="3"/>
      <c r="BI11" s="1"/>
      <c r="BM11" s="1"/>
    </row>
    <row r="12" spans="2:65" s="4" customFormat="1" ht="18" customHeight="1">
      <c r="B12" s="93" t="s">
        <v>230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5"/>
      <c r="BG12" s="1"/>
      <c r="BH12" s="3"/>
      <c r="BI12" s="1"/>
      <c r="BM12" s="1"/>
    </row>
    <row r="13" spans="2:65">
      <c r="B13" s="93" t="s">
        <v>96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BH13" s="3"/>
    </row>
    <row r="14" spans="2:65" ht="20.25">
      <c r="B14" s="93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BH14" s="4"/>
    </row>
    <row r="15" spans="2:65">
      <c r="B15" s="93" t="s">
        <v>221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</row>
    <row r="16" spans="2:6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</row>
    <row r="17" spans="2:15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8" spans="2:1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</row>
    <row r="19" spans="2:1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</row>
    <row r="20" spans="2:15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</row>
    <row r="21" spans="2:15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</row>
    <row r="22" spans="2:15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</row>
    <row r="23" spans="2:15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</row>
    <row r="24" spans="2:15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2:15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</row>
    <row r="26" spans="2:15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</row>
    <row r="27" spans="2:15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</row>
    <row r="28" spans="2:1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</row>
    <row r="29" spans="2:15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2:15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2:15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2" spans="2:15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2:59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</row>
    <row r="34" spans="2:59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</row>
    <row r="35" spans="2:59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</row>
    <row r="36" spans="2:59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2:59" ht="20.2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BG37" s="4"/>
    </row>
    <row r="38" spans="2:59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BG38" s="3"/>
    </row>
    <row r="39" spans="2:59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</row>
    <row r="40" spans="2:59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1" spans="2:59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2:59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2:59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  <row r="44" spans="2:59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</row>
    <row r="45" spans="2:59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2:59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2:59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  <row r="48" spans="2:59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49" spans="2:1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2:1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1" spans="2:1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2:1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2:1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2:1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2:1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2:1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2:1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2:1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2:1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2:1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2:1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2:1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2:1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2:1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2:1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2:1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2:1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2:1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2:1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2:1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2:1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2:1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2:1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2:1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2:1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2:1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2:1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2:1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2:1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2:1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2:1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2:1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2:1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2:1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2:1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2:1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2:1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2:1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2:1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2:1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2:1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2:1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2:1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2:1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2:1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2:1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2:1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2:1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2:1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2:1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2:1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2:1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2:1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2:1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2:1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2:1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2:1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2:1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  <row r="110" spans="2:15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2"/>
      <c r="C325" s="1"/>
      <c r="D325" s="1"/>
      <c r="E325" s="1"/>
    </row>
    <row r="326" spans="2:5">
      <c r="B326" s="42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2018-06-06T10:59:04+00:00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2A5FE600-4307-4C42-9A63-F871F0EAA2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2018-06-05T07:06:18Z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