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740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מזומנים!$B$6:$K$37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I11" i="81" l="1"/>
  <c r="I10" i="81" l="1"/>
  <c r="J10" i="81" l="1"/>
  <c r="J13" i="81"/>
  <c r="J11" i="81"/>
  <c r="J12" i="81"/>
  <c r="C37" i="88"/>
  <c r="C10" i="88" s="1"/>
  <c r="C42" i="88" s="1"/>
  <c r="K13" i="81" s="1"/>
  <c r="C34" i="88"/>
  <c r="C33" i="88"/>
  <c r="C31" i="88"/>
  <c r="C24" i="88"/>
  <c r="C21" i="88"/>
  <c r="C17" i="88"/>
  <c r="C15" i="88"/>
  <c r="C13" i="88"/>
  <c r="C11" i="88" l="1"/>
  <c r="C23" i="88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L25" i="58" l="1"/>
  <c r="L21" i="58"/>
  <c r="L17" i="58"/>
  <c r="L12" i="58"/>
  <c r="K12" i="81"/>
  <c r="L24" i="58"/>
  <c r="L20" i="58"/>
  <c r="L16" i="58"/>
  <c r="L11" i="58"/>
  <c r="K11" i="81"/>
  <c r="L27" i="58"/>
  <c r="L23" i="58"/>
  <c r="L19" i="58"/>
  <c r="L14" i="58"/>
  <c r="L10" i="58"/>
  <c r="D37" i="88"/>
  <c r="K10" i="81"/>
  <c r="L26" i="58"/>
  <c r="L22" i="58"/>
  <c r="L18" i="58"/>
  <c r="L13" i="58"/>
  <c r="O16" i="79"/>
  <c r="O12" i="79"/>
  <c r="O15" i="79"/>
  <c r="O11" i="79"/>
  <c r="O10" i="79"/>
  <c r="O13" i="79"/>
  <c r="O14" i="79"/>
  <c r="D10" i="88"/>
  <c r="K24" i="76"/>
  <c r="K19" i="76"/>
  <c r="K15" i="76"/>
  <c r="K11" i="76"/>
  <c r="P88" i="69"/>
  <c r="P84" i="69"/>
  <c r="P80" i="69"/>
  <c r="P76" i="69"/>
  <c r="P72" i="69"/>
  <c r="P68" i="69"/>
  <c r="P64" i="69"/>
  <c r="P60" i="69"/>
  <c r="P56" i="69"/>
  <c r="P52" i="69"/>
  <c r="P48" i="69"/>
  <c r="P44" i="69"/>
  <c r="P40" i="69"/>
  <c r="P36" i="69"/>
  <c r="P32" i="69"/>
  <c r="P28" i="69"/>
  <c r="P24" i="69"/>
  <c r="P20" i="69"/>
  <c r="P16" i="69"/>
  <c r="P12" i="69"/>
  <c r="K15" i="67"/>
  <c r="K11" i="67"/>
  <c r="N62" i="63"/>
  <c r="N58" i="63"/>
  <c r="N53" i="63"/>
  <c r="N49" i="63"/>
  <c r="N45" i="63"/>
  <c r="N40" i="63"/>
  <c r="N36" i="63"/>
  <c r="N32" i="63"/>
  <c r="N28" i="63"/>
  <c r="N24" i="63"/>
  <c r="N19" i="63"/>
  <c r="N15" i="63"/>
  <c r="N11" i="63"/>
  <c r="K27" i="76"/>
  <c r="K23" i="76"/>
  <c r="K18" i="76"/>
  <c r="K14" i="76"/>
  <c r="P91" i="69"/>
  <c r="P87" i="69"/>
  <c r="P83" i="69"/>
  <c r="P79" i="69"/>
  <c r="P75" i="69"/>
  <c r="P71" i="69"/>
  <c r="P67" i="69"/>
  <c r="P63" i="69"/>
  <c r="P59" i="69"/>
  <c r="P55" i="69"/>
  <c r="P51" i="69"/>
  <c r="P47" i="69"/>
  <c r="P43" i="69"/>
  <c r="P39" i="69"/>
  <c r="P35" i="69"/>
  <c r="P31" i="69"/>
  <c r="P27" i="69"/>
  <c r="P23" i="69"/>
  <c r="P19" i="69"/>
  <c r="P15" i="69"/>
  <c r="P11" i="69"/>
  <c r="K14" i="67"/>
  <c r="N65" i="63"/>
  <c r="N61" i="63"/>
  <c r="N57" i="63"/>
  <c r="N52" i="63"/>
  <c r="N48" i="63"/>
  <c r="N44" i="63"/>
  <c r="N39" i="63"/>
  <c r="N35" i="63"/>
  <c r="N31" i="63"/>
  <c r="N27" i="63"/>
  <c r="N23" i="63"/>
  <c r="N18" i="63"/>
  <c r="N14" i="63"/>
  <c r="K26" i="76"/>
  <c r="K21" i="76"/>
  <c r="K17" i="76"/>
  <c r="K13" i="76"/>
  <c r="P90" i="69"/>
  <c r="P86" i="69"/>
  <c r="P82" i="69"/>
  <c r="K12" i="76"/>
  <c r="P78" i="69"/>
  <c r="P70" i="69"/>
  <c r="P62" i="69"/>
  <c r="P54" i="69"/>
  <c r="P46" i="69"/>
  <c r="P38" i="69"/>
  <c r="P30" i="69"/>
  <c r="P22" i="69"/>
  <c r="P14" i="69"/>
  <c r="K13" i="67"/>
  <c r="N60" i="63"/>
  <c r="N51" i="63"/>
  <c r="N42" i="63"/>
  <c r="N34" i="63"/>
  <c r="N26" i="63"/>
  <c r="N17" i="63"/>
  <c r="K25" i="76"/>
  <c r="P89" i="69"/>
  <c r="P77" i="69"/>
  <c r="P69" i="69"/>
  <c r="P61" i="69"/>
  <c r="P53" i="69"/>
  <c r="P45" i="69"/>
  <c r="P37" i="69"/>
  <c r="P29" i="69"/>
  <c r="P21" i="69"/>
  <c r="P13" i="69"/>
  <c r="K12" i="67"/>
  <c r="N59" i="63"/>
  <c r="N50" i="63"/>
  <c r="N41" i="63"/>
  <c r="N33" i="63"/>
  <c r="N25" i="63"/>
  <c r="N16" i="63"/>
  <c r="K20" i="76"/>
  <c r="P85" i="69"/>
  <c r="P74" i="69"/>
  <c r="P66" i="69"/>
  <c r="P58" i="69"/>
  <c r="P50" i="69"/>
  <c r="P42" i="69"/>
  <c r="P34" i="69"/>
  <c r="P26" i="69"/>
  <c r="P18" i="69"/>
  <c r="K17" i="67"/>
  <c r="N64" i="63"/>
  <c r="N56" i="63"/>
  <c r="N47" i="63"/>
  <c r="N38" i="63"/>
  <c r="N30" i="63"/>
  <c r="N21" i="63"/>
  <c r="N13" i="63"/>
  <c r="K16" i="76"/>
  <c r="P81" i="69"/>
  <c r="P73" i="69"/>
  <c r="P65" i="69"/>
  <c r="P57" i="69"/>
  <c r="P49" i="69"/>
  <c r="P41" i="69"/>
  <c r="P33" i="69"/>
  <c r="P25" i="69"/>
  <c r="P17" i="69"/>
  <c r="K16" i="67"/>
  <c r="N63" i="63"/>
  <c r="N54" i="63"/>
  <c r="N46" i="63"/>
  <c r="N37" i="63"/>
  <c r="N29" i="63"/>
  <c r="N20" i="63"/>
  <c r="N12" i="63"/>
  <c r="U13" i="61"/>
  <c r="U12" i="61"/>
  <c r="U11" i="61"/>
  <c r="U14" i="61"/>
  <c r="R42" i="59"/>
  <c r="R38" i="59"/>
  <c r="R34" i="59"/>
  <c r="R29" i="59"/>
  <c r="R24" i="59"/>
  <c r="R20" i="59"/>
  <c r="R16" i="59"/>
  <c r="R12" i="59"/>
  <c r="R46" i="59"/>
  <c r="R41" i="59"/>
  <c r="R37" i="59"/>
  <c r="R33" i="59"/>
  <c r="R28" i="59"/>
  <c r="R23" i="59"/>
  <c r="R19" i="59"/>
  <c r="R15" i="59"/>
  <c r="R11" i="59"/>
  <c r="R45" i="59"/>
  <c r="R40" i="59"/>
  <c r="R36" i="59"/>
  <c r="R32" i="59"/>
  <c r="R27" i="59"/>
  <c r="R22" i="59"/>
  <c r="R18" i="59"/>
  <c r="R14" i="59"/>
  <c r="R43" i="59"/>
  <c r="R39" i="59"/>
  <c r="R35" i="59"/>
  <c r="R31" i="59"/>
  <c r="R26" i="59"/>
  <c r="R21" i="59"/>
  <c r="R17" i="59"/>
  <c r="R13" i="59"/>
  <c r="D42" i="88"/>
  <c r="D31" i="88"/>
  <c r="D17" i="88"/>
  <c r="D38" i="88"/>
  <c r="D24" i="88"/>
  <c r="D13" i="88"/>
  <c r="D34" i="88"/>
  <c r="D33" i="88"/>
  <c r="D21" i="88"/>
  <c r="D12" i="88"/>
  <c r="D15" i="88"/>
  <c r="D23" i="88"/>
  <c r="D11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0">
    <s v="Migdal Hashkaot Neches Boded"/>
    <s v="{[Time].[Hie Time].[Yom].&amp;[20180331]}"/>
    <s v="{[Medida].[Medida].&amp;[2]}"/>
    <s v="{[Keren].[Keren].[All]}"/>
    <s v="{[Cheshbon KM].[Hie Peilut].[Peilut 7].&amp;[Kod_Peilut_L7_473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07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48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1"/>
        <n x="8"/>
      </t>
    </mdx>
    <mdx n="0" f="v">
      <t c="8">
        <n x="1" s="1"/>
        <n x="2" s="1"/>
        <n x="3" s="1"/>
        <n x="4" s="1"/>
        <n x="5" s="1"/>
        <n x="6" s="1"/>
        <n x="22"/>
        <n x="7"/>
      </t>
    </mdx>
    <mdx n="0" f="v">
      <t c="8">
        <n x="1" s="1"/>
        <n x="2" s="1"/>
        <n x="3" s="1"/>
        <n x="4" s="1"/>
        <n x="5" s="1"/>
        <n x="6" s="1"/>
        <n x="22"/>
        <n x="8"/>
      </t>
    </mdx>
    <mdx n="0" f="v">
      <t c="8">
        <n x="1" s="1"/>
        <n x="2" s="1"/>
        <n x="3" s="1"/>
        <n x="4" s="1"/>
        <n x="5" s="1"/>
        <n x="6" s="1"/>
        <n x="23"/>
        <n x="7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8">
        <n x="1" s="1"/>
        <n x="2" s="1"/>
        <n x="3" s="1"/>
        <n x="4" s="1"/>
        <n x="5" s="1"/>
        <n x="6" s="1"/>
        <n x="24"/>
        <n x="7"/>
      </t>
    </mdx>
    <mdx n="0" f="v">
      <t c="8">
        <n x="1" s="1"/>
        <n x="2" s="1"/>
        <n x="3" s="1"/>
        <n x="4" s="1"/>
        <n x="5" s="1"/>
        <n x="6" s="1"/>
        <n x="24"/>
        <n x="8"/>
      </t>
    </mdx>
    <mdx n="0" f="v">
      <t c="8">
        <n x="1" s="1"/>
        <n x="2" s="1"/>
        <n x="3" s="1"/>
        <n x="4" s="1"/>
        <n x="5" s="1"/>
        <n x="6" s="1"/>
        <n x="25"/>
        <n x="7"/>
      </t>
    </mdx>
    <mdx n="0" f="v">
      <t c="8">
        <n x="1" s="1"/>
        <n x="2" s="1"/>
        <n x="3" s="1"/>
        <n x="4" s="1"/>
        <n x="5" s="1"/>
        <n x="6" s="1"/>
        <n x="25"/>
        <n x="8"/>
      </t>
    </mdx>
    <mdx n="0" f="v">
      <t c="8">
        <n x="1" s="1"/>
        <n x="2" s="1"/>
        <n x="3" s="1"/>
        <n x="4" s="1"/>
        <n x="5" s="1"/>
        <n x="6" s="1"/>
        <n x="26"/>
        <n x="7"/>
      </t>
    </mdx>
    <mdx n="0" f="v">
      <t c="8">
        <n x="1" s="1"/>
        <n x="2" s="1"/>
        <n x="3" s="1"/>
        <n x="4" s="1"/>
        <n x="5" s="1"/>
        <n x="6" s="1"/>
        <n x="26"/>
        <n x="8"/>
      </t>
    </mdx>
    <mdx n="0" f="v">
      <t c="4" si="29">
        <n x="1" s="1"/>
        <n x="2" s="1"/>
        <n x="27"/>
        <n x="28"/>
      </t>
    </mdx>
    <mdx n="0" f="v">
      <t c="4" si="29">
        <n x="1" s="1"/>
        <n x="2" s="1"/>
        <n x="30"/>
        <n x="28"/>
      </t>
    </mdx>
    <mdx n="0" f="v">
      <t c="4" si="29">
        <n x="1" s="1"/>
        <n x="2" s="1"/>
        <n x="31"/>
        <n x="28"/>
      </t>
    </mdx>
    <mdx n="0" f="v">
      <t c="4" si="29">
        <n x="1" s="1"/>
        <n x="2" s="1"/>
        <n x="32"/>
        <n x="28"/>
      </t>
    </mdx>
    <mdx n="0" f="v">
      <t c="4" si="29">
        <n x="1" s="1"/>
        <n x="2" s="1"/>
        <n x="33"/>
        <n x="28"/>
      </t>
    </mdx>
    <mdx n="0" f="v">
      <t c="4" si="29">
        <n x="1" s="1"/>
        <n x="2" s="1"/>
        <n x="34"/>
        <n x="28"/>
      </t>
    </mdx>
    <mdx n="0" f="v">
      <t c="4" si="29">
        <n x="1" s="1"/>
        <n x="2" s="1"/>
        <n x="35"/>
        <n x="28"/>
      </t>
    </mdx>
    <mdx n="0" f="v">
      <t c="4" si="29">
        <n x="1" s="1"/>
        <n x="2" s="1"/>
        <n x="36"/>
        <n x="28"/>
      </t>
    </mdx>
    <mdx n="0" f="v">
      <t c="4" si="29">
        <n x="1" s="1"/>
        <n x="2" s="1"/>
        <n x="37"/>
        <n x="28"/>
      </t>
    </mdx>
    <mdx n="0" f="v">
      <t c="4" si="29">
        <n x="1" s="1"/>
        <n x="2" s="1"/>
        <n x="38"/>
        <n x="28"/>
      </t>
    </mdx>
    <mdx n="0" f="v">
      <t c="4" si="29">
        <n x="1" s="1"/>
        <n x="2" s="1"/>
        <n x="39"/>
        <n x="28"/>
      </t>
    </mdx>
  </mdx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<sst xmlns="http://schemas.openxmlformats.org/spreadsheetml/2006/main" count="2637" uniqueCount="618">
  <si>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</si>
  <si>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</si>
  <si>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</si>
  <si>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</si>
  <si>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</si>
  <si>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</si>
  <si>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</si>
  <si>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</si>
  <si>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</si>
  <si>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</si>
  <si>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</si>
  <si>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</si>
  <si>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</si>
  <si>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</si>
  <si>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</si>
  <si>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</si>
  <si>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</si>
  <si>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</si>
  <si>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</si>
  <si>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</si>
  <si>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</si>
  <si>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</si>
  <si>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</si>
  <si>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</si>
  <si>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</si>
  <si>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</si>
  <si>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</si>
  <si>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</si>
  <si>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תעודות התחייבות ממשלתיות</t>
  </si>
  <si>
    <t>אחר</t>
  </si>
  <si>
    <t>סה"כ תעודות סל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</si>
  <si>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</si>
  <si>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</si>
  <si>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</si>
  <si>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</si>
  <si>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 פקדונות מעל 3 חודשים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</si>
  <si>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</si>
  <si>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</si>
  <si>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</si>
  <si>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</si>
  <si>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</si>
  <si>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חוזים עתידיים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</si>
  <si>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</si>
  <si>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</si>
  <si>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</si>
  <si>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</si>
  <si>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</si>
  <si>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</si>
  <si>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</si>
  <si>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</si>
  <si>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לא צמוד</t>
  </si>
  <si>
    <t>שווי שוק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</si>
  <si>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</si>
  <si>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</si>
  <si>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</si>
  <si>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</si>
  <si>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</si>
  <si>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</si>
  <si>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</si>
  <si>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</si>
  <si>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</si>
  <si>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</si>
  <si>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</si>
  <si>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</si>
  <si>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</si>
  <si>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</si>
  <si>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</si>
  <si>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</si>
  <si>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</si>
  <si>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</si>
  <si>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</si>
  <si>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</si>
  <si>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</si>
  <si>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</si>
  <si>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</si>
  <si>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</si>
  <si>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</si>
  <si>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</si>
  <si>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</si>
  <si>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</si>
  <si>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</si>
  <si>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</si>
  <si>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</si>
  <si>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</si>
  <si>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</si>
  <si>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</si>
  <si>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</si>
  <si>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</si>
  <si>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</si>
  <si>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</si>
  <si>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</si>
  <si>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</si>
  <si>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</si>
  <si>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</si>
  <si>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</si>
  <si>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</si>
  <si>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</si>
  <si>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</si>
  <si>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</si>
  <si>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</si>
  <si>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</si>
  <si>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</si>
  <si>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</si>
  <si>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</si>
  <si>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</si>
  <si>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</si>
  <si>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</si>
  <si>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</si>
  <si>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</si>
  <si>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</si>
  <si>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</si>
  <si>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</si>
  <si>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</si>
  <si>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</si>
  <si>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</si>
  <si>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</si>
  <si>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</si>
  <si>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</si>
  <si>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</si>
  <si>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</si>
  <si>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</si>
  <si>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</si>
  <si>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</si>
  <si>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</si>
  <si>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</si>
  <si>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</si>
  <si>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</si>
  <si>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</si>
  <si>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</si>
  <si>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</si>
  <si>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</si>
  <si>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</si>
  <si>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</si>
  <si>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</si>
  <si>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</si>
  <si>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</si>
  <si>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</si>
  <si>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</si>
  <si>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</si>
  <si>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</si>
  <si>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</si>
  <si>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</si>
  <si>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</si>
  <si>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</si>
  <si>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</si>
  <si>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</si>
  <si>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</si>
  <si>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</si>
  <si>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</si>
  <si>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</si>
  <si>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</si>
  <si>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</si>
  <si>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</si>
  <si>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</si>
  <si>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</si>
  <si>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</si>
  <si>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</si>
  <si>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</si>
  <si>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</si>
  <si>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</si>
  <si>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</si>
  <si>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</si>
  <si>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</si>
  <si>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</si>
  <si>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</si>
  <si>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</si>
  <si>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</si>
  <si>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</si>
  <si>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</si>
  <si>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</si>
  <si>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</si>
  <si>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</si>
  <si>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</si>
  <si>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</si>
  <si>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</si>
  <si>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</si>
  <si>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</si>
  <si>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</si>
  <si>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</si>
  <si>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</si>
  <si>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</si>
  <si>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</si>
  <si>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</si>
  <si>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</si>
  <si>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</si>
  <si>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</si>
  <si>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</si>
  <si>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</si>
  <si>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</si>
  <si>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</si>
  <si>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</si>
  <si>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</si>
  <si>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</si>
  <si>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</si>
  <si>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</si>
  <si>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</si>
  <si>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</si>
  <si>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</si>
  <si>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</si>
  <si>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</si>
  <si>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</si>
  <si>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</si>
  <si>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</si>
  <si>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</si>
  <si>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</si>
  <si>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</si>
  <si>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</si>
  <si>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</si>
  <si>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</si>
  <si>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</si>
  <si>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</si>
  <si>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</si>
  <si>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</si>
  <si>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</si>
  <si>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</si>
  <si>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</si>
  <si>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</si>
  <si>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</si>
  <si>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</si>
  <si>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מט"ח/ מט"ח</t>
  </si>
  <si>
    <t>סה"כ בחו"ל:</t>
  </si>
  <si>
    <t>סה"כ בישראל:</t>
  </si>
  <si>
    <t>סה"כ חו"ל: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</si>
  <si>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</si>
  <si>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</si>
  <si>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</si>
  <si>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</si>
  <si>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</si>
  <si>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</si>
  <si>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</si>
  <si>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</si>
  <si>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</si>
  <si>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</si>
  <si>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</si>
  <si>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</si>
  <si>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</si>
  <si>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</si>
  <si>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</si>
  <si>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</si>
  <si>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</si>
  <si>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</si>
  <si>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31/03/2018</t>
  </si>
  <si>
    <t>מגדל מקפת קרנות פנסיה וקופות גמל בע"מ</t>
  </si>
  <si>
    <t>מקפת אישית - מסלול הלכה</t>
  </si>
  <si>
    <t>5903 גליל</t>
  </si>
  <si>
    <t>9590332</t>
  </si>
  <si>
    <t>RF</t>
  </si>
  <si>
    <t>5904 גליל</t>
  </si>
  <si>
    <t>9590431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</si>
  <si>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</si>
  <si>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</si>
  <si>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</si>
  <si>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</si>
  <si>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</si>
  <si>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</si>
  <si>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</si>
  <si>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</si>
  <si>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</si>
  <si>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</si>
  <si>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</si>
  <si>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</si>
  <si>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418</t>
  </si>
  <si>
    <t>1108927</t>
  </si>
  <si>
    <t>ממשלתי צמוד 922</t>
  </si>
  <si>
    <t>1124056</t>
  </si>
  <si>
    <t>מקמ 1218</t>
  </si>
  <si>
    <t>8181216</t>
  </si>
  <si>
    <t>מקמ 319</t>
  </si>
  <si>
    <t>8190316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</si>
  <si>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</si>
  <si>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</si>
  <si>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</si>
  <si>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</si>
  <si>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</si>
  <si>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</si>
  <si>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</si>
  <si>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</si>
  <si>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</si>
  <si>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</si>
  <si>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1122</t>
  </si>
  <si>
    <t>1141225</t>
  </si>
  <si>
    <t>ממשלתי שקלי 121</t>
  </si>
  <si>
    <t>1142223</t>
  </si>
  <si>
    <t>ממשלתי שקלי 142</t>
  </si>
  <si>
    <t>1125400</t>
  </si>
  <si>
    <t>ממשלתי שקלי 323</t>
  </si>
  <si>
    <t>1126747</t>
  </si>
  <si>
    <t>ממשלתי שקלי 327</t>
  </si>
  <si>
    <t>1139344</t>
  </si>
  <si>
    <t>ממשלתי שקלי 421</t>
  </si>
  <si>
    <t>1138130</t>
  </si>
  <si>
    <t>ממשלתי שקלי 825</t>
  </si>
  <si>
    <t>1135557</t>
  </si>
  <si>
    <t>ממשלתי משתנה 526</t>
  </si>
  <si>
    <t>1141795</t>
  </si>
  <si>
    <t>פועלים הנפקות התח אגח י</t>
  </si>
  <si>
    <t>1940402</t>
  </si>
  <si>
    <t>מגמה</t>
  </si>
  <si>
    <t>520000118</t>
  </si>
  <si>
    <t>בנקים</t>
  </si>
  <si>
    <t>AA+.IL</t>
  </si>
  <si>
    <t>הראל סל תא 125</t>
  </si>
  <si>
    <t>1113232</t>
  </si>
  <si>
    <t>514103811</t>
  </si>
  <si>
    <t>מניות</t>
  </si>
  <si>
    <t>פסגות 125.ס2</t>
  </si>
  <si>
    <t>1125327</t>
  </si>
  <si>
    <t>513464289</t>
  </si>
  <si>
    <t>פסגות סל יתר 120</t>
  </si>
  <si>
    <t>1114263</t>
  </si>
  <si>
    <t>פסגות סל ת"א 125 סד 1 40A</t>
  </si>
  <si>
    <t>1096593</t>
  </si>
  <si>
    <t>קסם תא צמיחה</t>
  </si>
  <si>
    <t>1103167</t>
  </si>
  <si>
    <t>520041989</t>
  </si>
  <si>
    <t>קסם תא125</t>
  </si>
  <si>
    <t>1117266</t>
  </si>
  <si>
    <t>תכלית תא 125</t>
  </si>
  <si>
    <t>1091818</t>
  </si>
  <si>
    <t>513540310</t>
  </si>
  <si>
    <t>תכלית תא צמיחה</t>
  </si>
  <si>
    <t>1108679</t>
  </si>
  <si>
    <t>הראל סל תל בונד 40</t>
  </si>
  <si>
    <t>1113760</t>
  </si>
  <si>
    <t>אג"ח</t>
  </si>
  <si>
    <t>הראל סל תל בונד 60</t>
  </si>
  <si>
    <t>1113257</t>
  </si>
  <si>
    <t>הראל סל תל בונד שיקלי</t>
  </si>
  <si>
    <t>1116292</t>
  </si>
  <si>
    <t>הראל תל בונד 20</t>
  </si>
  <si>
    <t>1113240</t>
  </si>
  <si>
    <t>פסגות סל בונד 20</t>
  </si>
  <si>
    <t>1104603</t>
  </si>
  <si>
    <t>פסגות סל בונד 40</t>
  </si>
  <si>
    <t>1109412</t>
  </si>
  <si>
    <t>פסגות סל בונד שקלי</t>
  </si>
  <si>
    <t>1116326</t>
  </si>
  <si>
    <t>פסגות סל מקמ</t>
  </si>
  <si>
    <t>1112879</t>
  </si>
  <si>
    <t>פסגות תל בונד 20</t>
  </si>
  <si>
    <t>1101443</t>
  </si>
  <si>
    <t>פסגות תל בונד 60 סדרה 1</t>
  </si>
  <si>
    <t>1109420</t>
  </si>
  <si>
    <t>פסגות תל בונד 60 סדרה 3</t>
  </si>
  <si>
    <t>1134550</t>
  </si>
  <si>
    <t>קסם פח בונד שקלי</t>
  </si>
  <si>
    <t>1116334</t>
  </si>
  <si>
    <t>קסם תל בונד 20</t>
  </si>
  <si>
    <t>1101633</t>
  </si>
  <si>
    <t>קסם תל בונד 60</t>
  </si>
  <si>
    <t>1109248</t>
  </si>
  <si>
    <t>תכלית תל בונד 20</t>
  </si>
  <si>
    <t>1109370</t>
  </si>
  <si>
    <t>תכלית תל בונד 20 סד 3</t>
  </si>
  <si>
    <t>1107549</t>
  </si>
  <si>
    <t>תכלית תל בונד 40</t>
  </si>
  <si>
    <t>1109354</t>
  </si>
  <si>
    <t>תכלית תל בונד 60</t>
  </si>
  <si>
    <t>1109362</t>
  </si>
  <si>
    <t>תכלית תל בונד שקלי</t>
  </si>
  <si>
    <t>1116250</t>
  </si>
  <si>
    <t>DAIWA NIKKEI 225</t>
  </si>
  <si>
    <t>JP3027640006</t>
  </si>
  <si>
    <t>DBX STX EUROPE 600</t>
  </si>
  <si>
    <t>LU0328475792</t>
  </si>
  <si>
    <t>HORIZONS S&amp;P/TSX 60 INDEX</t>
  </si>
  <si>
    <t>CA44049A1241</t>
  </si>
  <si>
    <t>ISHARES CRNCY HEDGD MSCI EM</t>
  </si>
  <si>
    <t>US46434G5099</t>
  </si>
  <si>
    <t>NYSE</t>
  </si>
  <si>
    <t>LYXOR ETF S&amp;P 500</t>
  </si>
  <si>
    <t>LU0496786657</t>
  </si>
  <si>
    <t>SOURCE S&amp;P 500 UCITS ETF</t>
  </si>
  <si>
    <t>IE00B3YCGJ38</t>
  </si>
  <si>
    <t>VANGUARD AUST SHARES IDX ETF</t>
  </si>
  <si>
    <t>AU000000VAS1</t>
  </si>
  <si>
    <t>Vanguard MSCI emerging markets</t>
  </si>
  <si>
    <t>US9220428588</t>
  </si>
  <si>
    <t>VANGUARD S&amp;P 500 ETF</t>
  </si>
  <si>
    <t>US9229083632</t>
  </si>
  <si>
    <t>DB X TR II TRX CROSSOVER 5 Y</t>
  </si>
  <si>
    <t>LU0290359032</t>
  </si>
  <si>
    <t>ISHARES JP MORGAN USD EM CORP</t>
  </si>
  <si>
    <t>IE00B6TLBW47</t>
  </si>
  <si>
    <t>ISHARES MARKIT IBOXX $ HIGH</t>
  </si>
  <si>
    <t>IE00B4PY7Y77</t>
  </si>
  <si>
    <t>ISHARES MARKIT IBOXX EUR HIGH YIELD</t>
  </si>
  <si>
    <t>IE00B66F4759</t>
  </si>
  <si>
    <t>ISHARES USD CORP BND</t>
  </si>
  <si>
    <t>IE0032895942</t>
  </si>
  <si>
    <t>SPDR BARCLAYS CAPITAL HIGH</t>
  </si>
  <si>
    <t>US78464A4177</t>
  </si>
  <si>
    <t>SPDR EMERGING MKTS LOCAL BD</t>
  </si>
  <si>
    <t>IE00B4613386</t>
  </si>
  <si>
    <t>SPDR PORTFOLIO INTERMEDIATE</t>
  </si>
  <si>
    <t>US78464A3757</t>
  </si>
  <si>
    <t>VANGUARD S.T CORP BOND</t>
  </si>
  <si>
    <t>US92206C4096</t>
  </si>
  <si>
    <t>EURO STOXX 50 JUN18</t>
  </si>
  <si>
    <t>VGM8</t>
  </si>
  <si>
    <t>ל.ר.</t>
  </si>
  <si>
    <t>FTSE 100 INDEX FUT JUN18</t>
  </si>
  <si>
    <t>Z M8</t>
  </si>
  <si>
    <t>S&amp;P500 EMINI FUT JUN18</t>
  </si>
  <si>
    <t>ESM8</t>
  </si>
  <si>
    <t>SPI 200 FUTURES JUN18</t>
  </si>
  <si>
    <t>XPM8</t>
  </si>
  <si>
    <t>TOPIX INDX FUTR JUN18</t>
  </si>
  <si>
    <t>TPM8</t>
  </si>
  <si>
    <t>ערד 2024 סדרה 8761</t>
  </si>
  <si>
    <t>8287617</t>
  </si>
  <si>
    <t>ערד 2025 סדרה 8771</t>
  </si>
  <si>
    <t>8287716</t>
  </si>
  <si>
    <t>ערד 8786_1/2027</t>
  </si>
  <si>
    <t>71116487</t>
  </si>
  <si>
    <t>ערד 8790 2027 4.8%</t>
  </si>
  <si>
    <t>ערד 8792</t>
  </si>
  <si>
    <t>8287928</t>
  </si>
  <si>
    <t>ערד 8793</t>
  </si>
  <si>
    <t>ערד 8794</t>
  </si>
  <si>
    <t>71120232</t>
  </si>
  <si>
    <t>ערד 8795</t>
  </si>
  <si>
    <t>71120356</t>
  </si>
  <si>
    <t>ערד 8796</t>
  </si>
  <si>
    <t>98796000</t>
  </si>
  <si>
    <t>ערד 8797</t>
  </si>
  <si>
    <t>98797000</t>
  </si>
  <si>
    <t>ערד 8798</t>
  </si>
  <si>
    <t>98798000</t>
  </si>
  <si>
    <t>ערד 8799</t>
  </si>
  <si>
    <t>98799000</t>
  </si>
  <si>
    <t>ערד 8800</t>
  </si>
  <si>
    <t>98800000</t>
  </si>
  <si>
    <t>ערד 8801</t>
  </si>
  <si>
    <t>71120935</t>
  </si>
  <si>
    <t>ערד 8802</t>
  </si>
  <si>
    <t>ערד 8803</t>
  </si>
  <si>
    <t>71121057</t>
  </si>
  <si>
    <t>ערד 8805</t>
  </si>
  <si>
    <t>ערד 8806</t>
  </si>
  <si>
    <t>ערד 8807</t>
  </si>
  <si>
    <t>3236000</t>
  </si>
  <si>
    <t>ערד 8808</t>
  </si>
  <si>
    <t>3275000</t>
  </si>
  <si>
    <t>ערד 8809</t>
  </si>
  <si>
    <t>3322000</t>
  </si>
  <si>
    <t>ערד 8811</t>
  </si>
  <si>
    <t>98811000</t>
  </si>
  <si>
    <t>ערד 8812</t>
  </si>
  <si>
    <t>98812000</t>
  </si>
  <si>
    <t>ערד 8813</t>
  </si>
  <si>
    <t>98813000</t>
  </si>
  <si>
    <t>ערד 8814</t>
  </si>
  <si>
    <t>98814000</t>
  </si>
  <si>
    <t>ערד 8815</t>
  </si>
  <si>
    <t>98815000</t>
  </si>
  <si>
    <t>ערד 8816</t>
  </si>
  <si>
    <t>98816000</t>
  </si>
  <si>
    <t>ערד 8817</t>
  </si>
  <si>
    <t>98817000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</si>
  <si>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</si>
  <si>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</si>
  <si>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</si>
  <si>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</si>
  <si>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</si>
  <si>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</si>
  <si>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</si>
  <si>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</si>
  <si>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</si>
  <si>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</si>
  <si>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</si>
  <si>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</si>
  <si>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8827</t>
  </si>
  <si>
    <t>9882800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</si>
  <si>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</si>
  <si>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</si>
  <si>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</si>
  <si>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</si>
  <si>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</si>
  <si>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</si>
  <si>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</si>
  <si>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</si>
  <si>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</si>
  <si>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</si>
  <si>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</si>
  <si>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</si>
  <si>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</si>
  <si>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</si>
  <si>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</si>
  <si>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</si>
  <si>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</si>
  <si>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</si>
  <si>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</si>
  <si>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</si>
  <si>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</si>
  <si>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</si>
  <si>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</si>
  <si>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</si>
  <si>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</si>
  <si>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</si>
  <si>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</si>
  <si>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</si>
  <si>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</si>
  <si>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</si>
  <si>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</si>
  <si>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</si>
  <si>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</si>
  <si>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</si>
  <si>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</si>
  <si>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</si>
  <si>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</si>
  <si>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</si>
  <si>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</si>
  <si>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</si>
  <si>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</si>
  <si>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</si>
  <si>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</si>
  <si>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</si>
  <si>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</si>
  <si>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</si>
  <si>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</si>
  <si>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</si>
  <si>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</si>
  <si>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</si>
  <si>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</si>
  <si>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</si>
  <si>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8860</t>
  </si>
  <si>
    <t>88600000</t>
  </si>
  <si>
    <t>ערד סדרה 2024  8758  4.8%</t>
  </si>
  <si>
    <t>8287583</t>
  </si>
  <si>
    <t>ערד סדרה 8756 2024 4.8%</t>
  </si>
  <si>
    <t>8287567</t>
  </si>
  <si>
    <t>ערד סדרה 8757 2024 4.8%</t>
  </si>
  <si>
    <t>8287575</t>
  </si>
  <si>
    <t>ערד סדרה 8772 4.8% 2025</t>
  </si>
  <si>
    <t>8287724</t>
  </si>
  <si>
    <t>ערד סדרה 8773 4.8% 2025</t>
  </si>
  <si>
    <t>8287732</t>
  </si>
  <si>
    <t>ערד סדרה 8774 2026 4.8%</t>
  </si>
  <si>
    <t>8287740</t>
  </si>
  <si>
    <t>ערד סדרה 8775 2026 4.8%</t>
  </si>
  <si>
    <t>8287757</t>
  </si>
  <si>
    <t>ערד סדרה 8776 2026 4.8%</t>
  </si>
  <si>
    <t>8287765</t>
  </si>
  <si>
    <t>ערד סדרה 8777 2026 4.8%</t>
  </si>
  <si>
    <t>8287773</t>
  </si>
  <si>
    <t>ערד סדרה 8778 2026 4.8%</t>
  </si>
  <si>
    <t>8287781</t>
  </si>
  <si>
    <t>ערד סדרה 8781 2026 4.8%</t>
  </si>
  <si>
    <t>8287815</t>
  </si>
  <si>
    <t>ערד סדרה 8784  4.8%  2026</t>
  </si>
  <si>
    <t>8287849</t>
  </si>
  <si>
    <t>ערד סדרה 8787 4.8% 2027</t>
  </si>
  <si>
    <t>8287872</t>
  </si>
  <si>
    <t>ערד סדרה 8788 4.8% 2027</t>
  </si>
  <si>
    <t>71116727</t>
  </si>
  <si>
    <t>ערד סדרה 8789 2027 4.8%</t>
  </si>
  <si>
    <t>ערד סדרה 8810 2029 4.8%</t>
  </si>
  <si>
    <t>71121438</t>
  </si>
  <si>
    <t>₪ / מט"ח</t>
  </si>
  <si>
    <t>+ILS/-USD 3.39 03-01-19 (10) --651</t>
  </si>
  <si>
    <t>10001039</t>
  </si>
  <si>
    <t>+ILS/-USD 3.4116 25-02-19 (10) --757</t>
  </si>
  <si>
    <t>10001057</t>
  </si>
  <si>
    <t>+ILS/-USD 3.4365 05-06-18 (10) --165</t>
  </si>
  <si>
    <t>10001075</t>
  </si>
  <si>
    <t>+ILS/-USD 3.4807 05-06-18 (10) --193</t>
  </si>
  <si>
    <t>10001064</t>
  </si>
  <si>
    <t>+ILS/-USD 3.4989 05-06-18 (10) --146</t>
  </si>
  <si>
    <t>10001090</t>
  </si>
  <si>
    <t>+ILS/-USD 3.5015 07-05-18 (10) -145</t>
  </si>
  <si>
    <t>10001061</t>
  </si>
  <si>
    <t>+USD/-ILS 3.4677 05-06-18 (10) --148</t>
  </si>
  <si>
    <t>10001082</t>
  </si>
  <si>
    <t>+USD/-ILS 3.4777 05-06-18 (10) --183</t>
  </si>
  <si>
    <t>10001065</t>
  </si>
  <si>
    <t>+USD/-EUR 1.2459 26-07-18 (10) +129.2</t>
  </si>
  <si>
    <t>10001079</t>
  </si>
  <si>
    <t>+USD/-EUR 1.2464 16-07-18 (10) +128.5</t>
  </si>
  <si>
    <t>10001069</t>
  </si>
  <si>
    <t>+USD/-EUR 1.2497 26-07-18 (10) +132</t>
  </si>
  <si>
    <t>10001081</t>
  </si>
  <si>
    <t>+USD/-JPY 106.296 09-07-18 (10) --99.4</t>
  </si>
  <si>
    <t>10001067</t>
  </si>
  <si>
    <t/>
  </si>
  <si>
    <t>פרנק שווצרי</t>
  </si>
  <si>
    <t>דולר ניו-זילנד</t>
  </si>
  <si>
    <t>כתר נורבגי</t>
  </si>
  <si>
    <t>רובל רוסי</t>
  </si>
  <si>
    <t>בנק לאומי לישראל בע"מ</t>
  </si>
  <si>
    <t>30110000</t>
  </si>
  <si>
    <t>AAA.IL</t>
  </si>
  <si>
    <t>מעלות S&amp;P</t>
  </si>
  <si>
    <t>יו בנק</t>
  </si>
  <si>
    <t>30026000</t>
  </si>
  <si>
    <t>34510000</t>
  </si>
  <si>
    <t>34010000</t>
  </si>
  <si>
    <t>31110000</t>
  </si>
  <si>
    <t>31210000</t>
  </si>
  <si>
    <t>31710000</t>
  </si>
  <si>
    <t>31726000</t>
  </si>
  <si>
    <t>30226000</t>
  </si>
  <si>
    <t>30326000</t>
  </si>
  <si>
    <t>31126000</t>
  </si>
  <si>
    <t>32026000</t>
  </si>
  <si>
    <t>לאומי 11.2.18</t>
  </si>
  <si>
    <t>501506</t>
  </si>
  <si>
    <t>520018078</t>
  </si>
  <si>
    <t>לאומי 3.1.18</t>
  </si>
  <si>
    <t>494680</t>
  </si>
  <si>
    <t>לאומי 5.3.18</t>
  </si>
  <si>
    <t>505055</t>
  </si>
  <si>
    <t>הבינלאומי 0.42 7.12.17</t>
  </si>
  <si>
    <t>491454</t>
  </si>
  <si>
    <t>513141879</t>
  </si>
  <si>
    <t>סה"כ השקעות אחרות</t>
  </si>
  <si>
    <t>יתרות מזומנים לקבל /לשלם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</si>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</sst>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  <numFmt numFmtId="170" formatCode="_-* #,##0.00\ _D_M_-;\-* #,##0.00\ _D_M_-;_-* &quot;-&quot;??\ _D_M_-;_-@_-"/>
    <numFmt numFmtId="171" formatCode="_-&quot;€&quot;\ * #,##0.00_-;\-&quot;€&quot;\ * #,##0.00_-;_-&quot;€&quot;\ * &quot;-&quot;??_-;_-@_-"/>
  </numFmts>
  <fonts count="101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theme="1"/>
      <name val="Times New Roman"/>
      <family val="2"/>
      <charset val="177"/>
      <scheme val="major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0"/>
      <color indexed="9"/>
      <name val="Arial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i/>
      <sz val="10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b/>
      <sz val="11"/>
      <color theme="1"/>
      <name val="Arial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5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779">
    <xf numFmtId="0" fontId="0" fillId="0" borderId="0"/>
    <xf numFmtId="164" fontId="26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8" fillId="0" borderId="0"/>
    <xf numFmtId="0" fontId="26" fillId="0" borderId="0"/>
    <xf numFmtId="0" fontId="3" fillId="0" borderId="0"/>
    <xf numFmtId="9" fontId="26" fillId="0" borderId="0" applyFont="0" applyFill="0" applyBorder="0" applyAlignment="0" applyProtection="0"/>
    <xf numFmtId="166" fontId="14" fillId="0" borderId="0" applyFill="0" applyBorder="0" applyProtection="0">
      <alignment horizontal="right"/>
    </xf>
    <xf numFmtId="166" fontId="15" fillId="0" borderId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30" applyNumberFormat="0" applyFill="0" applyAlignment="0" applyProtection="0"/>
    <xf numFmtId="0" fontId="34" fillId="0" borderId="31" applyNumberFormat="0" applyFill="0" applyAlignment="0" applyProtection="0"/>
    <xf numFmtId="0" fontId="35" fillId="0" borderId="32" applyNumberFormat="0" applyFill="0" applyAlignment="0" applyProtection="0"/>
    <xf numFmtId="0" fontId="35" fillId="0" borderId="0" applyNumberFormat="0" applyFill="0" applyBorder="0" applyAlignment="0" applyProtection="0"/>
    <xf numFmtId="0" fontId="36" fillId="8" borderId="0" applyNumberFormat="0" applyBorder="0" applyAlignment="0" applyProtection="0"/>
    <xf numFmtId="0" fontId="37" fillId="9" borderId="0" applyNumberFormat="0" applyBorder="0" applyAlignment="0" applyProtection="0"/>
    <xf numFmtId="0" fontId="38" fillId="10" borderId="0" applyNumberFormat="0" applyBorder="0" applyAlignment="0" applyProtection="0"/>
    <xf numFmtId="0" fontId="39" fillId="11" borderId="33" applyNumberFormat="0" applyAlignment="0" applyProtection="0"/>
    <xf numFmtId="0" fontId="40" fillId="12" borderId="34" applyNumberFormat="0" applyAlignment="0" applyProtection="0"/>
    <xf numFmtId="0" fontId="41" fillId="12" borderId="33" applyNumberFormat="0" applyAlignment="0" applyProtection="0"/>
    <xf numFmtId="0" fontId="42" fillId="0" borderId="35" applyNumberFormat="0" applyFill="0" applyAlignment="0" applyProtection="0"/>
    <xf numFmtId="0" fontId="43" fillId="13" borderId="36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38" applyNumberFormat="0" applyFill="0" applyAlignment="0" applyProtection="0"/>
    <xf numFmtId="0" fontId="4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47" fillId="38" borderId="0" applyNumberFormat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49" fillId="54" borderId="0" applyNumberFormat="0" applyBorder="0" applyAlignment="0" applyProtection="0"/>
    <xf numFmtId="0" fontId="49" fillId="55" borderId="0" applyNumberFormat="0" applyBorder="0" applyAlignment="0" applyProtection="0"/>
    <xf numFmtId="0" fontId="50" fillId="56" borderId="0" applyNumberFormat="0" applyBorder="0" applyAlignment="0" applyProtection="0"/>
    <xf numFmtId="0" fontId="50" fillId="57" borderId="0" applyNumberFormat="0" applyBorder="0" applyAlignment="0" applyProtection="0"/>
    <xf numFmtId="0" fontId="50" fillId="58" borderId="0" applyNumberFormat="0" applyBorder="0" applyAlignment="0" applyProtection="0"/>
    <xf numFmtId="0" fontId="49" fillId="59" borderId="0" applyNumberFormat="0" applyBorder="0" applyAlignment="0" applyProtection="0"/>
    <xf numFmtId="0" fontId="49" fillId="60" borderId="0" applyNumberFormat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63" borderId="0" applyNumberFormat="0" applyBorder="0" applyAlignment="0" applyProtection="0"/>
    <xf numFmtId="0" fontId="49" fillId="64" borderId="0" applyNumberFormat="0" applyBorder="0" applyAlignment="0" applyProtection="0"/>
    <xf numFmtId="0" fontId="49" fillId="65" borderId="0" applyNumberFormat="0" applyBorder="0" applyAlignment="0" applyProtection="0"/>
    <xf numFmtId="0" fontId="50" fillId="66" borderId="0" applyNumberFormat="0" applyBorder="0" applyAlignment="0" applyProtection="0"/>
    <xf numFmtId="0" fontId="50" fillId="61" borderId="0" applyNumberFormat="0" applyBorder="0" applyAlignment="0" applyProtection="0"/>
    <xf numFmtId="0" fontId="50" fillId="50" borderId="0" applyNumberFormat="0" applyBorder="0" applyAlignment="0" applyProtection="0"/>
    <xf numFmtId="0" fontId="49" fillId="65" borderId="0" applyNumberFormat="0" applyBorder="0" applyAlignment="0" applyProtection="0"/>
    <xf numFmtId="0" fontId="49" fillId="66" borderId="0" applyNumberFormat="0" applyBorder="0" applyAlignment="0" applyProtection="0"/>
    <xf numFmtId="0" fontId="50" fillId="66" borderId="0" applyNumberFormat="0" applyBorder="0" applyAlignment="0" applyProtection="0"/>
    <xf numFmtId="0" fontId="50" fillId="67" borderId="0" applyNumberFormat="0" applyBorder="0" applyAlignment="0" applyProtection="0"/>
    <xf numFmtId="0" fontId="50" fillId="51" borderId="0" applyNumberFormat="0" applyBorder="0" applyAlignment="0" applyProtection="0"/>
    <xf numFmtId="0" fontId="49" fillId="54" borderId="0" applyNumberFormat="0" applyBorder="0" applyAlignment="0" applyProtection="0"/>
    <xf numFmtId="0" fontId="49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68" borderId="0" applyNumberFormat="0" applyBorder="0" applyAlignment="0" applyProtection="0"/>
    <xf numFmtId="0" fontId="50" fillId="69" borderId="0" applyNumberFormat="0" applyBorder="0" applyAlignment="0" applyProtection="0"/>
    <xf numFmtId="0" fontId="49" fillId="70" borderId="0" applyNumberFormat="0" applyBorder="0" applyAlignment="0" applyProtection="0"/>
    <xf numFmtId="0" fontId="49" fillId="60" borderId="0" applyNumberFormat="0" applyBorder="0" applyAlignment="0" applyProtection="0"/>
    <xf numFmtId="0" fontId="50" fillId="71" borderId="0" applyNumberFormat="0" applyBorder="0" applyAlignment="0" applyProtection="0"/>
    <xf numFmtId="0" fontId="50" fillId="72" borderId="0" applyNumberFormat="0" applyBorder="0" applyAlignment="0" applyProtection="0"/>
    <xf numFmtId="0" fontId="51" fillId="40" borderId="0" applyNumberFormat="0" applyBorder="0" applyAlignment="0" applyProtection="0"/>
    <xf numFmtId="0" fontId="52" fillId="73" borderId="39" applyNumberFormat="0" applyAlignment="0" applyProtection="0"/>
    <xf numFmtId="0" fontId="53" fillId="74" borderId="40" applyNumberFormat="0" applyAlignment="0" applyProtection="0"/>
    <xf numFmtId="164" fontId="3" fillId="0" borderId="0" applyFont="0" applyFill="0" applyBorder="0" applyAlignment="0" applyProtection="0"/>
    <xf numFmtId="0" fontId="54" fillId="75" borderId="0" applyNumberFormat="0" applyBorder="0" applyAlignment="0" applyProtection="0"/>
    <xf numFmtId="0" fontId="54" fillId="76" borderId="0" applyNumberFormat="0" applyBorder="0" applyAlignment="0" applyProtection="0"/>
    <xf numFmtId="0" fontId="54" fillId="77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41" borderId="0" applyNumberFormat="0" applyBorder="0" applyAlignment="0" applyProtection="0"/>
    <xf numFmtId="0" fontId="57" fillId="0" borderId="41" applyNumberFormat="0" applyFill="0" applyAlignment="0" applyProtection="0"/>
    <xf numFmtId="0" fontId="58" fillId="0" borderId="42" applyNumberFormat="0" applyFill="0" applyAlignment="0" applyProtection="0"/>
    <xf numFmtId="0" fontId="59" fillId="0" borderId="43" applyNumberFormat="0" applyFill="0" applyAlignment="0" applyProtection="0"/>
    <xf numFmtId="0" fontId="59" fillId="0" borderId="0" applyNumberFormat="0" applyFill="0" applyBorder="0" applyAlignment="0" applyProtection="0"/>
    <xf numFmtId="0" fontId="60" fillId="44" borderId="39" applyNumberFormat="0" applyAlignment="0" applyProtection="0"/>
    <xf numFmtId="0" fontId="61" fillId="0" borderId="44" applyNumberFormat="0" applyFill="0" applyAlignment="0" applyProtection="0"/>
    <xf numFmtId="0" fontId="62" fillId="7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9" borderId="45" applyNumberFormat="0" applyFont="0" applyAlignment="0" applyProtection="0"/>
    <xf numFmtId="0" fontId="63" fillId="73" borderId="46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64" fillId="78" borderId="47" applyNumberFormat="0" applyProtection="0">
      <alignment vertical="center"/>
    </xf>
    <xf numFmtId="4" fontId="65" fillId="78" borderId="47" applyNumberFormat="0" applyProtection="0">
      <alignment vertical="center"/>
    </xf>
    <xf numFmtId="4" fontId="64" fillId="78" borderId="47" applyNumberFormat="0" applyProtection="0">
      <alignment horizontal="left" vertical="center" indent="1"/>
    </xf>
    <xf numFmtId="0" fontId="64" fillId="78" borderId="47" applyNumberFormat="0" applyProtection="0">
      <alignment horizontal="left" vertical="top" indent="1"/>
    </xf>
    <xf numFmtId="4" fontId="64" fillId="80" borderId="0" applyNumberFormat="0" applyProtection="0">
      <alignment horizontal="left" vertical="center" indent="1"/>
    </xf>
    <xf numFmtId="4" fontId="48" fillId="40" borderId="47" applyNumberFormat="0" applyProtection="0">
      <alignment horizontal="right" vertical="center"/>
    </xf>
    <xf numFmtId="4" fontId="48" fillId="46" borderId="47" applyNumberFormat="0" applyProtection="0">
      <alignment horizontal="right" vertical="center"/>
    </xf>
    <xf numFmtId="4" fontId="48" fillId="58" borderId="47" applyNumberFormat="0" applyProtection="0">
      <alignment horizontal="right" vertical="center"/>
    </xf>
    <xf numFmtId="4" fontId="48" fillId="48" borderId="47" applyNumberFormat="0" applyProtection="0">
      <alignment horizontal="right" vertical="center"/>
    </xf>
    <xf numFmtId="4" fontId="48" fillId="52" borderId="47" applyNumberFormat="0" applyProtection="0">
      <alignment horizontal="right" vertical="center"/>
    </xf>
    <xf numFmtId="4" fontId="48" fillId="69" borderId="47" applyNumberFormat="0" applyProtection="0">
      <alignment horizontal="right" vertical="center"/>
    </xf>
    <xf numFmtId="4" fontId="48" fillId="63" borderId="47" applyNumberFormat="0" applyProtection="0">
      <alignment horizontal="right" vertical="center"/>
    </xf>
    <xf numFmtId="4" fontId="48" fillId="81" borderId="47" applyNumberFormat="0" applyProtection="0">
      <alignment horizontal="right" vertical="center"/>
    </xf>
    <xf numFmtId="4" fontId="48" fillId="47" borderId="47" applyNumberFormat="0" applyProtection="0">
      <alignment horizontal="right" vertical="center"/>
    </xf>
    <xf numFmtId="4" fontId="64" fillId="82" borderId="48" applyNumberFormat="0" applyProtection="0">
      <alignment horizontal="left" vertical="center" indent="1"/>
    </xf>
    <xf numFmtId="4" fontId="48" fillId="83" borderId="0" applyNumberFormat="0" applyProtection="0">
      <alignment horizontal="left" vertical="center" indent="1"/>
    </xf>
    <xf numFmtId="4" fontId="66" fillId="84" borderId="0" applyNumberFormat="0" applyProtection="0">
      <alignment horizontal="left" vertical="center" indent="1"/>
    </xf>
    <xf numFmtId="4" fontId="48" fillId="80" borderId="47" applyNumberFormat="0" applyProtection="0">
      <alignment horizontal="right" vertical="center"/>
    </xf>
    <xf numFmtId="4" fontId="48" fillId="83" borderId="0" applyNumberFormat="0" applyProtection="0">
      <alignment horizontal="left" vertical="center" indent="1"/>
    </xf>
    <xf numFmtId="4" fontId="48" fillId="80" borderId="0" applyNumberFormat="0" applyProtection="0">
      <alignment horizontal="left" vertical="center" indent="1"/>
    </xf>
    <xf numFmtId="0" fontId="3" fillId="84" borderId="47" applyNumberFormat="0" applyProtection="0">
      <alignment horizontal="left" vertical="center" indent="1"/>
    </xf>
    <xf numFmtId="0" fontId="3" fillId="84" borderId="47" applyNumberFormat="0" applyProtection="0">
      <alignment horizontal="left" vertical="top" indent="1"/>
    </xf>
    <xf numFmtId="0" fontId="3" fillId="80" borderId="47" applyNumberFormat="0" applyProtection="0">
      <alignment horizontal="left" vertical="center" indent="1"/>
    </xf>
    <xf numFmtId="0" fontId="3" fillId="80" borderId="47" applyNumberFormat="0" applyProtection="0">
      <alignment horizontal="left" vertical="top" indent="1"/>
    </xf>
    <xf numFmtId="0" fontId="3" fillId="45" borderId="47" applyNumberFormat="0" applyProtection="0">
      <alignment horizontal="left" vertical="center" indent="1"/>
    </xf>
    <xf numFmtId="0" fontId="3" fillId="45" borderId="47" applyNumberFormat="0" applyProtection="0">
      <alignment horizontal="left" vertical="top" indent="1"/>
    </xf>
    <xf numFmtId="0" fontId="3" fillId="83" borderId="47" applyNumberFormat="0" applyProtection="0">
      <alignment horizontal="left" vertical="center" indent="1"/>
    </xf>
    <xf numFmtId="0" fontId="3" fillId="83" borderId="47" applyNumberFormat="0" applyProtection="0">
      <alignment horizontal="left" vertical="top" indent="1"/>
    </xf>
    <xf numFmtId="0" fontId="3" fillId="85" borderId="49" applyNumberFormat="0">
      <protection locked="0"/>
    </xf>
    <xf numFmtId="4" fontId="48" fillId="79" borderId="47" applyNumberFormat="0" applyProtection="0">
      <alignment vertical="center"/>
    </xf>
    <xf numFmtId="4" fontId="67" fillId="79" borderId="47" applyNumberFormat="0" applyProtection="0">
      <alignment vertical="center"/>
    </xf>
    <xf numFmtId="4" fontId="48" fillId="79" borderId="47" applyNumberFormat="0" applyProtection="0">
      <alignment horizontal="left" vertical="center" indent="1"/>
    </xf>
    <xf numFmtId="0" fontId="48" fillId="79" borderId="47" applyNumberFormat="0" applyProtection="0">
      <alignment horizontal="left" vertical="top" indent="1"/>
    </xf>
    <xf numFmtId="4" fontId="48" fillId="83" borderId="47" applyNumberFormat="0" applyProtection="0">
      <alignment horizontal="right" vertical="center"/>
    </xf>
    <xf numFmtId="4" fontId="67" fillId="83" borderId="47" applyNumberFormat="0" applyProtection="0">
      <alignment horizontal="right" vertical="center"/>
    </xf>
    <xf numFmtId="4" fontId="48" fillId="80" borderId="47" applyNumberFormat="0" applyProtection="0">
      <alignment horizontal="left" vertical="center" indent="1"/>
    </xf>
    <xf numFmtId="0" fontId="48" fillId="80" borderId="47" applyNumberFormat="0" applyProtection="0">
      <alignment horizontal="left" vertical="top" indent="1"/>
    </xf>
    <xf numFmtId="4" fontId="68" fillId="86" borderId="0" applyNumberFormat="0" applyProtection="0">
      <alignment horizontal="left" vertical="center" indent="1"/>
    </xf>
    <xf numFmtId="4" fontId="69" fillId="83" borderId="47" applyNumberFormat="0" applyProtection="0">
      <alignment horizontal="right" vertical="center"/>
    </xf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54" fillId="0" borderId="50" applyNumberFormat="0" applyFill="0" applyAlignment="0" applyProtection="0"/>
    <xf numFmtId="0" fontId="72" fillId="0" borderId="0" applyNumberFormat="0" applyFill="0" applyBorder="0" applyAlignment="0" applyProtection="0"/>
    <xf numFmtId="0" fontId="3" fillId="0" borderId="0"/>
    <xf numFmtId="0" fontId="3" fillId="0" borderId="0"/>
    <xf numFmtId="0" fontId="73" fillId="16" borderId="0" applyNumberFormat="0" applyBorder="0" applyAlignment="0" applyProtection="0"/>
    <xf numFmtId="0" fontId="73" fillId="20" borderId="0" applyNumberFormat="0" applyBorder="0" applyAlignment="0" applyProtection="0"/>
    <xf numFmtId="0" fontId="73" fillId="24" borderId="0" applyNumberFormat="0" applyBorder="0" applyAlignment="0" applyProtection="0"/>
    <xf numFmtId="0" fontId="73" fillId="28" borderId="0" applyNumberFormat="0" applyBorder="0" applyAlignment="0" applyProtection="0"/>
    <xf numFmtId="0" fontId="73" fillId="32" borderId="0" applyNumberFormat="0" applyBorder="0" applyAlignment="0" applyProtection="0"/>
    <xf numFmtId="0" fontId="73" fillId="36" borderId="0" applyNumberFormat="0" applyBorder="0" applyAlignment="0" applyProtection="0"/>
    <xf numFmtId="0" fontId="73" fillId="17" borderId="0" applyNumberFormat="0" applyBorder="0" applyAlignment="0" applyProtection="0"/>
    <xf numFmtId="0" fontId="73" fillId="21" borderId="0" applyNumberFormat="0" applyBorder="0" applyAlignment="0" applyProtection="0"/>
    <xf numFmtId="0" fontId="73" fillId="25" borderId="0" applyNumberFormat="0" applyBorder="0" applyAlignment="0" applyProtection="0"/>
    <xf numFmtId="0" fontId="73" fillId="29" borderId="0" applyNumberFormat="0" applyBorder="0" applyAlignment="0" applyProtection="0"/>
    <xf numFmtId="0" fontId="73" fillId="33" borderId="0" applyNumberFormat="0" applyBorder="0" applyAlignment="0" applyProtection="0"/>
    <xf numFmtId="0" fontId="73" fillId="37" borderId="0" applyNumberFormat="0" applyBorder="0" applyAlignment="0" applyProtection="0"/>
    <xf numFmtId="164" fontId="7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3" fillId="0" borderId="0"/>
    <xf numFmtId="0" fontId="73" fillId="14" borderId="37" applyNumberFormat="0" applyFont="0" applyAlignment="0" applyProtection="0"/>
    <xf numFmtId="0" fontId="73" fillId="14" borderId="37" applyNumberFormat="0" applyFont="0" applyAlignment="0" applyProtection="0"/>
    <xf numFmtId="0" fontId="2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0" fontId="74" fillId="43" borderId="0" applyNumberFormat="0" applyBorder="0" applyAlignment="0" applyProtection="0"/>
    <xf numFmtId="0" fontId="74" fillId="47" borderId="0" applyNumberFormat="0" applyBorder="0" applyAlignment="0" applyProtection="0"/>
    <xf numFmtId="0" fontId="74" fillId="45" borderId="0" applyNumberFormat="0" applyBorder="0" applyAlignment="0" applyProtection="0"/>
    <xf numFmtId="0" fontId="74" fillId="44" borderId="0" applyNumberFormat="0" applyBorder="0" applyAlignment="0" applyProtection="0"/>
    <xf numFmtId="0" fontId="74" fillId="40" borderId="0" applyNumberFormat="0" applyBorder="0" applyAlignment="0" applyProtection="0"/>
    <xf numFmtId="0" fontId="74" fillId="46" borderId="0" applyNumberFormat="0" applyBorder="0" applyAlignment="0" applyProtection="0"/>
    <xf numFmtId="0" fontId="74" fillId="42" borderId="0" applyNumberFormat="0" applyBorder="0" applyAlignment="0" applyProtection="0"/>
    <xf numFmtId="0" fontId="74" fillId="42" borderId="0" applyNumberFormat="0" applyBorder="0" applyAlignment="0" applyProtection="0"/>
    <xf numFmtId="164" fontId="3" fillId="0" borderId="0" applyFont="0" applyFill="0" applyBorder="0" applyAlignment="0" applyProtection="0"/>
    <xf numFmtId="0" fontId="74" fillId="39" borderId="0" applyNumberFormat="0" applyBorder="0" applyAlignment="0" applyProtection="0"/>
    <xf numFmtId="0" fontId="74" fillId="41" borderId="0" applyNumberFormat="0" applyBorder="0" applyAlignment="0" applyProtection="0"/>
    <xf numFmtId="0" fontId="74" fillId="45" borderId="0" applyNumberFormat="0" applyBorder="0" applyAlignment="0" applyProtection="0"/>
    <xf numFmtId="0" fontId="74" fillId="48" borderId="0" applyNumberFormat="0" applyBorder="0" applyAlignment="0" applyProtection="0"/>
    <xf numFmtId="0" fontId="75" fillId="49" borderId="0" applyNumberFormat="0" applyBorder="0" applyAlignment="0" applyProtection="0"/>
    <xf numFmtId="0" fontId="75" fillId="46" borderId="0" applyNumberFormat="0" applyBorder="0" applyAlignment="0" applyProtection="0"/>
    <xf numFmtId="0" fontId="75" fillId="47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52" borderId="0" applyNumberFormat="0" applyBorder="0" applyAlignment="0" applyProtection="0"/>
    <xf numFmtId="0" fontId="75" fillId="53" borderId="0" applyNumberFormat="0" applyBorder="0" applyAlignment="0" applyProtection="0"/>
    <xf numFmtId="0" fontId="75" fillId="58" borderId="0" applyNumberFormat="0" applyBorder="0" applyAlignment="0" applyProtection="0"/>
    <xf numFmtId="0" fontId="75" fillId="63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69" borderId="0" applyNumberFormat="0" applyBorder="0" applyAlignment="0" applyProtection="0"/>
    <xf numFmtId="0" fontId="76" fillId="40" borderId="0" applyNumberFormat="0" applyBorder="0" applyAlignment="0" applyProtection="0"/>
    <xf numFmtId="0" fontId="77" fillId="73" borderId="39" applyNumberFormat="0" applyAlignment="0" applyProtection="0"/>
    <xf numFmtId="0" fontId="78" fillId="74" borderId="40" applyNumberFormat="0" applyAlignment="0" applyProtection="0"/>
    <xf numFmtId="164" fontId="3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80" fillId="41" borderId="0" applyNumberFormat="0" applyBorder="0" applyAlignment="0" applyProtection="0"/>
    <xf numFmtId="0" fontId="81" fillId="0" borderId="41" applyNumberFormat="0" applyFill="0" applyAlignment="0" applyProtection="0"/>
    <xf numFmtId="0" fontId="82" fillId="0" borderId="42" applyNumberFormat="0" applyFill="0" applyAlignment="0" applyProtection="0"/>
    <xf numFmtId="0" fontId="83" fillId="0" borderId="43" applyNumberFormat="0" applyFill="0" applyAlignment="0" applyProtection="0"/>
    <xf numFmtId="0" fontId="83" fillId="0" borderId="0" applyNumberFormat="0" applyFill="0" applyBorder="0" applyAlignment="0" applyProtection="0"/>
    <xf numFmtId="0" fontId="84" fillId="44" borderId="39" applyNumberFormat="0" applyAlignment="0" applyProtection="0"/>
    <xf numFmtId="0" fontId="85" fillId="0" borderId="44" applyNumberFormat="0" applyFill="0" applyAlignment="0" applyProtection="0"/>
    <xf numFmtId="0" fontId="86" fillId="78" borderId="0" applyNumberFormat="0" applyBorder="0" applyAlignment="0" applyProtection="0"/>
    <xf numFmtId="0" fontId="87" fillId="73" borderId="46" applyNumberFormat="0" applyAlignment="0" applyProtection="0"/>
    <xf numFmtId="0" fontId="88" fillId="0" borderId="0" applyNumberFormat="0" applyFill="0" applyBorder="0" applyAlignment="0" applyProtection="0"/>
    <xf numFmtId="0" fontId="89" fillId="0" borderId="50" applyNumberFormat="0" applyFill="0" applyAlignment="0" applyProtection="0"/>
    <xf numFmtId="0" fontId="90" fillId="0" borderId="0" applyNumberFormat="0" applyFill="0" applyBorder="0" applyAlignment="0" applyProtection="0"/>
    <xf numFmtId="0" fontId="3" fillId="0" borderId="0"/>
    <xf numFmtId="0" fontId="48" fillId="80" borderId="0" applyNumberFormat="0" applyBorder="0" applyAlignment="0" applyProtection="0"/>
    <xf numFmtId="0" fontId="48" fillId="46" borderId="0" applyNumberFormat="0" applyBorder="0" applyAlignment="0" applyProtection="0"/>
    <xf numFmtId="0" fontId="48" fillId="79" borderId="0" applyNumberFormat="0" applyBorder="0" applyAlignment="0" applyProtection="0"/>
    <xf numFmtId="0" fontId="48" fillId="85" borderId="0" applyNumberFormat="0" applyBorder="0" applyAlignment="0" applyProtection="0"/>
    <xf numFmtId="0" fontId="48" fillId="45" borderId="0" applyNumberFormat="0" applyBorder="0" applyAlignment="0" applyProtection="0"/>
    <xf numFmtId="0" fontId="48" fillId="40" borderId="0" applyNumberFormat="0" applyBorder="0" applyAlignment="0" applyProtection="0"/>
    <xf numFmtId="0" fontId="48" fillId="84" borderId="0" applyNumberFormat="0" applyBorder="0" applyAlignment="0" applyProtection="0"/>
    <xf numFmtId="0" fontId="48" fillId="46" borderId="0" applyNumberFormat="0" applyBorder="0" applyAlignment="0" applyProtection="0"/>
    <xf numFmtId="0" fontId="48" fillId="63" borderId="0" applyNumberFormat="0" applyBorder="0" applyAlignment="0" applyProtection="0"/>
    <xf numFmtId="0" fontId="48" fillId="73" borderId="0" applyNumberFormat="0" applyBorder="0" applyAlignment="0" applyProtection="0"/>
    <xf numFmtId="0" fontId="48" fillId="84" borderId="0" applyNumberFormat="0" applyBorder="0" applyAlignment="0" applyProtection="0"/>
    <xf numFmtId="0" fontId="48" fillId="44" borderId="0" applyNumberFormat="0" applyBorder="0" applyAlignment="0" applyProtection="0"/>
    <xf numFmtId="0" fontId="91" fillId="84" borderId="0" applyNumberFormat="0" applyBorder="0" applyAlignment="0" applyProtection="0"/>
    <xf numFmtId="0" fontId="91" fillId="46" borderId="0" applyNumberFormat="0" applyBorder="0" applyAlignment="0" applyProtection="0"/>
    <xf numFmtId="0" fontId="91" fillId="63" borderId="0" applyNumberFormat="0" applyBorder="0" applyAlignment="0" applyProtection="0"/>
    <xf numFmtId="0" fontId="91" fillId="73" borderId="0" applyNumberFormat="0" applyBorder="0" applyAlignment="0" applyProtection="0"/>
    <xf numFmtId="0" fontId="91" fillId="84" borderId="0" applyNumberFormat="0" applyBorder="0" applyAlignment="0" applyProtection="0"/>
    <xf numFmtId="0" fontId="91" fillId="44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92" fillId="60" borderId="0" applyNumberFormat="0" applyBorder="0" applyAlignment="0" applyProtection="0"/>
    <xf numFmtId="0" fontId="93" fillId="87" borderId="39" applyNumberFormat="0" applyAlignment="0" applyProtection="0"/>
    <xf numFmtId="0" fontId="53" fillId="61" borderId="40" applyNumberFormat="0" applyAlignment="0" applyProtection="0"/>
    <xf numFmtId="170" fontId="3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56" fillId="88" borderId="0" applyNumberFormat="0" applyBorder="0" applyAlignment="0" applyProtection="0"/>
    <xf numFmtId="0" fontId="95" fillId="0" borderId="51" applyNumberFormat="0" applyFill="0" applyAlignment="0" applyProtection="0"/>
    <xf numFmtId="0" fontId="96" fillId="0" borderId="42" applyNumberFormat="0" applyFill="0" applyAlignment="0" applyProtection="0"/>
    <xf numFmtId="0" fontId="97" fillId="0" borderId="52" applyNumberFormat="0" applyFill="0" applyAlignment="0" applyProtection="0"/>
    <xf numFmtId="0" fontId="97" fillId="0" borderId="0" applyNumberFormat="0" applyFill="0" applyBorder="0" applyAlignment="0" applyProtection="0"/>
    <xf numFmtId="0" fontId="98" fillId="71" borderId="39" applyNumberFormat="0" applyAlignment="0" applyProtection="0"/>
    <xf numFmtId="0" fontId="99" fillId="0" borderId="53" applyNumberFormat="0" applyFill="0" applyAlignment="0" applyProtection="0"/>
    <xf numFmtId="0" fontId="62" fillId="71" borderId="0" applyNumberFormat="0" applyBorder="0" applyAlignment="0" applyProtection="0"/>
    <xf numFmtId="0" fontId="3" fillId="70" borderId="45" applyNumberFormat="0" applyFont="0" applyAlignment="0" applyProtection="0"/>
    <xf numFmtId="0" fontId="63" fillId="87" borderId="46" applyNumberFormat="0" applyAlignment="0" applyProtection="0"/>
    <xf numFmtId="0" fontId="75" fillId="69" borderId="0" applyNumberFormat="0" applyBorder="0" applyAlignment="0" applyProtection="0"/>
    <xf numFmtId="0" fontId="75" fillId="51" borderId="0" applyNumberFormat="0" applyBorder="0" applyAlignment="0" applyProtection="0"/>
    <xf numFmtId="0" fontId="75" fillId="50" borderId="0" applyNumberFormat="0" applyBorder="0" applyAlignment="0" applyProtection="0"/>
    <xf numFmtId="0" fontId="75" fillId="63" borderId="0" applyNumberFormat="0" applyBorder="0" applyAlignment="0" applyProtection="0"/>
    <xf numFmtId="0" fontId="75" fillId="58" borderId="0" applyNumberFormat="0" applyBorder="0" applyAlignment="0" applyProtection="0"/>
    <xf numFmtId="0" fontId="75" fillId="53" borderId="0" applyNumberFormat="0" applyBorder="0" applyAlignment="0" applyProtection="0"/>
    <xf numFmtId="0" fontId="70" fillId="0" borderId="0" applyNumberFormat="0" applyFill="0" applyBorder="0" applyAlignment="0" applyProtection="0"/>
    <xf numFmtId="0" fontId="54" fillId="0" borderId="54" applyNumberFormat="0" applyFill="0" applyAlignment="0" applyProtection="0"/>
    <xf numFmtId="0" fontId="72" fillId="0" borderId="0" applyNumberFormat="0" applyFill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15" fillId="0" borderId="0" applyFill="0" applyBorder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7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68" borderId="0" applyNumberFormat="0" applyBorder="0" applyAlignment="0" applyProtection="0"/>
    <xf numFmtId="0" fontId="2" fillId="0" borderId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72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9" fontId="3" fillId="0" borderId="0" applyFont="0" applyFill="0" applyBorder="0" applyAlignment="0" applyProtection="0"/>
    <xf numFmtId="0" fontId="50" fillId="61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0" fontId="3" fillId="0" borderId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0" fontId="3" fillId="0" borderId="0" applyFont="0" applyFill="0" applyBorder="0" applyAlignment="0" applyProtection="0"/>
    <xf numFmtId="0" fontId="47" fillId="18" borderId="0" applyNumberFormat="0" applyBorder="0" applyAlignment="0" applyProtection="0"/>
    <xf numFmtId="0" fontId="47" fillId="22" borderId="0" applyNumberFormat="0" applyBorder="0" applyAlignment="0" applyProtection="0"/>
    <xf numFmtId="0" fontId="47" fillId="26" borderId="0" applyNumberFormat="0" applyBorder="0" applyAlignment="0" applyProtection="0"/>
    <xf numFmtId="0" fontId="47" fillId="30" borderId="0" applyNumberFormat="0" applyBorder="0" applyAlignment="0" applyProtection="0"/>
    <xf numFmtId="0" fontId="47" fillId="34" borderId="0" applyNumberFormat="0" applyBorder="0" applyAlignment="0" applyProtection="0"/>
    <xf numFmtId="0" fontId="47" fillId="38" borderId="0" applyNumberFormat="0" applyBorder="0" applyAlignment="0" applyProtection="0"/>
    <xf numFmtId="0" fontId="77" fillId="73" borderId="39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4" fillId="44" borderId="39" applyNumberFormat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79" borderId="45" applyNumberFormat="0" applyFont="0" applyAlignment="0" applyProtection="0"/>
    <xf numFmtId="0" fontId="87" fillId="73" borderId="46" applyNumberFormat="0" applyAlignment="0" applyProtection="0"/>
    <xf numFmtId="0" fontId="89" fillId="0" borderId="50" applyNumberFormat="0" applyFill="0" applyAlignment="0" applyProtection="0"/>
    <xf numFmtId="0" fontId="47" fillId="15" borderId="0" applyNumberFormat="0" applyBorder="0" applyAlignment="0" applyProtection="0"/>
    <xf numFmtId="0" fontId="47" fillId="19" borderId="0" applyNumberFormat="0" applyBorder="0" applyAlignment="0" applyProtection="0"/>
    <xf numFmtId="0" fontId="47" fillId="23" borderId="0" applyNumberFormat="0" applyBorder="0" applyAlignment="0" applyProtection="0"/>
    <xf numFmtId="0" fontId="47" fillId="27" borderId="0" applyNumberFormat="0" applyBorder="0" applyAlignment="0" applyProtection="0"/>
    <xf numFmtId="0" fontId="47" fillId="31" borderId="0" applyNumberFormat="0" applyBorder="0" applyAlignment="0" applyProtection="0"/>
    <xf numFmtId="0" fontId="47" fillId="35" borderId="0" applyNumberFormat="0" applyBorder="0" applyAlignment="0" applyProtection="0"/>
    <xf numFmtId="0" fontId="2" fillId="14" borderId="37" applyNumberFormat="0" applyFont="0" applyAlignment="0" applyProtection="0"/>
    <xf numFmtId="0" fontId="2" fillId="14" borderId="37" applyNumberFormat="0" applyFont="0" applyAlignment="0" applyProtection="0"/>
    <xf numFmtId="0" fontId="2" fillId="14" borderId="37" applyNumberFormat="0" applyFont="0" applyAlignment="0" applyProtection="0"/>
    <xf numFmtId="0" fontId="2" fillId="14" borderId="37" applyNumberFormat="0" applyFont="0" applyAlignment="0" applyProtection="0"/>
    <xf numFmtId="0" fontId="74" fillId="79" borderId="45" applyNumberFormat="0" applyFont="0" applyAlignment="0" applyProtection="0"/>
    <xf numFmtId="0" fontId="2" fillId="14" borderId="37" applyNumberFormat="0" applyFont="0" applyAlignment="0" applyProtection="0"/>
    <xf numFmtId="0" fontId="41" fillId="12" borderId="33" applyNumberFormat="0" applyAlignment="0" applyProtection="0"/>
    <xf numFmtId="0" fontId="77" fillId="73" borderId="39" applyNumberFormat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0" applyNumberFormat="0" applyFill="0" applyAlignment="0" applyProtection="0"/>
    <xf numFmtId="0" fontId="34" fillId="0" borderId="31" applyNumberFormat="0" applyFill="0" applyAlignment="0" applyProtection="0"/>
    <xf numFmtId="0" fontId="35" fillId="0" borderId="32" applyNumberFormat="0" applyFill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46" fillId="0" borderId="38" applyNumberFormat="0" applyFill="0" applyAlignment="0" applyProtection="0"/>
    <xf numFmtId="0" fontId="89" fillId="0" borderId="50" applyNumberFormat="0" applyFill="0" applyAlignment="0" applyProtection="0"/>
    <xf numFmtId="0" fontId="40" fillId="12" borderId="34" applyNumberFormat="0" applyAlignment="0" applyProtection="0"/>
    <xf numFmtId="0" fontId="87" fillId="73" borderId="46" applyNumberFormat="0" applyAlignment="0" applyProtection="0"/>
    <xf numFmtId="0" fontId="39" fillId="11" borderId="33" applyNumberFormat="0" applyAlignment="0" applyProtection="0"/>
    <xf numFmtId="0" fontId="84" fillId="44" borderId="39" applyNumberFormat="0" applyAlignment="0" applyProtection="0"/>
    <xf numFmtId="0" fontId="37" fillId="9" borderId="0" applyNumberFormat="0" applyBorder="0" applyAlignment="0" applyProtection="0"/>
    <xf numFmtId="0" fontId="43" fillId="13" borderId="36" applyNumberFormat="0" applyAlignment="0" applyProtection="0"/>
    <xf numFmtId="0" fontId="42" fillId="0" borderId="35" applyNumberFormat="0" applyFill="0" applyAlignment="0" applyProtection="0"/>
    <xf numFmtId="0" fontId="3" fillId="0" borderId="0"/>
    <xf numFmtId="0" fontId="3" fillId="14" borderId="37" applyNumberFormat="0" applyFont="0" applyAlignment="0" applyProtection="0"/>
    <xf numFmtId="0" fontId="2" fillId="0" borderId="0"/>
    <xf numFmtId="0" fontId="2" fillId="0" borderId="0"/>
    <xf numFmtId="0" fontId="3" fillId="0" borderId="0"/>
    <xf numFmtId="0" fontId="89" fillId="0" borderId="50" applyNumberFormat="0" applyFill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76" fillId="40" borderId="0" applyNumberFormat="0" applyBorder="0" applyAlignment="0" applyProtection="0"/>
    <xf numFmtId="0" fontId="78" fillId="74" borderId="40" applyNumberFormat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7" borderId="0" applyNumberFormat="0" applyBorder="0" applyAlignment="0" applyProtection="0"/>
    <xf numFmtId="0" fontId="74" fillId="39" borderId="0" applyNumberFormat="0" applyBorder="0" applyAlignment="0" applyProtection="0"/>
    <xf numFmtId="0" fontId="74" fillId="41" borderId="0" applyNumberFormat="0" applyBorder="0" applyAlignment="0" applyProtection="0"/>
    <xf numFmtId="0" fontId="74" fillId="43" borderId="0" applyNumberFormat="0" applyBorder="0" applyAlignment="0" applyProtection="0"/>
    <xf numFmtId="0" fontId="74" fillId="47" borderId="0" applyNumberFormat="0" applyBorder="0" applyAlignment="0" applyProtection="0"/>
    <xf numFmtId="0" fontId="75" fillId="49" borderId="0" applyNumberFormat="0" applyBorder="0" applyAlignment="0" applyProtection="0"/>
    <xf numFmtId="0" fontId="75" fillId="51" borderId="0" applyNumberFormat="0" applyBorder="0" applyAlignment="0" applyProtection="0"/>
    <xf numFmtId="0" fontId="75" fillId="63" borderId="0" applyNumberFormat="0" applyBorder="0" applyAlignment="0" applyProtection="0"/>
    <xf numFmtId="0" fontId="83" fillId="0" borderId="0" applyNumberFormat="0" applyFill="0" applyBorder="0" applyAlignment="0" applyProtection="0"/>
    <xf numFmtId="0" fontId="3" fillId="79" borderId="45" applyNumberFormat="0" applyFont="0" applyAlignment="0" applyProtection="0"/>
    <xf numFmtId="0" fontId="87" fillId="73" borderId="46" applyNumberFormat="0" applyAlignment="0" applyProtection="0"/>
    <xf numFmtId="0" fontId="82" fillId="0" borderId="42" applyNumberFormat="0" applyFill="0" applyAlignment="0" applyProtection="0"/>
    <xf numFmtId="0" fontId="3" fillId="0" borderId="0"/>
    <xf numFmtId="0" fontId="50" fillId="61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74" fillId="40" borderId="0" applyNumberFormat="0" applyBorder="0" applyAlignment="0" applyProtection="0"/>
    <xf numFmtId="0" fontId="74" fillId="45" borderId="0" applyNumberFormat="0" applyBorder="0" applyAlignment="0" applyProtection="0"/>
    <xf numFmtId="0" fontId="74" fillId="45" borderId="0" applyNumberFormat="0" applyBorder="0" applyAlignment="0" applyProtection="0"/>
    <xf numFmtId="0" fontId="75" fillId="47" borderId="0" applyNumberFormat="0" applyBorder="0" applyAlignment="0" applyProtection="0"/>
    <xf numFmtId="0" fontId="75" fillId="53" borderId="0" applyNumberFormat="0" applyBorder="0" applyAlignment="0" applyProtection="0"/>
    <xf numFmtId="0" fontId="75" fillId="51" borderId="0" applyNumberFormat="0" applyBorder="0" applyAlignment="0" applyProtection="0"/>
    <xf numFmtId="0" fontId="80" fillId="41" borderId="0" applyNumberFormat="0" applyBorder="0" applyAlignment="0" applyProtection="0"/>
    <xf numFmtId="0" fontId="85" fillId="0" borderId="44" applyNumberFormat="0" applyFill="0" applyAlignment="0" applyProtection="0"/>
    <xf numFmtId="0" fontId="88" fillId="0" borderId="0" applyNumberFormat="0" applyFill="0" applyBorder="0" applyAlignment="0" applyProtection="0"/>
    <xf numFmtId="0" fontId="74" fillId="42" borderId="0" applyNumberFormat="0" applyBorder="0" applyAlignment="0" applyProtection="0"/>
    <xf numFmtId="0" fontId="74" fillId="44" borderId="0" applyNumberFormat="0" applyBorder="0" applyAlignment="0" applyProtection="0"/>
    <xf numFmtId="0" fontId="74" fillId="46" borderId="0" applyNumberFormat="0" applyBorder="0" applyAlignment="0" applyProtection="0"/>
    <xf numFmtId="0" fontId="74" fillId="42" borderId="0" applyNumberFormat="0" applyBorder="0" applyAlignment="0" applyProtection="0"/>
    <xf numFmtId="0" fontId="74" fillId="48" borderId="0" applyNumberFormat="0" applyBorder="0" applyAlignment="0" applyProtection="0"/>
    <xf numFmtId="0" fontId="75" fillId="46" borderId="0" applyNumberFormat="0" applyBorder="0" applyAlignment="0" applyProtection="0"/>
    <xf numFmtId="0" fontId="75" fillId="50" borderId="0" applyNumberFormat="0" applyBorder="0" applyAlignment="0" applyProtection="0"/>
    <xf numFmtId="0" fontId="75" fillId="52" borderId="0" applyNumberFormat="0" applyBorder="0" applyAlignment="0" applyProtection="0"/>
    <xf numFmtId="0" fontId="75" fillId="58" borderId="0" applyNumberFormat="0" applyBorder="0" applyAlignment="0" applyProtection="0"/>
    <xf numFmtId="0" fontId="75" fillId="50" borderId="0" applyNumberFormat="0" applyBorder="0" applyAlignment="0" applyProtection="0"/>
    <xf numFmtId="0" fontId="75" fillId="69" borderId="0" applyNumberFormat="0" applyBorder="0" applyAlignment="0" applyProtection="0"/>
    <xf numFmtId="0" fontId="77" fillId="73" borderId="39" applyNumberFormat="0" applyAlignment="0" applyProtection="0"/>
    <xf numFmtId="0" fontId="79" fillId="0" borderId="0" applyNumberFormat="0" applyFill="0" applyBorder="0" applyAlignment="0" applyProtection="0"/>
    <xf numFmtId="0" fontId="81" fillId="0" borderId="41" applyNumberFormat="0" applyFill="0" applyAlignment="0" applyProtection="0"/>
    <xf numFmtId="0" fontId="83" fillId="0" borderId="43" applyNumberFormat="0" applyFill="0" applyAlignment="0" applyProtection="0"/>
    <xf numFmtId="0" fontId="84" fillId="44" borderId="39" applyNumberFormat="0" applyAlignment="0" applyProtection="0"/>
    <xf numFmtId="0" fontId="86" fillId="78" borderId="0" applyNumberFormat="0" applyBorder="0" applyAlignment="0" applyProtection="0"/>
    <xf numFmtId="0" fontId="89" fillId="0" borderId="50" applyNumberFormat="0" applyFill="0" applyAlignment="0" applyProtection="0"/>
    <xf numFmtId="0" fontId="90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0" fontId="75" fillId="53" borderId="0" applyNumberFormat="0" applyBorder="0" applyAlignment="0" applyProtection="0"/>
    <xf numFmtId="0" fontId="75" fillId="58" borderId="0" applyNumberFormat="0" applyBorder="0" applyAlignment="0" applyProtection="0"/>
    <xf numFmtId="0" fontId="75" fillId="63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69" borderId="0" applyNumberFormat="0" applyBorder="0" applyAlignment="0" applyProtection="0"/>
    <xf numFmtId="0" fontId="50" fillId="68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57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2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61" borderId="0" applyNumberFormat="0" applyBorder="0" applyAlignment="0" applyProtection="0"/>
    <xf numFmtId="0" fontId="50" fillId="72" borderId="0" applyNumberFormat="0" applyBorder="0" applyAlignment="0" applyProtection="0"/>
    <xf numFmtId="0" fontId="50" fillId="67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62" borderId="0" applyNumberFormat="0" applyBorder="0" applyAlignment="0" applyProtection="0"/>
    <xf numFmtId="0" fontId="50" fillId="68" borderId="0" applyNumberFormat="0" applyBorder="0" applyAlignment="0" applyProtection="0"/>
    <xf numFmtId="0" fontId="50" fillId="57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4" fillId="39" borderId="0" applyNumberFormat="0" applyBorder="0" applyAlignment="0" applyProtection="0"/>
    <xf numFmtId="0" fontId="74" fillId="40" borderId="0" applyNumberFormat="0" applyBorder="0" applyAlignment="0" applyProtection="0"/>
    <xf numFmtId="0" fontId="74" fillId="41" borderId="0" applyNumberFormat="0" applyBorder="0" applyAlignment="0" applyProtection="0"/>
    <xf numFmtId="0" fontId="74" fillId="42" borderId="0" applyNumberFormat="0" applyBorder="0" applyAlignment="0" applyProtection="0"/>
    <xf numFmtId="0" fontId="74" fillId="43" borderId="0" applyNumberFormat="0" applyBorder="0" applyAlignment="0" applyProtection="0"/>
    <xf numFmtId="0" fontId="74" fillId="44" borderId="0" applyNumberFormat="0" applyBorder="0" applyAlignment="0" applyProtection="0"/>
    <xf numFmtId="0" fontId="74" fillId="45" borderId="0" applyNumberFormat="0" applyBorder="0" applyAlignment="0" applyProtection="0"/>
    <xf numFmtId="0" fontId="74" fillId="46" borderId="0" applyNumberFormat="0" applyBorder="0" applyAlignment="0" applyProtection="0"/>
    <xf numFmtId="0" fontId="74" fillId="47" borderId="0" applyNumberFormat="0" applyBorder="0" applyAlignment="0" applyProtection="0"/>
    <xf numFmtId="0" fontId="74" fillId="42" borderId="0" applyNumberFormat="0" applyBorder="0" applyAlignment="0" applyProtection="0"/>
    <xf numFmtId="0" fontId="74" fillId="45" borderId="0" applyNumberFormat="0" applyBorder="0" applyAlignment="0" applyProtection="0"/>
    <xf numFmtId="0" fontId="74" fillId="48" borderId="0" applyNumberFormat="0" applyBorder="0" applyAlignment="0" applyProtection="0"/>
    <xf numFmtId="0" fontId="75" fillId="49" borderId="0" applyNumberFormat="0" applyBorder="0" applyAlignment="0" applyProtection="0"/>
    <xf numFmtId="0" fontId="75" fillId="46" borderId="0" applyNumberFormat="0" applyBorder="0" applyAlignment="0" applyProtection="0"/>
    <xf numFmtId="0" fontId="75" fillId="47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5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171" fontId="3" fillId="0" borderId="0" applyFont="0" applyFill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75" fillId="53" borderId="0" applyNumberFormat="0" applyBorder="0" applyAlignment="0" applyProtection="0"/>
    <xf numFmtId="0" fontId="75" fillId="58" borderId="0" applyNumberFormat="0" applyBorder="0" applyAlignment="0" applyProtection="0"/>
    <xf numFmtId="0" fontId="75" fillId="63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69" borderId="0" applyNumberFormat="0" applyBorder="0" applyAlignment="0" applyProtection="0"/>
    <xf numFmtId="0" fontId="50" fillId="57" borderId="0" applyNumberFormat="0" applyBorder="0" applyAlignment="0" applyProtection="0"/>
    <xf numFmtId="0" fontId="80" fillId="41" borderId="0" applyNumberFormat="0" applyBorder="0" applyAlignment="0" applyProtection="0"/>
    <xf numFmtId="0" fontId="9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1" fillId="0" borderId="41" applyNumberFormat="0" applyFill="0" applyAlignment="0" applyProtection="0"/>
    <xf numFmtId="0" fontId="82" fillId="0" borderId="42" applyNumberFormat="0" applyFill="0" applyAlignment="0" applyProtection="0"/>
    <xf numFmtId="0" fontId="83" fillId="0" borderId="43" applyNumberFormat="0" applyFill="0" applyAlignment="0" applyProtection="0"/>
    <xf numFmtId="0" fontId="83" fillId="0" borderId="0" applyNumberFormat="0" applyFill="0" applyBorder="0" applyAlignment="0" applyProtection="0"/>
    <xf numFmtId="0" fontId="86" fillId="78" borderId="0" applyNumberFormat="0" applyBorder="0" applyAlignment="0" applyProtection="0"/>
    <xf numFmtId="0" fontId="76" fillId="40" borderId="0" applyNumberFormat="0" applyBorder="0" applyAlignment="0" applyProtection="0"/>
    <xf numFmtId="0" fontId="78" fillId="74" borderId="40" applyNumberFormat="0" applyAlignment="0" applyProtection="0"/>
    <xf numFmtId="0" fontId="85" fillId="0" borderId="44" applyNumberFormat="0" applyFill="0" applyAlignment="0" applyProtection="0"/>
    <xf numFmtId="17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" fontId="48" fillId="83" borderId="0" applyNumberFormat="0" applyProtection="0">
      <alignment horizontal="left" vertical="center" indent="1"/>
    </xf>
    <xf numFmtId="4" fontId="48" fillId="80" borderId="0" applyNumberFormat="0" applyProtection="0">
      <alignment horizontal="left" vertical="center" indent="1"/>
    </xf>
    <xf numFmtId="0" fontId="3" fillId="84" borderId="47" applyNumberFormat="0" applyProtection="0">
      <alignment horizontal="left" vertical="center" indent="1"/>
    </xf>
    <xf numFmtId="0" fontId="3" fillId="84" borderId="47" applyNumberFormat="0" applyProtection="0">
      <alignment horizontal="left" vertical="top" indent="1"/>
    </xf>
    <xf numFmtId="0" fontId="3" fillId="80" borderId="47" applyNumberFormat="0" applyProtection="0">
      <alignment horizontal="left" vertical="center" indent="1"/>
    </xf>
    <xf numFmtId="0" fontId="3" fillId="80" borderId="47" applyNumberFormat="0" applyProtection="0">
      <alignment horizontal="left" vertical="top" indent="1"/>
    </xf>
    <xf numFmtId="0" fontId="3" fillId="45" borderId="47" applyNumberFormat="0" applyProtection="0">
      <alignment horizontal="left" vertical="center" indent="1"/>
    </xf>
    <xf numFmtId="0" fontId="3" fillId="45" borderId="47" applyNumberFormat="0" applyProtection="0">
      <alignment horizontal="left" vertical="top" indent="1"/>
    </xf>
    <xf numFmtId="0" fontId="3" fillId="83" borderId="47" applyNumberFormat="0" applyProtection="0">
      <alignment horizontal="left" vertical="center" indent="1"/>
    </xf>
    <xf numFmtId="0" fontId="3" fillId="83" borderId="47" applyNumberFormat="0" applyProtection="0">
      <alignment horizontal="left" vertical="top" indent="1"/>
    </xf>
    <xf numFmtId="0" fontId="3" fillId="85" borderId="49" applyNumberFormat="0">
      <protection locked="0"/>
    </xf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170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2" fillId="0" borderId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3" fillId="0" borderId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9" fontId="3" fillId="0" borderId="0" applyFont="0" applyFill="0" applyBorder="0" applyAlignment="0" applyProtection="0"/>
    <xf numFmtId="0" fontId="50" fillId="57" borderId="0" applyNumberFormat="0" applyBorder="0" applyAlignment="0" applyProtection="0"/>
    <xf numFmtId="164" fontId="3" fillId="0" borderId="0" applyFont="0" applyFill="0" applyBorder="0" applyAlignment="0" applyProtection="0"/>
    <xf numFmtId="0" fontId="89" fillId="0" borderId="50" applyNumberFormat="0" applyFill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89" fillId="0" borderId="50" applyNumberFormat="0" applyFill="0" applyAlignment="0" applyProtection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57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57" borderId="0" applyNumberFormat="0" applyBorder="0" applyAlignment="0" applyProtection="0"/>
    <xf numFmtId="0" fontId="50" fillId="57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7" borderId="0" applyNumberFormat="0" applyBorder="0" applyAlignment="0" applyProtection="0"/>
    <xf numFmtId="0" fontId="50" fillId="62" borderId="0" applyNumberFormat="0" applyBorder="0" applyAlignment="0" applyProtection="0"/>
    <xf numFmtId="0" fontId="50" fillId="72" borderId="0" applyNumberFormat="0" applyBorder="0" applyAlignment="0" applyProtection="0"/>
    <xf numFmtId="0" fontId="50" fillId="61" borderId="0" applyNumberFormat="0" applyBorder="0" applyAlignment="0" applyProtection="0"/>
    <xf numFmtId="0" fontId="50" fillId="7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3" fillId="0" borderId="0"/>
    <xf numFmtId="0" fontId="50" fillId="67" borderId="0" applyNumberFormat="0" applyBorder="0" applyAlignment="0" applyProtection="0"/>
    <xf numFmtId="9" fontId="3" fillId="0" borderId="0" applyFont="0" applyFill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0" fillId="57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164" fontId="3" fillId="0" borderId="0" applyFont="0" applyFill="0" applyBorder="0" applyAlignment="0" applyProtection="0"/>
    <xf numFmtId="0" fontId="50" fillId="72" borderId="0" applyNumberFormat="0" applyBorder="0" applyAlignment="0" applyProtection="0"/>
    <xf numFmtId="0" fontId="50" fillId="67" borderId="0" applyNumberFormat="0" applyBorder="0" applyAlignment="0" applyProtection="0"/>
    <xf numFmtId="0" fontId="50" fillId="57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164" fontId="3" fillId="0" borderId="0" applyFont="0" applyFill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68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57" borderId="0" applyNumberFormat="0" applyBorder="0" applyAlignment="0" applyProtection="0"/>
    <xf numFmtId="0" fontId="50" fillId="57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62" borderId="0" applyNumberFormat="0" applyBorder="0" applyAlignment="0" applyProtection="0"/>
    <xf numFmtId="0" fontId="50" fillId="67" borderId="0" applyNumberFormat="0" applyBorder="0" applyAlignment="0" applyProtection="0"/>
    <xf numFmtId="0" fontId="50" fillId="61" borderId="0" applyNumberFormat="0" applyBorder="0" applyAlignment="0" applyProtection="0"/>
    <xf numFmtId="0" fontId="50" fillId="61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72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67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61" borderId="0" applyNumberFormat="0" applyBorder="0" applyAlignment="0" applyProtection="0"/>
    <xf numFmtId="0" fontId="50" fillId="67" borderId="0" applyNumberFormat="0" applyBorder="0" applyAlignment="0" applyProtection="0"/>
    <xf numFmtId="0" fontId="50" fillId="62" borderId="0" applyNumberFormat="0" applyBorder="0" applyAlignment="0" applyProtection="0"/>
    <xf numFmtId="0" fontId="50" fillId="61" borderId="0" applyNumberFormat="0" applyBorder="0" applyAlignment="0" applyProtection="0"/>
    <xf numFmtId="0" fontId="50" fillId="57" borderId="0" applyNumberFormat="0" applyBorder="0" applyAlignment="0" applyProtection="0"/>
    <xf numFmtId="0" fontId="50" fillId="62" borderId="0" applyNumberFormat="0" applyBorder="0" applyAlignment="0" applyProtection="0"/>
    <xf numFmtId="0" fontId="50" fillId="57" borderId="0" applyNumberFormat="0" applyBorder="0" applyAlignment="0" applyProtection="0"/>
    <xf numFmtId="0" fontId="50" fillId="72" borderId="0" applyNumberFormat="0" applyBorder="0" applyAlignment="0" applyProtection="0"/>
    <xf numFmtId="0" fontId="50" fillId="68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5" fillId="69" borderId="0" applyNumberFormat="0" applyBorder="0" applyAlignment="0" applyProtection="0"/>
    <xf numFmtId="0" fontId="75" fillId="63" borderId="0" applyNumberFormat="0" applyBorder="0" applyAlignment="0" applyProtection="0"/>
    <xf numFmtId="0" fontId="75" fillId="51" borderId="0" applyNumberFormat="0" applyBorder="0" applyAlignment="0" applyProtection="0"/>
    <xf numFmtId="0" fontId="75" fillId="58" borderId="0" applyNumberFormat="0" applyBorder="0" applyAlignment="0" applyProtection="0"/>
    <xf numFmtId="0" fontId="75" fillId="50" borderId="0" applyNumberFormat="0" applyBorder="0" applyAlignment="0" applyProtection="0"/>
    <xf numFmtId="0" fontId="75" fillId="53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50" fillId="58" borderId="0" applyNumberFormat="0" applyBorder="0" applyAlignment="0" applyProtection="0"/>
    <xf numFmtId="0" fontId="50" fillId="63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69" borderId="0" applyNumberFormat="0" applyBorder="0" applyAlignment="0" applyProtection="0"/>
    <xf numFmtId="0" fontId="51" fillId="40" borderId="0" applyNumberFormat="0" applyBorder="0" applyAlignment="0" applyProtection="0"/>
    <xf numFmtId="0" fontId="52" fillId="73" borderId="39" applyNumberFormat="0" applyAlignment="0" applyProtection="0"/>
    <xf numFmtId="0" fontId="53" fillId="74" borderId="40" applyNumberFormat="0" applyAlignment="0" applyProtection="0"/>
    <xf numFmtId="164" fontId="3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41" borderId="0" applyNumberFormat="0" applyBorder="0" applyAlignment="0" applyProtection="0"/>
    <xf numFmtId="0" fontId="57" fillId="0" borderId="41" applyNumberFormat="0" applyFill="0" applyAlignment="0" applyProtection="0"/>
    <xf numFmtId="0" fontId="58" fillId="0" borderId="42" applyNumberFormat="0" applyFill="0" applyAlignment="0" applyProtection="0"/>
    <xf numFmtId="0" fontId="59" fillId="0" borderId="43" applyNumberFormat="0" applyFill="0" applyAlignment="0" applyProtection="0"/>
    <xf numFmtId="0" fontId="59" fillId="0" borderId="0" applyNumberFormat="0" applyFill="0" applyBorder="0" applyAlignment="0" applyProtection="0"/>
    <xf numFmtId="0" fontId="60" fillId="44" borderId="39" applyNumberFormat="0" applyAlignment="0" applyProtection="0"/>
    <xf numFmtId="0" fontId="61" fillId="0" borderId="44" applyNumberFormat="0" applyFill="0" applyAlignment="0" applyProtection="0"/>
    <xf numFmtId="0" fontId="62" fillId="78" borderId="0" applyNumberFormat="0" applyBorder="0" applyAlignment="0" applyProtection="0"/>
    <xf numFmtId="0" fontId="3" fillId="0" borderId="0"/>
    <xf numFmtId="0" fontId="63" fillId="73" borderId="46" applyNumberFormat="0" applyAlignment="0" applyProtection="0"/>
    <xf numFmtId="9" fontId="3" fillId="0" borderId="0" applyFont="0" applyFill="0" applyBorder="0" applyAlignment="0" applyProtection="0"/>
    <xf numFmtId="0" fontId="50" fillId="50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8" borderId="0" applyNumberFormat="0" applyBorder="0" applyAlignment="0" applyProtection="0"/>
    <xf numFmtId="0" fontId="50" fillId="63" borderId="0" applyNumberFormat="0" applyBorder="0" applyAlignment="0" applyProtection="0"/>
    <xf numFmtId="0" fontId="71" fillId="0" borderId="0" applyNumberFormat="0" applyFill="0" applyBorder="0" applyAlignment="0" applyProtection="0"/>
    <xf numFmtId="0" fontId="54" fillId="0" borderId="50" applyNumberFormat="0" applyFill="0" applyAlignment="0" applyProtection="0"/>
    <xf numFmtId="0" fontId="73" fillId="16" borderId="0" applyNumberFormat="0" applyBorder="0" applyAlignment="0" applyProtection="0"/>
    <xf numFmtId="0" fontId="73" fillId="20" borderId="0" applyNumberFormat="0" applyBorder="0" applyAlignment="0" applyProtection="0"/>
    <xf numFmtId="0" fontId="73" fillId="24" borderId="0" applyNumberFormat="0" applyBorder="0" applyAlignment="0" applyProtection="0"/>
    <xf numFmtId="0" fontId="73" fillId="28" borderId="0" applyNumberFormat="0" applyBorder="0" applyAlignment="0" applyProtection="0"/>
    <xf numFmtId="0" fontId="73" fillId="32" borderId="0" applyNumberFormat="0" applyBorder="0" applyAlignment="0" applyProtection="0"/>
    <xf numFmtId="0" fontId="73" fillId="36" borderId="0" applyNumberFormat="0" applyBorder="0" applyAlignment="0" applyProtection="0"/>
    <xf numFmtId="0" fontId="73" fillId="17" borderId="0" applyNumberFormat="0" applyBorder="0" applyAlignment="0" applyProtection="0"/>
    <xf numFmtId="0" fontId="73" fillId="21" borderId="0" applyNumberFormat="0" applyBorder="0" applyAlignment="0" applyProtection="0"/>
    <xf numFmtId="0" fontId="73" fillId="25" borderId="0" applyNumberFormat="0" applyBorder="0" applyAlignment="0" applyProtection="0"/>
    <xf numFmtId="0" fontId="73" fillId="29" borderId="0" applyNumberFormat="0" applyBorder="0" applyAlignment="0" applyProtection="0"/>
    <xf numFmtId="0" fontId="73" fillId="33" borderId="0" applyNumberFormat="0" applyBorder="0" applyAlignment="0" applyProtection="0"/>
    <xf numFmtId="0" fontId="73" fillId="37" borderId="0" applyNumberFormat="0" applyBorder="0" applyAlignment="0" applyProtection="0"/>
    <xf numFmtId="164" fontId="7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3" fillId="0" borderId="0"/>
    <xf numFmtId="0" fontId="73" fillId="14" borderId="37" applyNumberFormat="0" applyFont="0" applyAlignment="0" applyProtection="0"/>
    <xf numFmtId="0" fontId="73" fillId="14" borderId="37" applyNumberFormat="0" applyFont="0" applyAlignment="0" applyProtection="0"/>
    <xf numFmtId="164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50" borderId="0" applyNumberFormat="0" applyBorder="0" applyAlignment="0" applyProtection="0"/>
    <xf numFmtId="0" fontId="3" fillId="0" borderId="0"/>
    <xf numFmtId="0" fontId="3" fillId="0" borderId="0"/>
    <xf numFmtId="0" fontId="3" fillId="79" borderId="45" applyNumberFormat="0" applyFont="0" applyAlignment="0" applyProtection="0"/>
    <xf numFmtId="0" fontId="3" fillId="79" borderId="45" applyNumberFormat="0" applyFont="0" applyAlignment="0" applyProtection="0"/>
    <xf numFmtId="0" fontId="3" fillId="79" borderId="4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79" borderId="45" applyNumberFormat="0" applyFont="0" applyAlignment="0" applyProtection="0"/>
    <xf numFmtId="164" fontId="2" fillId="0" borderId="0" applyFont="0" applyFill="0" applyBorder="0" applyAlignment="0" applyProtection="0"/>
    <xf numFmtId="0" fontId="73" fillId="0" borderId="0"/>
    <xf numFmtId="0" fontId="54" fillId="0" borderId="50" applyNumberFormat="0" applyFill="0" applyAlignment="0" applyProtection="0"/>
    <xf numFmtId="0" fontId="50" fillId="53" borderId="0" applyNumberFormat="0" applyBorder="0" applyAlignment="0" applyProtection="0"/>
    <xf numFmtId="0" fontId="50" fillId="69" borderId="0" applyNumberFormat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3" fillId="0" borderId="0"/>
    <xf numFmtId="0" fontId="50" fillId="69" borderId="0" applyNumberFormat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69" borderId="0" applyNumberFormat="0" applyBorder="0" applyAlignment="0" applyProtection="0"/>
    <xf numFmtId="0" fontId="2" fillId="14" borderId="37" applyNumberFormat="0" applyFont="0" applyAlignment="0" applyProtection="0"/>
    <xf numFmtId="0" fontId="2" fillId="14" borderId="37" applyNumberFormat="0" applyFont="0" applyAlignment="0" applyProtection="0"/>
    <xf numFmtId="0" fontId="50" fillId="50" borderId="0" applyNumberFormat="0" applyBorder="0" applyAlignment="0" applyProtection="0"/>
    <xf numFmtId="0" fontId="74" fillId="79" borderId="45" applyNumberFormat="0" applyFont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58" borderId="0" applyNumberFormat="0" applyBorder="0" applyAlignment="0" applyProtection="0"/>
    <xf numFmtId="0" fontId="50" fillId="69" borderId="0" applyNumberFormat="0" applyBorder="0" applyAlignment="0" applyProtection="0"/>
    <xf numFmtId="0" fontId="2" fillId="0" borderId="0"/>
    <xf numFmtId="0" fontId="3" fillId="0" borderId="0"/>
    <xf numFmtId="0" fontId="50" fillId="6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63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0" fillId="51" borderId="0" applyNumberFormat="0" applyBorder="0" applyAlignment="0" applyProtection="0"/>
    <xf numFmtId="0" fontId="3" fillId="0" borderId="0"/>
    <xf numFmtId="0" fontId="50" fillId="58" borderId="0" applyNumberFormat="0" applyBorder="0" applyAlignment="0" applyProtection="0"/>
    <xf numFmtId="9" fontId="3" fillId="0" borderId="0" applyFont="0" applyFill="0" applyBorder="0" applyAlignment="0" applyProtection="0"/>
    <xf numFmtId="0" fontId="50" fillId="51" borderId="0" applyNumberFormat="0" applyBorder="0" applyAlignment="0" applyProtection="0"/>
    <xf numFmtId="0" fontId="3" fillId="0" borderId="0"/>
    <xf numFmtId="0" fontId="50" fillId="5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14" borderId="37" applyNumberFormat="0" applyFont="0" applyAlignment="0" applyProtection="0"/>
    <xf numFmtId="9" fontId="3" fillId="0" borderId="0" applyFont="0" applyFill="0" applyBorder="0" applyAlignment="0" applyProtection="0"/>
    <xf numFmtId="0" fontId="50" fillId="69" borderId="0" applyNumberFormat="0" applyBorder="0" applyAlignment="0" applyProtection="0"/>
    <xf numFmtId="0" fontId="50" fillId="50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75" fillId="53" borderId="0" applyNumberFormat="0" applyBorder="0" applyAlignment="0" applyProtection="0"/>
    <xf numFmtId="0" fontId="75" fillId="58" borderId="0" applyNumberFormat="0" applyBorder="0" applyAlignment="0" applyProtection="0"/>
    <xf numFmtId="0" fontId="75" fillId="63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69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0" fillId="50" borderId="0" applyNumberFormat="0" applyBorder="0" applyAlignment="0" applyProtection="0"/>
    <xf numFmtId="43" fontId="3" fillId="0" borderId="0" applyFont="0" applyFill="0" applyBorder="0" applyAlignment="0" applyProtection="0"/>
    <xf numFmtId="0" fontId="1" fillId="14" borderId="37" applyNumberFormat="0" applyFont="0" applyAlignment="0" applyProtection="0"/>
    <xf numFmtId="0" fontId="50" fillId="69" borderId="0" applyNumberFormat="0" applyBorder="0" applyAlignment="0" applyProtection="0"/>
    <xf numFmtId="164" fontId="1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8" borderId="0" applyNumberFormat="0" applyBorder="0" applyAlignment="0" applyProtection="0"/>
    <xf numFmtId="0" fontId="50" fillId="51" borderId="0" applyNumberFormat="0" applyBorder="0" applyAlignment="0" applyProtection="0"/>
    <xf numFmtId="164" fontId="1" fillId="0" borderId="0" applyFont="0" applyFill="0" applyBorder="0" applyAlignment="0" applyProtection="0"/>
    <xf numFmtId="0" fontId="50" fillId="58" borderId="0" applyNumberFormat="0" applyBorder="0" applyAlignment="0" applyProtection="0"/>
    <xf numFmtId="0" fontId="50" fillId="50" borderId="0" applyNumberFormat="0" applyBorder="0" applyAlignment="0" applyProtection="0"/>
    <xf numFmtId="9" fontId="1" fillId="0" borderId="0" applyFont="0" applyFill="0" applyBorder="0" applyAlignment="0" applyProtection="0"/>
    <xf numFmtId="0" fontId="50" fillId="63" borderId="0" applyNumberFormat="0" applyBorder="0" applyAlignment="0" applyProtection="0"/>
    <xf numFmtId="0" fontId="50" fillId="51" borderId="0" applyNumberFormat="0" applyBorder="0" applyAlignment="0" applyProtection="0"/>
    <xf numFmtId="0" fontId="50" fillId="63" borderId="0" applyNumberFormat="0" applyBorder="0" applyAlignment="0" applyProtection="0"/>
    <xf numFmtId="0" fontId="1" fillId="0" borderId="0"/>
    <xf numFmtId="0" fontId="50" fillId="5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0" fillId="69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1" borderId="0" applyNumberFormat="0" applyBorder="0" applyAlignment="0" applyProtection="0"/>
    <xf numFmtId="0" fontId="50" fillId="50" borderId="0" applyNumberFormat="0" applyBorder="0" applyAlignment="0" applyProtection="0"/>
    <xf numFmtId="0" fontId="50" fillId="53" borderId="0" applyNumberFormat="0" applyBorder="0" applyAlignment="0" applyProtection="0"/>
    <xf numFmtId="0" fontId="50" fillId="58" borderId="0" applyNumberFormat="0" applyBorder="0" applyAlignment="0" applyProtection="0"/>
    <xf numFmtId="0" fontId="50" fillId="63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1" fillId="33" borderId="0" applyNumberFormat="0" applyBorder="0" applyAlignment="0" applyProtection="0"/>
    <xf numFmtId="0" fontId="50" fillId="69" borderId="0" applyNumberFormat="0" applyBorder="0" applyAlignment="0" applyProtection="0"/>
    <xf numFmtId="0" fontId="50" fillId="63" borderId="0" applyNumberFormat="0" applyBorder="0" applyAlignment="0" applyProtection="0"/>
    <xf numFmtId="0" fontId="50" fillId="58" borderId="0" applyNumberFormat="0" applyBorder="0" applyAlignment="0" applyProtection="0"/>
    <xf numFmtId="0" fontId="75" fillId="50" borderId="0" applyNumberFormat="0" applyBorder="0" applyAlignment="0" applyProtection="0"/>
    <xf numFmtId="0" fontId="50" fillId="53" borderId="0" applyNumberFormat="0" applyBorder="0" applyAlignment="0" applyProtection="0"/>
    <xf numFmtId="0" fontId="50" fillId="51" borderId="0" applyNumberFormat="0" applyBorder="0" applyAlignment="0" applyProtection="0"/>
    <xf numFmtId="0" fontId="75" fillId="53" borderId="0" applyNumberFormat="0" applyBorder="0" applyAlignment="0" applyProtection="0"/>
    <xf numFmtId="0" fontId="50" fillId="58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75" fillId="51" borderId="0" applyNumberFormat="0" applyBorder="0" applyAlignment="0" applyProtection="0"/>
    <xf numFmtId="0" fontId="50" fillId="69" borderId="0" applyNumberFormat="0" applyBorder="0" applyAlignment="0" applyProtection="0"/>
    <xf numFmtId="0" fontId="50" fillId="50" borderId="0" applyNumberFormat="0" applyBorder="0" applyAlignment="0" applyProtection="0"/>
    <xf numFmtId="0" fontId="50" fillId="58" borderId="0" applyNumberFormat="0" applyBorder="0" applyAlignment="0" applyProtection="0"/>
    <xf numFmtId="0" fontId="75" fillId="53" borderId="0" applyNumberFormat="0" applyBorder="0" applyAlignment="0" applyProtection="0"/>
    <xf numFmtId="0" fontId="50" fillId="50" borderId="0" applyNumberFormat="0" applyBorder="0" applyAlignment="0" applyProtection="0"/>
    <xf numFmtId="164" fontId="3" fillId="0" borderId="0" applyFont="0" applyFill="0" applyBorder="0" applyAlignment="0" applyProtection="0"/>
    <xf numFmtId="0" fontId="75" fillId="69" borderId="0" applyNumberFormat="0" applyBorder="0" applyAlignment="0" applyProtection="0"/>
    <xf numFmtId="0" fontId="50" fillId="58" borderId="0" applyNumberFormat="0" applyBorder="0" applyAlignment="0" applyProtection="0"/>
    <xf numFmtId="0" fontId="50" fillId="63" borderId="0" applyNumberFormat="0" applyBorder="0" applyAlignment="0" applyProtection="0"/>
    <xf numFmtId="0" fontId="75" fillId="63" borderId="0" applyNumberFormat="0" applyBorder="0" applyAlignment="0" applyProtection="0"/>
    <xf numFmtId="0" fontId="50" fillId="58" borderId="0" applyNumberFormat="0" applyBorder="0" applyAlignment="0" applyProtection="0"/>
    <xf numFmtId="0" fontId="50" fillId="51" borderId="0" applyNumberFormat="0" applyBorder="0" applyAlignment="0" applyProtection="0"/>
    <xf numFmtId="0" fontId="50" fillId="69" borderId="0" applyNumberFormat="0" applyBorder="0" applyAlignment="0" applyProtection="0"/>
    <xf numFmtId="0" fontId="75" fillId="69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5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8" borderId="0" applyNumberFormat="0" applyBorder="0" applyAlignment="0" applyProtection="0"/>
    <xf numFmtId="164" fontId="1" fillId="0" borderId="0" applyFont="0" applyFill="0" applyBorder="0" applyAlignment="0" applyProtection="0"/>
    <xf numFmtId="0" fontId="50" fillId="53" borderId="0" applyNumberFormat="0" applyBorder="0" applyAlignment="0" applyProtection="0"/>
    <xf numFmtId="0" fontId="1" fillId="24" borderId="0" applyNumberFormat="0" applyBorder="0" applyAlignment="0" applyProtection="0"/>
    <xf numFmtId="0" fontId="50" fillId="51" borderId="0" applyNumberFormat="0" applyBorder="0" applyAlignment="0" applyProtection="0"/>
    <xf numFmtId="0" fontId="75" fillId="58" borderId="0" applyNumberFormat="0" applyBorder="0" applyAlignment="0" applyProtection="0"/>
    <xf numFmtId="0" fontId="1" fillId="0" borderId="0"/>
    <xf numFmtId="0" fontId="50" fillId="69" borderId="0" applyNumberFormat="0" applyBorder="0" applyAlignment="0" applyProtection="0"/>
    <xf numFmtId="0" fontId="75" fillId="63" borderId="0" applyNumberFormat="0" applyBorder="0" applyAlignment="0" applyProtection="0"/>
    <xf numFmtId="0" fontId="1" fillId="28" borderId="0" applyNumberFormat="0" applyBorder="0" applyAlignment="0" applyProtection="0"/>
    <xf numFmtId="0" fontId="50" fillId="5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75" fillId="5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5" fillId="63" borderId="0" applyNumberFormat="0" applyBorder="0" applyAlignment="0" applyProtection="0"/>
    <xf numFmtId="0" fontId="50" fillId="50" borderId="0" applyNumberFormat="0" applyBorder="0" applyAlignment="0" applyProtection="0"/>
    <xf numFmtId="9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75" fillId="58" borderId="0" applyNumberFormat="0" applyBorder="0" applyAlignment="0" applyProtection="0"/>
    <xf numFmtId="0" fontId="50" fillId="69" borderId="0" applyNumberFormat="0" applyBorder="0" applyAlignment="0" applyProtection="0"/>
    <xf numFmtId="0" fontId="1" fillId="0" borderId="0"/>
    <xf numFmtId="0" fontId="75" fillId="53" borderId="0" applyNumberFormat="0" applyBorder="0" applyAlignment="0" applyProtection="0"/>
    <xf numFmtId="0" fontId="75" fillId="50" borderId="0" applyNumberFormat="0" applyBorder="0" applyAlignment="0" applyProtection="0"/>
    <xf numFmtId="0" fontId="75" fillId="69" borderId="0" applyNumberFormat="0" applyBorder="0" applyAlignment="0" applyProtection="0"/>
    <xf numFmtId="0" fontId="75" fillId="51" borderId="0" applyNumberFormat="0" applyBorder="0" applyAlignment="0" applyProtection="0"/>
    <xf numFmtId="0" fontId="1" fillId="0" borderId="0"/>
    <xf numFmtId="0" fontId="75" fillId="69" borderId="0" applyNumberFormat="0" applyBorder="0" applyAlignment="0" applyProtection="0"/>
    <xf numFmtId="0" fontId="75" fillId="63" borderId="0" applyNumberFormat="0" applyBorder="0" applyAlignment="0" applyProtection="0"/>
    <xf numFmtId="0" fontId="75" fillId="51" borderId="0" applyNumberFormat="0" applyBorder="0" applyAlignment="0" applyProtection="0"/>
    <xf numFmtId="0" fontId="75" fillId="58" borderId="0" applyNumberFormat="0" applyBorder="0" applyAlignment="0" applyProtection="0"/>
    <xf numFmtId="0" fontId="75" fillId="50" borderId="0" applyNumberFormat="0" applyBorder="0" applyAlignment="0" applyProtection="0"/>
    <xf numFmtId="0" fontId="75" fillId="53" borderId="0" applyNumberFormat="0" applyBorder="0" applyAlignment="0" applyProtection="0"/>
    <xf numFmtId="0" fontId="50" fillId="51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0" fillId="69" borderId="0" applyNumberFormat="0" applyBorder="0" applyAlignment="0" applyProtection="0"/>
    <xf numFmtId="0" fontId="1" fillId="29" borderId="0" applyNumberFormat="0" applyBorder="0" applyAlignment="0" applyProtection="0"/>
    <xf numFmtId="0" fontId="50" fillId="63" borderId="0" applyNumberFormat="0" applyBorder="0" applyAlignment="0" applyProtection="0"/>
    <xf numFmtId="0" fontId="75" fillId="51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0" fillId="51" borderId="0" applyNumberFormat="0" applyBorder="0" applyAlignment="0" applyProtection="0"/>
    <xf numFmtId="0" fontId="50" fillId="69" borderId="0" applyNumberFormat="0" applyBorder="0" applyAlignment="0" applyProtection="0"/>
    <xf numFmtId="0" fontId="1" fillId="32" borderId="0" applyNumberFormat="0" applyBorder="0" applyAlignment="0" applyProtection="0"/>
    <xf numFmtId="0" fontId="75" fillId="50" borderId="0" applyNumberFormat="0" applyBorder="0" applyAlignment="0" applyProtection="0"/>
    <xf numFmtId="0" fontId="3" fillId="0" borderId="0"/>
    <xf numFmtId="0" fontId="75" fillId="69" borderId="0" applyNumberFormat="0" applyBorder="0" applyAlignment="0" applyProtection="0"/>
    <xf numFmtId="0" fontId="75" fillId="63" borderId="0" applyNumberFormat="0" applyBorder="0" applyAlignment="0" applyProtection="0"/>
    <xf numFmtId="0" fontId="75" fillId="51" borderId="0" applyNumberFormat="0" applyBorder="0" applyAlignment="0" applyProtection="0"/>
    <xf numFmtId="0" fontId="75" fillId="58" borderId="0" applyNumberFormat="0" applyBorder="0" applyAlignment="0" applyProtection="0"/>
    <xf numFmtId="0" fontId="75" fillId="50" borderId="0" applyNumberFormat="0" applyBorder="0" applyAlignment="0" applyProtection="0"/>
    <xf numFmtId="0" fontId="75" fillId="5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7" applyNumberFormat="0" applyFont="0" applyAlignment="0" applyProtection="0"/>
    <xf numFmtId="0" fontId="50" fillId="53" borderId="0" applyNumberFormat="0" applyBorder="0" applyAlignment="0" applyProtection="0"/>
    <xf numFmtId="0" fontId="50" fillId="58" borderId="0" applyNumberFormat="0" applyBorder="0" applyAlignment="0" applyProtection="0"/>
    <xf numFmtId="0" fontId="50" fillId="63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69" borderId="0" applyNumberFormat="0" applyBorder="0" applyAlignment="0" applyProtection="0"/>
    <xf numFmtId="17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8" borderId="0" applyNumberFormat="0" applyBorder="0" applyAlignment="0" applyProtection="0"/>
    <xf numFmtId="0" fontId="50" fillId="63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69" borderId="0" applyNumberFormat="0" applyBorder="0" applyAlignment="0" applyProtection="0"/>
    <xf numFmtId="0" fontId="50" fillId="63" borderId="0" applyNumberFormat="0" applyBorder="0" applyAlignment="0" applyProtection="0"/>
    <xf numFmtId="0" fontId="50" fillId="69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0" fillId="50" borderId="0" applyNumberFormat="0" applyBorder="0" applyAlignment="0" applyProtection="0"/>
    <xf numFmtId="0" fontId="50" fillId="58" borderId="0" applyNumberFormat="0" applyBorder="0" applyAlignment="0" applyProtection="0"/>
    <xf numFmtId="0" fontId="50" fillId="53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51" borderId="0" applyNumberFormat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75" fillId="53" borderId="0" applyNumberFormat="0" applyBorder="0" applyAlignment="0" applyProtection="0"/>
    <xf numFmtId="0" fontId="75" fillId="58" borderId="0" applyNumberFormat="0" applyBorder="0" applyAlignment="0" applyProtection="0"/>
    <xf numFmtId="0" fontId="75" fillId="63" borderId="0" applyNumberFormat="0" applyBorder="0" applyAlignment="0" applyProtection="0"/>
    <xf numFmtId="0" fontId="75" fillId="50" borderId="0" applyNumberFormat="0" applyBorder="0" applyAlignment="0" applyProtection="0"/>
    <xf numFmtId="0" fontId="75" fillId="51" borderId="0" applyNumberFormat="0" applyBorder="0" applyAlignment="0" applyProtection="0"/>
    <xf numFmtId="0" fontId="75" fillId="69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14" borderId="37" applyNumberFormat="0" applyFont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79" borderId="45" applyNumberFormat="0" applyFont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7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right" readingOrder="2"/>
    </xf>
    <xf numFmtId="0" fontId="6" fillId="0" borderId="0" xfId="0" applyFont="1" applyAlignment="1">
      <alignment horizontal="center" readingOrder="2"/>
    </xf>
    <xf numFmtId="0" fontId="6" fillId="0" borderId="0" xfId="7" applyFont="1" applyAlignment="1">
      <alignment horizontal="right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wrapText="1"/>
    </xf>
    <xf numFmtId="0" fontId="17" fillId="0" borderId="0" xfId="7" applyFont="1" applyAlignment="1">
      <alignment horizontal="justify" readingOrder="2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6" fillId="2" borderId="1" xfId="7" applyNumberFormat="1" applyFont="1" applyFill="1" applyBorder="1" applyAlignment="1">
      <alignment horizontal="center" vertical="center" wrapText="1" readingOrder="2"/>
    </xf>
    <xf numFmtId="0" fontId="7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11" fillId="2" borderId="2" xfId="7" applyFont="1" applyFill="1" applyBorder="1" applyAlignment="1">
      <alignment horizontal="center" vertical="center" wrapText="1"/>
    </xf>
    <xf numFmtId="0" fontId="11" fillId="2" borderId="3" xfId="7" applyFont="1" applyFill="1" applyBorder="1" applyAlignment="1">
      <alignment horizontal="center" vertic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16" fillId="2" borderId="1" xfId="7" applyNumberFormat="1" applyFont="1" applyFill="1" applyBorder="1" applyAlignment="1">
      <alignment horizontal="right" vertical="center" wrapText="1" indent="1"/>
    </xf>
    <xf numFmtId="49" fontId="16" fillId="2" borderId="1" xfId="7" applyNumberFormat="1" applyFont="1" applyFill="1" applyBorder="1" applyAlignment="1">
      <alignment horizontal="right" vertical="center" wrapText="1" indent="3" readingOrder="2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wrapText="1"/>
    </xf>
    <xf numFmtId="0" fontId="7" fillId="2" borderId="4" xfId="7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center" vertical="center" wrapText="1" readingOrder="2"/>
    </xf>
    <xf numFmtId="49" fontId="16" fillId="2" borderId="7" xfId="7" applyNumberFormat="1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11" applyFont="1" applyFill="1" applyBorder="1" applyAlignment="1" applyProtection="1">
      <alignment horizontal="center" readingOrder="2"/>
    </xf>
    <xf numFmtId="49" fontId="7" fillId="2" borderId="6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right" vertical="center" wrapText="1" indent="2" readingOrder="2"/>
    </xf>
    <xf numFmtId="0" fontId="24" fillId="3" borderId="0" xfId="0" applyFont="1" applyFill="1" applyAlignment="1">
      <alignment horizontal="right" indent="2" readingOrder="2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0" fontId="23" fillId="6" borderId="0" xfId="0" applyFont="1" applyFill="1" applyAlignment="1">
      <alignment horizontal="center"/>
    </xf>
    <xf numFmtId="0" fontId="4" fillId="0" borderId="0" xfId="11" applyFill="1" applyBorder="1" applyAlignment="1" applyProtection="1">
      <alignment horizontal="center" readingOrder="2"/>
    </xf>
    <xf numFmtId="0" fontId="16" fillId="2" borderId="5" xfId="7" applyNumberFormat="1" applyFont="1" applyFill="1" applyBorder="1" applyAlignment="1">
      <alignment horizontal="right" vertical="center" wrapText="1" indent="1"/>
    </xf>
    <xf numFmtId="0" fontId="25" fillId="0" borderId="0" xfId="7" applyFont="1" applyAlignment="1">
      <alignment horizontal="right"/>
    </xf>
    <xf numFmtId="0" fontId="11" fillId="2" borderId="10" xfId="0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16" fillId="2" borderId="13" xfId="7" applyNumberFormat="1" applyFont="1" applyFill="1" applyBorder="1" applyAlignment="1">
      <alignment horizontal="center" vertical="center" wrapText="1" readingOrder="2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right" vertical="center" wrapText="1" readingOrder="2"/>
    </xf>
    <xf numFmtId="0" fontId="16" fillId="2" borderId="1" xfId="7" applyNumberFormat="1" applyFont="1" applyFill="1" applyBorder="1" applyAlignment="1">
      <alignment horizontal="right" vertical="center" wrapText="1" readingOrder="2"/>
    </xf>
    <xf numFmtId="0" fontId="16" fillId="2" borderId="5" xfId="7" applyNumberFormat="1" applyFont="1" applyFill="1" applyBorder="1" applyAlignment="1">
      <alignment horizontal="right" vertical="center" wrapText="1" indent="1" readingOrder="2"/>
    </xf>
    <xf numFmtId="0" fontId="11" fillId="2" borderId="26" xfId="0" applyFont="1" applyFill="1" applyBorder="1" applyAlignment="1">
      <alignment horizontal="center" vertical="center" wrapText="1"/>
    </xf>
    <xf numFmtId="3" fontId="7" fillId="7" borderId="2" xfId="0" applyNumberFormat="1" applyFont="1" applyFill="1" applyBorder="1" applyAlignment="1">
      <alignment horizontal="center" vertical="center" wrapText="1"/>
    </xf>
    <xf numFmtId="3" fontId="7" fillId="7" borderId="3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7" fillId="2" borderId="17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28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3"/>
    </xf>
    <xf numFmtId="0" fontId="30" fillId="0" borderId="0" xfId="0" applyFont="1" applyFill="1" applyBorder="1" applyAlignment="1">
      <alignment horizontal="right" indent="4"/>
    </xf>
    <xf numFmtId="0" fontId="30" fillId="0" borderId="0" xfId="0" applyFont="1" applyFill="1" applyBorder="1" applyAlignment="1">
      <alignment horizontal="right" indent="3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0" fontId="29" fillId="0" borderId="0" xfId="0" applyFont="1" applyFill="1" applyBorder="1" applyAlignment="1">
      <alignment horizontal="right" indent="2"/>
    </xf>
    <xf numFmtId="167" fontId="29" fillId="0" borderId="0" xfId="0" applyNumberFormat="1" applyFont="1" applyFill="1" applyBorder="1" applyAlignment="1">
      <alignment horizontal="right"/>
    </xf>
    <xf numFmtId="167" fontId="29" fillId="0" borderId="28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right"/>
    </xf>
    <xf numFmtId="168" fontId="30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29" xfId="13" applyFont="1" applyBorder="1" applyAlignment="1">
      <alignment horizontal="right"/>
    </xf>
    <xf numFmtId="10" fontId="7" fillId="0" borderId="29" xfId="14" applyNumberFormat="1" applyFont="1" applyBorder="1" applyAlignment="1">
      <alignment horizontal="center"/>
    </xf>
    <xf numFmtId="2" fontId="7" fillId="0" borderId="29" xfId="7" applyNumberFormat="1" applyFont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Font="1" applyFill="1" applyBorder="1" applyAlignment="1">
      <alignment horizontal="right" indent="2"/>
    </xf>
    <xf numFmtId="2" fontId="31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/>
    </xf>
    <xf numFmtId="167" fontId="31" fillId="0" borderId="0" xfId="0" applyNumberFormat="1" applyFont="1" applyFill="1" applyBorder="1" applyAlignment="1">
      <alignment horizontal="right"/>
    </xf>
    <xf numFmtId="164" fontId="7" fillId="0" borderId="29" xfId="13" applyFont="1" applyFill="1" applyBorder="1" applyAlignment="1">
      <alignment horizontal="right"/>
    </xf>
    <xf numFmtId="169" fontId="7" fillId="0" borderId="29" xfId="7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0" xfId="55"/>
    <xf numFmtId="0" fontId="25" fillId="0" borderId="0" xfId="7" applyFont="1" applyAlignment="1">
      <alignment horizontal="right"/>
    </xf>
    <xf numFmtId="0" fontId="25" fillId="0" borderId="0" xfId="7" applyFont="1" applyFill="1" applyBorder="1" applyAlignment="1">
      <alignment horizontal="right"/>
    </xf>
    <xf numFmtId="0" fontId="6" fillId="0" borderId="0" xfId="204" applyFont="1" applyAlignment="1">
      <alignment horizontal="center"/>
    </xf>
    <xf numFmtId="0" fontId="6" fillId="0" borderId="0" xfId="204" applyFont="1" applyAlignment="1">
      <alignment horizontal="right"/>
    </xf>
    <xf numFmtId="0" fontId="3" fillId="0" borderId="0" xfId="204"/>
    <xf numFmtId="0" fontId="8" fillId="0" borderId="0" xfId="204" applyFont="1" applyAlignment="1">
      <alignment horizontal="center" vertical="center" wrapText="1"/>
    </xf>
    <xf numFmtId="0" fontId="10" fillId="0" borderId="0" xfId="204" applyFont="1" applyAlignment="1">
      <alignment horizontal="center" wrapText="1"/>
    </xf>
    <xf numFmtId="0" fontId="13" fillId="2" borderId="1" xfId="204" applyFont="1" applyFill="1" applyBorder="1" applyAlignment="1">
      <alignment horizontal="center" vertical="center" wrapText="1"/>
    </xf>
    <xf numFmtId="0" fontId="7" fillId="2" borderId="2" xfId="204" applyFont="1" applyFill="1" applyBorder="1" applyAlignment="1">
      <alignment horizontal="center" vertical="center" wrapText="1"/>
    </xf>
    <xf numFmtId="0" fontId="11" fillId="2" borderId="1" xfId="204" applyFont="1" applyFill="1" applyBorder="1" applyAlignment="1">
      <alignment horizontal="center" vertical="center" wrapText="1"/>
    </xf>
    <xf numFmtId="0" fontId="11" fillId="2" borderId="2" xfId="204" applyFont="1" applyFill="1" applyBorder="1" applyAlignment="1">
      <alignment horizontal="center" vertical="center" wrapText="1"/>
    </xf>
    <xf numFmtId="49" fontId="7" fillId="2" borderId="1" xfId="204" applyNumberFormat="1" applyFont="1" applyFill="1" applyBorder="1" applyAlignment="1">
      <alignment horizontal="center" wrapText="1"/>
    </xf>
    <xf numFmtId="49" fontId="7" fillId="2" borderId="2" xfId="204" applyNumberFormat="1" applyFont="1" applyFill="1" applyBorder="1" applyAlignment="1">
      <alignment horizontal="center" wrapText="1"/>
    </xf>
    <xf numFmtId="0" fontId="30" fillId="0" borderId="0" xfId="204" applyFont="1" applyFill="1" applyBorder="1" applyAlignment="1">
      <alignment horizontal="right"/>
    </xf>
    <xf numFmtId="0" fontId="30" fillId="0" borderId="0" xfId="204" applyNumberFormat="1" applyFont="1" applyFill="1" applyBorder="1" applyAlignment="1">
      <alignment horizontal="right"/>
    </xf>
    <xf numFmtId="0" fontId="29" fillId="0" borderId="0" xfId="204" applyNumberFormat="1" applyFont="1" applyFill="1" applyBorder="1" applyAlignment="1">
      <alignment horizontal="right"/>
    </xf>
    <xf numFmtId="0" fontId="30" fillId="0" borderId="0" xfId="204" applyFont="1" applyFill="1" applyBorder="1" applyAlignment="1">
      <alignment horizontal="right" indent="2"/>
    </xf>
    <xf numFmtId="0" fontId="30" fillId="0" borderId="0" xfId="204" applyFont="1" applyFill="1" applyBorder="1" applyAlignment="1">
      <alignment horizontal="right" indent="3"/>
    </xf>
    <xf numFmtId="4" fontId="30" fillId="0" borderId="0" xfId="204" applyNumberFormat="1" applyFont="1" applyFill="1" applyBorder="1" applyAlignment="1">
      <alignment horizontal="right"/>
    </xf>
    <xf numFmtId="10" fontId="30" fillId="0" borderId="0" xfId="204" applyNumberFormat="1" applyFont="1" applyFill="1" applyBorder="1" applyAlignment="1">
      <alignment horizontal="right"/>
    </xf>
    <xf numFmtId="4" fontId="29" fillId="0" borderId="0" xfId="204" applyNumberFormat="1" applyFont="1" applyFill="1" applyBorder="1" applyAlignment="1">
      <alignment horizontal="right"/>
    </xf>
    <xf numFmtId="10" fontId="29" fillId="0" borderId="0" xfId="204" applyNumberFormat="1" applyFont="1" applyFill="1" applyBorder="1" applyAlignment="1">
      <alignment horizontal="right"/>
    </xf>
    <xf numFmtId="49" fontId="30" fillId="0" borderId="0" xfId="204" applyNumberFormat="1" applyFont="1" applyFill="1" applyBorder="1" applyAlignment="1">
      <alignment horizontal="right"/>
    </xf>
    <xf numFmtId="167" fontId="30" fillId="0" borderId="0" xfId="204" applyNumberFormat="1" applyFont="1" applyFill="1" applyBorder="1" applyAlignment="1">
      <alignment horizontal="right"/>
    </xf>
    <xf numFmtId="0" fontId="29" fillId="0" borderId="0" xfId="204" applyFont="1" applyFill="1" applyBorder="1" applyAlignment="1">
      <alignment horizontal="right" indent="2"/>
    </xf>
    <xf numFmtId="0" fontId="8" fillId="0" borderId="0" xfId="204" applyFont="1" applyAlignment="1">
      <alignment horizontal="right"/>
    </xf>
    <xf numFmtId="0" fontId="31" fillId="0" borderId="0" xfId="204" applyFont="1" applyFill="1" applyBorder="1" applyAlignment="1">
      <alignment horizontal="right"/>
    </xf>
    <xf numFmtId="0" fontId="31" fillId="0" borderId="0" xfId="204" applyNumberFormat="1" applyFont="1" applyFill="1" applyBorder="1" applyAlignment="1">
      <alignment horizontal="right"/>
    </xf>
    <xf numFmtId="4" fontId="31" fillId="0" borderId="0" xfId="204" applyNumberFormat="1" applyFont="1" applyFill="1" applyBorder="1" applyAlignment="1">
      <alignment horizontal="right"/>
    </xf>
    <xf numFmtId="10" fontId="31" fillId="0" borderId="0" xfId="204" applyNumberFormat="1" applyFont="1" applyFill="1" applyBorder="1" applyAlignment="1">
      <alignment horizontal="right"/>
    </xf>
    <xf numFmtId="0" fontId="31" fillId="0" borderId="0" xfId="204" applyFont="1" applyFill="1" applyBorder="1" applyAlignment="1">
      <alignment horizontal="right" indent="1"/>
    </xf>
    <xf numFmtId="0" fontId="10" fillId="0" borderId="0" xfId="204" applyFont="1" applyFill="1" applyAlignment="1">
      <alignment horizontal="center" wrapText="1"/>
    </xf>
    <xf numFmtId="0" fontId="8" fillId="0" borderId="0" xfId="204" applyFont="1" applyFill="1" applyAlignment="1">
      <alignment horizontal="center"/>
    </xf>
    <xf numFmtId="0" fontId="6" fillId="0" borderId="0" xfId="204" applyFont="1" applyFill="1" applyAlignment="1">
      <alignment horizontal="center"/>
    </xf>
    <xf numFmtId="0" fontId="7" fillId="0" borderId="0" xfId="204" applyFont="1" applyAlignment="1">
      <alignment horizontal="right" readingOrder="2"/>
    </xf>
    <xf numFmtId="164" fontId="100" fillId="0" borderId="0" xfId="203" applyFont="1"/>
    <xf numFmtId="0" fontId="2" fillId="0" borderId="0" xfId="55" applyAlignment="1">
      <alignment horizontal="right"/>
    </xf>
    <xf numFmtId="0" fontId="2" fillId="0" borderId="0" xfId="55" applyAlignment="1">
      <alignment horizontal="right" indent="1"/>
    </xf>
    <xf numFmtId="0" fontId="100" fillId="0" borderId="0" xfId="55" applyFont="1" applyAlignment="1">
      <alignment horizontal="right"/>
    </xf>
    <xf numFmtId="0" fontId="3" fillId="0" borderId="0" xfId="202"/>
    <xf numFmtId="0" fontId="8" fillId="0" borderId="0" xfId="202" applyFont="1" applyAlignment="1">
      <alignment horizontal="center" vertical="center" wrapText="1"/>
    </xf>
    <xf numFmtId="0" fontId="10" fillId="0" borderId="0" xfId="202" applyFont="1" applyAlignment="1">
      <alignment horizontal="center" wrapText="1"/>
    </xf>
    <xf numFmtId="0" fontId="30" fillId="0" borderId="0" xfId="202" applyNumberFormat="1" applyFont="1" applyFill="1" applyBorder="1" applyAlignment="1">
      <alignment horizontal="right"/>
    </xf>
    <xf numFmtId="4" fontId="30" fillId="0" borderId="0" xfId="202" applyNumberFormat="1" applyFont="1" applyFill="1" applyBorder="1" applyAlignment="1">
      <alignment horizontal="right"/>
    </xf>
    <xf numFmtId="10" fontId="30" fillId="0" borderId="0" xfId="202" applyNumberFormat="1" applyFont="1" applyFill="1" applyBorder="1" applyAlignment="1">
      <alignment horizontal="right"/>
    </xf>
    <xf numFmtId="0" fontId="8" fillId="0" borderId="0" xfId="202" applyFont="1" applyAlignment="1">
      <alignment horizontal="center"/>
    </xf>
    <xf numFmtId="0" fontId="31" fillId="0" borderId="0" xfId="202" applyNumberFormat="1" applyFont="1" applyFill="1" applyBorder="1" applyAlignment="1">
      <alignment horizontal="right"/>
    </xf>
    <xf numFmtId="4" fontId="31" fillId="0" borderId="0" xfId="202" applyNumberFormat="1" applyFont="1" applyFill="1" applyBorder="1" applyAlignment="1">
      <alignment horizontal="right"/>
    </xf>
    <xf numFmtId="10" fontId="31" fillId="0" borderId="0" xfId="202" applyNumberFormat="1" applyFont="1" applyFill="1" applyBorder="1" applyAlignment="1">
      <alignment horizontal="right"/>
    </xf>
    <xf numFmtId="0" fontId="31" fillId="0" borderId="0" xfId="202" applyFont="1" applyFill="1" applyBorder="1" applyAlignment="1">
      <alignment horizontal="right" indent="1"/>
    </xf>
    <xf numFmtId="0" fontId="31" fillId="0" borderId="0" xfId="202" applyFont="1" applyFill="1" applyBorder="1" applyAlignment="1">
      <alignment horizontal="right"/>
    </xf>
    <xf numFmtId="0" fontId="30" fillId="0" borderId="0" xfId="202" applyFont="1" applyFill="1" applyBorder="1" applyAlignment="1"/>
    <xf numFmtId="0" fontId="8" fillId="0" borderId="0" xfId="996" applyFont="1" applyFill="1" applyAlignment="1">
      <alignment horizontal="center" vertical="center" wrapText="1"/>
    </xf>
    <xf numFmtId="0" fontId="8" fillId="0" borderId="0" xfId="996" applyFont="1" applyAlignment="1">
      <alignment horizontal="center" vertical="center" wrapText="1"/>
    </xf>
    <xf numFmtId="0" fontId="6" fillId="0" borderId="0" xfId="996" applyFont="1" applyAlignment="1">
      <alignment horizontal="center"/>
    </xf>
    <xf numFmtId="0" fontId="30" fillId="0" borderId="0" xfId="996" applyFont="1" applyFill="1" applyBorder="1" applyAlignment="1"/>
    <xf numFmtId="0" fontId="30" fillId="0" borderId="0" xfId="996" applyFont="1" applyFill="1" applyBorder="1" applyAlignment="1">
      <alignment horizontal="right"/>
    </xf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24" xfId="204" applyFont="1" applyFill="1" applyBorder="1" applyAlignment="1">
      <alignment horizontal="center" vertical="center" wrapText="1" readingOrder="2"/>
    </xf>
    <xf numFmtId="0" fontId="9" fillId="2" borderId="25" xfId="204" applyFont="1" applyFill="1" applyBorder="1" applyAlignment="1">
      <alignment horizontal="center" vertical="center" wrapText="1" readingOrder="2"/>
    </xf>
    <xf numFmtId="0" fontId="22" fillId="2" borderId="19" xfId="0" applyFont="1" applyFill="1" applyBorder="1" applyAlignment="1">
      <alignment horizontal="center" vertical="center" wrapText="1" readingOrder="2"/>
    </xf>
    <xf numFmtId="0" fontId="18" fillId="0" borderId="20" xfId="0" applyFont="1" applyBorder="1" applyAlignment="1">
      <alignment horizontal="center" readingOrder="2"/>
    </xf>
    <xf numFmtId="0" fontId="18" fillId="0" borderId="16" xfId="0" applyFont="1" applyBorder="1" applyAlignment="1">
      <alignment horizontal="center" readingOrder="2"/>
    </xf>
    <xf numFmtId="0" fontId="22" fillId="2" borderId="21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readingOrder="2"/>
    </xf>
    <xf numFmtId="0" fontId="18" fillId="0" borderId="23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22" fillId="2" borderId="22" xfId="0" applyFont="1" applyFill="1" applyBorder="1" applyAlignment="1">
      <alignment horizontal="center" vertical="center" wrapText="1" readingOrder="2"/>
    </xf>
    <xf numFmtId="0" fontId="22" fillId="2" borderId="23" xfId="0" applyFont="1" applyFill="1" applyBorder="1" applyAlignment="1">
      <alignment horizontal="center" vertical="center" wrapText="1" readingOrder="2"/>
    </xf>
    <xf numFmtId="0" fontId="9" fillId="2" borderId="21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wrapText="1" readingOrder="2"/>
    </xf>
    <xf numFmtId="0" fontId="9" fillId="2" borderId="23" xfId="0" applyFont="1" applyFill="1" applyBorder="1" applyAlignment="1">
      <alignment horizontal="center" vertical="center" wrapText="1" readingOrder="2"/>
    </xf>
  </cellXfs>
  <cellStyles count="1779">
    <cellStyle name="20% - Accent1" xfId="66"/>
    <cellStyle name="20% - Accent1 2" xfId="248"/>
    <cellStyle name="20% - Accent1 3" xfId="481"/>
    <cellStyle name="20% - Accent1 4" xfId="214"/>
    <cellStyle name="20% - Accent1 5" xfId="849"/>
    <cellStyle name="20% - Accent2" xfId="67"/>
    <cellStyle name="20% - Accent2 2" xfId="249"/>
    <cellStyle name="20% - Accent2 3" xfId="496"/>
    <cellStyle name="20% - Accent2 4" xfId="209"/>
    <cellStyle name="20% - Accent2 5" xfId="850"/>
    <cellStyle name="20% - Accent3" xfId="68"/>
    <cellStyle name="20% - Accent3 2" xfId="250"/>
    <cellStyle name="20% - Accent3 3" xfId="482"/>
    <cellStyle name="20% - Accent3 4" xfId="215"/>
    <cellStyle name="20% - Accent3 5" xfId="851"/>
    <cellStyle name="20% - Accent4" xfId="69"/>
    <cellStyle name="20% - Accent4 2" xfId="251"/>
    <cellStyle name="20% - Accent4 3" xfId="505"/>
    <cellStyle name="20% - Accent4 4" xfId="212"/>
    <cellStyle name="20% - Accent4 5" xfId="852"/>
    <cellStyle name="20% - Accent5" xfId="70"/>
    <cellStyle name="20% - Accent5 2" xfId="252"/>
    <cellStyle name="20% - Accent5 3" xfId="483"/>
    <cellStyle name="20% - Accent5 4" xfId="205"/>
    <cellStyle name="20% - Accent5 5" xfId="853"/>
    <cellStyle name="20% - Accent6" xfId="71"/>
    <cellStyle name="20% - Accent6 2" xfId="253"/>
    <cellStyle name="20% - Accent6 3" xfId="506"/>
    <cellStyle name="20% - Accent6 4" xfId="208"/>
    <cellStyle name="20% - Accent6 5" xfId="854"/>
    <cellStyle name="20% - הדגשה1" xfId="32" builtinId="30" customBuiltin="1"/>
    <cellStyle name="20% - הדגשה1 2" xfId="183"/>
    <cellStyle name="20% - הדגשה1 2 2" xfId="338"/>
    <cellStyle name="20% - הדגשה1 2 2 2" xfId="1359"/>
    <cellStyle name="20% - הדגשה1 2 2 3" xfId="1609"/>
    <cellStyle name="20% - הדגשה1 2 2 4" xfId="1027"/>
    <cellStyle name="20% - הדגשה1 2 3" xfId="337"/>
    <cellStyle name="20% - הדגשה1 2 3 2" xfId="1358"/>
    <cellStyle name="20% - הדגשה1 2 3 3" xfId="1757"/>
    <cellStyle name="20% - הדגשה1 2 3 4" xfId="1187"/>
    <cellStyle name="20% - הדגשה1 2 4" xfId="899"/>
    <cellStyle name="20% - הדגשה1 2 5" xfId="1608"/>
    <cellStyle name="20% - הדגשה1 2 6" xfId="1026"/>
    <cellStyle name="20% - הדגשה1 3" xfId="339"/>
    <cellStyle name="20% - הדגשה1 3 2" xfId="340"/>
    <cellStyle name="20% - הדגשה1 3 2 2" xfId="1361"/>
    <cellStyle name="20% - הדגשה1 3 2 3" xfId="1611"/>
    <cellStyle name="20% - הדגשה1 3 2 4" xfId="1029"/>
    <cellStyle name="20% - הדגשה1 3 3" xfId="1360"/>
    <cellStyle name="20% - הדגשה1 3 4" xfId="1610"/>
    <cellStyle name="20% - הדגשה1 3 5" xfId="1028"/>
    <cellStyle name="20% - הדגשה1 4" xfId="341"/>
    <cellStyle name="20% - הדגשה1 4 2" xfId="1362"/>
    <cellStyle name="20% - הדגשה1 4 3" xfId="1612"/>
    <cellStyle name="20% - הדגשה1 4 4" xfId="1030"/>
    <cellStyle name="20% - הדגשה1 5" xfId="570"/>
    <cellStyle name="20% - הדגשה1 6" xfId="1264"/>
    <cellStyle name="20% - הדגשה1 7" xfId="1587"/>
    <cellStyle name="20% - הדגשה1 8" xfId="1005"/>
    <cellStyle name="20% - הדגשה2" xfId="36" builtinId="34" customBuiltin="1"/>
    <cellStyle name="20% - הדגשה2 2" xfId="184"/>
    <cellStyle name="20% - הדגשה2 2 2" xfId="343"/>
    <cellStyle name="20% - הדגשה2 2 2 2" xfId="1364"/>
    <cellStyle name="20% - הדגשה2 2 2 3" xfId="1614"/>
    <cellStyle name="20% - הדגשה2 2 2 4" xfId="1032"/>
    <cellStyle name="20% - הדגשה2 2 3" xfId="342"/>
    <cellStyle name="20% - הדגשה2 2 3 2" xfId="1363"/>
    <cellStyle name="20% - הדגשה2 2 3 3" xfId="1758"/>
    <cellStyle name="20% - הדגשה2 2 3 4" xfId="1188"/>
    <cellStyle name="20% - הדגשה2 2 4" xfId="900"/>
    <cellStyle name="20% - הדגשה2 2 5" xfId="1613"/>
    <cellStyle name="20% - הדגשה2 2 6" xfId="1031"/>
    <cellStyle name="20% - הדגשה2 3" xfId="344"/>
    <cellStyle name="20% - הדגשה2 3 2" xfId="345"/>
    <cellStyle name="20% - הדגשה2 3 2 2" xfId="1366"/>
    <cellStyle name="20% - הדגשה2 3 2 3" xfId="1616"/>
    <cellStyle name="20% - הדגשה2 3 2 4" xfId="1034"/>
    <cellStyle name="20% - הדגשה2 3 3" xfId="1365"/>
    <cellStyle name="20% - הדגשה2 3 4" xfId="1615"/>
    <cellStyle name="20% - הדגשה2 3 5" xfId="1033"/>
    <cellStyle name="20% - הדגשה2 4" xfId="346"/>
    <cellStyle name="20% - הדגשה2 4 2" xfId="1367"/>
    <cellStyle name="20% - הדגשה2 4 3" xfId="1617"/>
    <cellStyle name="20% - הדגשה2 4 4" xfId="1035"/>
    <cellStyle name="20% - הדגשה2 5" xfId="571"/>
    <cellStyle name="20% - הדגשה2 6" xfId="1302"/>
    <cellStyle name="20% - הדגשה2 7" xfId="1589"/>
    <cellStyle name="20% - הדגשה2 8" xfId="1007"/>
    <cellStyle name="20% - הדגשה3" xfId="40" builtinId="38" customBuiltin="1"/>
    <cellStyle name="20% - הדגשה3 2" xfId="185"/>
    <cellStyle name="20% - הדגשה3 2 2" xfId="348"/>
    <cellStyle name="20% - הדגשה3 2 2 2" xfId="1369"/>
    <cellStyle name="20% - הדגשה3 2 2 3" xfId="1619"/>
    <cellStyle name="20% - הדגשה3 2 2 4" xfId="1037"/>
    <cellStyle name="20% - הדגשה3 2 3" xfId="347"/>
    <cellStyle name="20% - הדגשה3 2 3 2" xfId="1368"/>
    <cellStyle name="20% - הדגשה3 2 3 3" xfId="1759"/>
    <cellStyle name="20% - הדגשה3 2 3 4" xfId="1189"/>
    <cellStyle name="20% - הדגשה3 2 4" xfId="901"/>
    <cellStyle name="20% - הדגשה3 2 5" xfId="1618"/>
    <cellStyle name="20% - הדגשה3 2 6" xfId="1036"/>
    <cellStyle name="20% - הדגשה3 3" xfId="349"/>
    <cellStyle name="20% - הדגשה3 3 2" xfId="350"/>
    <cellStyle name="20% - הדגשה3 3 2 2" xfId="1371"/>
    <cellStyle name="20% - הדגשה3 3 2 3" xfId="1621"/>
    <cellStyle name="20% - הדגשה3 3 2 4" xfId="1039"/>
    <cellStyle name="20% - הדגשה3 3 3" xfId="1370"/>
    <cellStyle name="20% - הדגשה3 3 4" xfId="1620"/>
    <cellStyle name="20% - הדגשה3 3 5" xfId="1038"/>
    <cellStyle name="20% - הדגשה3 4" xfId="351"/>
    <cellStyle name="20% - הדגשה3 4 2" xfId="1372"/>
    <cellStyle name="20% - הדגשה3 4 3" xfId="1622"/>
    <cellStyle name="20% - הדגשה3 4 4" xfId="1040"/>
    <cellStyle name="20% - הדגשה3 5" xfId="572"/>
    <cellStyle name="20% - הדגשה3 6" xfId="1293"/>
    <cellStyle name="20% - הדגשה3 7" xfId="1591"/>
    <cellStyle name="20% - הדגשה3 8" xfId="1009"/>
    <cellStyle name="20% - הדגשה4" xfId="44" builtinId="42" customBuiltin="1"/>
    <cellStyle name="20% - הדגשה4 2" xfId="186"/>
    <cellStyle name="20% - הדגשה4 2 2" xfId="353"/>
    <cellStyle name="20% - הדגשה4 2 2 2" xfId="1374"/>
    <cellStyle name="20% - הדגשה4 2 2 3" xfId="1624"/>
    <cellStyle name="20% - הדגשה4 2 2 4" xfId="1042"/>
    <cellStyle name="20% - הדגשה4 2 3" xfId="352"/>
    <cellStyle name="20% - הדגשה4 2 3 2" xfId="1373"/>
    <cellStyle name="20% - הדגשה4 2 3 3" xfId="1760"/>
    <cellStyle name="20% - הדגשה4 2 3 4" xfId="1190"/>
    <cellStyle name="20% - הדגשה4 2 4" xfId="902"/>
    <cellStyle name="20% - הדגשה4 2 5" xfId="1623"/>
    <cellStyle name="20% - הדגשה4 2 6" xfId="1041"/>
    <cellStyle name="20% - הדגשה4 3" xfId="354"/>
    <cellStyle name="20% - הדגשה4 3 2" xfId="355"/>
    <cellStyle name="20% - הדגשה4 3 2 2" xfId="1376"/>
    <cellStyle name="20% - הדגשה4 3 2 3" xfId="1626"/>
    <cellStyle name="20% - הדגשה4 3 2 4" xfId="1044"/>
    <cellStyle name="20% - הדגשה4 3 3" xfId="1375"/>
    <cellStyle name="20% - הדגשה4 3 4" xfId="1625"/>
    <cellStyle name="20% - הדגשה4 3 5" xfId="1043"/>
    <cellStyle name="20% - הדגשה4 4" xfId="356"/>
    <cellStyle name="20% - הדגשה4 4 2" xfId="1377"/>
    <cellStyle name="20% - הדגשה4 4 3" xfId="1627"/>
    <cellStyle name="20% - הדגשה4 4 4" xfId="1045"/>
    <cellStyle name="20% - הדגשה4 5" xfId="573"/>
    <cellStyle name="20% - הדגשה4 6" xfId="1299"/>
    <cellStyle name="20% - הדגשה4 7" xfId="1593"/>
    <cellStyle name="20% - הדגשה4 8" xfId="1011"/>
    <cellStyle name="20% - הדגשה5" xfId="48" builtinId="46" customBuiltin="1"/>
    <cellStyle name="20% - הדגשה5 2" xfId="187"/>
    <cellStyle name="20% - הדגשה5 2 2" xfId="358"/>
    <cellStyle name="20% - הדגשה5 2 2 2" xfId="1379"/>
    <cellStyle name="20% - הדגשה5 2 2 3" xfId="1629"/>
    <cellStyle name="20% - הדגשה5 2 2 4" xfId="1047"/>
    <cellStyle name="20% - הדגשה5 2 3" xfId="357"/>
    <cellStyle name="20% - הדגשה5 2 3 2" xfId="1378"/>
    <cellStyle name="20% - הדגשה5 2 3 3" xfId="1761"/>
    <cellStyle name="20% - הדגשה5 2 3 4" xfId="1191"/>
    <cellStyle name="20% - הדגשה5 2 4" xfId="903"/>
    <cellStyle name="20% - הדגשה5 2 5" xfId="1628"/>
    <cellStyle name="20% - הדגשה5 2 6" xfId="1046"/>
    <cellStyle name="20% - הדגשה5 3" xfId="359"/>
    <cellStyle name="20% - הדגשה5 3 2" xfId="360"/>
    <cellStyle name="20% - הדגשה5 3 2 2" xfId="1381"/>
    <cellStyle name="20% - הדגשה5 3 2 3" xfId="1631"/>
    <cellStyle name="20% - הדגשה5 3 2 4" xfId="1049"/>
    <cellStyle name="20% - הדגשה5 3 3" xfId="1380"/>
    <cellStyle name="20% - הדגשה5 3 4" xfId="1630"/>
    <cellStyle name="20% - הדגשה5 3 5" xfId="1048"/>
    <cellStyle name="20% - הדגשה5 4" xfId="361"/>
    <cellStyle name="20% - הדגשה5 4 2" xfId="1382"/>
    <cellStyle name="20% - הדגשה5 4 3" xfId="1632"/>
    <cellStyle name="20% - הדגשה5 4 4" xfId="1050"/>
    <cellStyle name="20% - הדגשה5 5" xfId="574"/>
    <cellStyle name="20% - הדגשה5 6" xfId="1337"/>
    <cellStyle name="20% - הדגשה5 7" xfId="1595"/>
    <cellStyle name="20% - הדגשה5 8" xfId="1013"/>
    <cellStyle name="20% - הדגשה6" xfId="52" builtinId="50" customBuiltin="1"/>
    <cellStyle name="20% - הדגשה6 2" xfId="188"/>
    <cellStyle name="20% - הדגשה6 2 2" xfId="363"/>
    <cellStyle name="20% - הדגשה6 2 2 2" xfId="1384"/>
    <cellStyle name="20% - הדגשה6 2 2 3" xfId="1634"/>
    <cellStyle name="20% - הדגשה6 2 2 4" xfId="1052"/>
    <cellStyle name="20% - הדגשה6 2 3" xfId="362"/>
    <cellStyle name="20% - הדגשה6 2 3 2" xfId="1383"/>
    <cellStyle name="20% - הדגשה6 2 3 3" xfId="1762"/>
    <cellStyle name="20% - הדגשה6 2 3 4" xfId="1192"/>
    <cellStyle name="20% - הדגשה6 2 4" xfId="904"/>
    <cellStyle name="20% - הדגשה6 2 5" xfId="1633"/>
    <cellStyle name="20% - הדגשה6 2 6" xfId="1051"/>
    <cellStyle name="20% - הדגשה6 3" xfId="364"/>
    <cellStyle name="20% - הדגשה6 3 2" xfId="365"/>
    <cellStyle name="20% - הדגשה6 3 2 2" xfId="1386"/>
    <cellStyle name="20% - הדגשה6 3 2 3" xfId="1636"/>
    <cellStyle name="20% - הדגשה6 3 2 4" xfId="1054"/>
    <cellStyle name="20% - הדגשה6 3 3" xfId="1385"/>
    <cellStyle name="20% - הדגשה6 3 4" xfId="1635"/>
    <cellStyle name="20% - הדגשה6 3 5" xfId="1053"/>
    <cellStyle name="20% - הדגשה6 4" xfId="366"/>
    <cellStyle name="20% - הדגשה6 4 2" xfId="1387"/>
    <cellStyle name="20% - הדגשה6 4 3" xfId="1637"/>
    <cellStyle name="20% - הדגשה6 4 4" xfId="1055"/>
    <cellStyle name="20% - הדגשה6 5" xfId="575"/>
    <cellStyle name="20% - הדגשה6 6" xfId="1332"/>
    <cellStyle name="20% - הדגשה6 7" xfId="1597"/>
    <cellStyle name="20% - הדגשה6 8" xfId="1015"/>
    <cellStyle name="40% - Accent1" xfId="72"/>
    <cellStyle name="40% - Accent1 2" xfId="254"/>
    <cellStyle name="40% - Accent1 3" xfId="497"/>
    <cellStyle name="40% - Accent1 4" xfId="207"/>
    <cellStyle name="40% - Accent1 5" xfId="855"/>
    <cellStyle name="40% - Accent2" xfId="73"/>
    <cellStyle name="40% - Accent2 2" xfId="255"/>
    <cellStyle name="40% - Accent2 3" xfId="507"/>
    <cellStyle name="40% - Accent2 4" xfId="210"/>
    <cellStyle name="40% - Accent2 5" xfId="856"/>
    <cellStyle name="40% - Accent3" xfId="74"/>
    <cellStyle name="40% - Accent3 2" xfId="256"/>
    <cellStyle name="40% - Accent3 3" xfId="484"/>
    <cellStyle name="40% - Accent3 4" xfId="206"/>
    <cellStyle name="40% - Accent3 5" xfId="857"/>
    <cellStyle name="40% - Accent4" xfId="75"/>
    <cellStyle name="40% - Accent4 2" xfId="257"/>
    <cellStyle name="40% - Accent4 3" xfId="508"/>
    <cellStyle name="40% - Accent4 4" xfId="211"/>
    <cellStyle name="40% - Accent4 5" xfId="858"/>
    <cellStyle name="40% - Accent5" xfId="76"/>
    <cellStyle name="40% - Accent5 2" xfId="258"/>
    <cellStyle name="40% - Accent5 3" xfId="498"/>
    <cellStyle name="40% - Accent5 4" xfId="216"/>
    <cellStyle name="40% - Accent5 5" xfId="859"/>
    <cellStyle name="40% - Accent6" xfId="77"/>
    <cellStyle name="40% - Accent6 2" xfId="259"/>
    <cellStyle name="40% - Accent6 3" xfId="509"/>
    <cellStyle name="40% - Accent6 4" xfId="217"/>
    <cellStyle name="40% - Accent6 5" xfId="860"/>
    <cellStyle name="40% - הדגשה1" xfId="33" builtinId="31" customBuiltin="1"/>
    <cellStyle name="40% - הדגשה1 2" xfId="189"/>
    <cellStyle name="40% - הדגשה1 2 2" xfId="368"/>
    <cellStyle name="40% - הדגשה1 2 2 2" xfId="1389"/>
    <cellStyle name="40% - הדגשה1 2 2 3" xfId="1639"/>
    <cellStyle name="40% - הדגשה1 2 2 4" xfId="1057"/>
    <cellStyle name="40% - הדגשה1 2 3" xfId="367"/>
    <cellStyle name="40% - הדגשה1 2 3 2" xfId="1388"/>
    <cellStyle name="40% - הדגשה1 2 3 3" xfId="1763"/>
    <cellStyle name="40% - הדגשה1 2 3 4" xfId="1193"/>
    <cellStyle name="40% - הדגשה1 2 4" xfId="905"/>
    <cellStyle name="40% - הדגשה1 2 5" xfId="1638"/>
    <cellStyle name="40% - הדגשה1 2 6" xfId="1056"/>
    <cellStyle name="40% - הדגשה1 3" xfId="369"/>
    <cellStyle name="40% - הדגשה1 3 2" xfId="370"/>
    <cellStyle name="40% - הדגשה1 3 2 2" xfId="1391"/>
    <cellStyle name="40% - הדגשה1 3 2 3" xfId="1641"/>
    <cellStyle name="40% - הדגשה1 3 2 4" xfId="1059"/>
    <cellStyle name="40% - הדגשה1 3 3" xfId="1390"/>
    <cellStyle name="40% - הדגשה1 3 4" xfId="1640"/>
    <cellStyle name="40% - הדגשה1 3 5" xfId="1058"/>
    <cellStyle name="40% - הדגשה1 4" xfId="371"/>
    <cellStyle name="40% - הדגשה1 4 2" xfId="1392"/>
    <cellStyle name="40% - הדגשה1 4 3" xfId="1642"/>
    <cellStyle name="40% - הדגשה1 4 4" xfId="1060"/>
    <cellStyle name="40% - הדגשה1 5" xfId="576"/>
    <cellStyle name="40% - הדגשה1 6" xfId="1309"/>
    <cellStyle name="40% - הדגשה1 7" xfId="1588"/>
    <cellStyle name="40% - הדגשה1 8" xfId="1006"/>
    <cellStyle name="40% - הדגשה2" xfId="37" builtinId="35" customBuiltin="1"/>
    <cellStyle name="40% - הדגשה2 2" xfId="190"/>
    <cellStyle name="40% - הדגשה2 2 2" xfId="373"/>
    <cellStyle name="40% - הדגשה2 2 2 2" xfId="1394"/>
    <cellStyle name="40% - הדגשה2 2 2 3" xfId="1644"/>
    <cellStyle name="40% - הדגשה2 2 2 4" xfId="1062"/>
    <cellStyle name="40% - הדגשה2 2 3" xfId="372"/>
    <cellStyle name="40% - הדגשה2 2 3 2" xfId="1393"/>
    <cellStyle name="40% - הדגשה2 2 3 3" xfId="1764"/>
    <cellStyle name="40% - הדגשה2 2 3 4" xfId="1194"/>
    <cellStyle name="40% - הדגשה2 2 4" xfId="906"/>
    <cellStyle name="40% - הדגשה2 2 5" xfId="1643"/>
    <cellStyle name="40% - הדגשה2 2 6" xfId="1061"/>
    <cellStyle name="40% - הדגשה2 3" xfId="374"/>
    <cellStyle name="40% - הדגשה2 3 2" xfId="375"/>
    <cellStyle name="40% - הדגשה2 3 2 2" xfId="1396"/>
    <cellStyle name="40% - הדגשה2 3 2 3" xfId="1646"/>
    <cellStyle name="40% - הדגשה2 3 2 4" xfId="1064"/>
    <cellStyle name="40% - הדגשה2 3 3" xfId="1395"/>
    <cellStyle name="40% - הדגשה2 3 4" xfId="1645"/>
    <cellStyle name="40% - הדגשה2 3 5" xfId="1063"/>
    <cellStyle name="40% - הדגשה2 4" xfId="376"/>
    <cellStyle name="40% - הדגשה2 4 2" xfId="1397"/>
    <cellStyle name="40% - הדגשה2 4 3" xfId="1647"/>
    <cellStyle name="40% - הדגשה2 4 4" xfId="1065"/>
    <cellStyle name="40% - הדגשה2 5" xfId="577"/>
    <cellStyle name="40% - הדגשה2 6" xfId="1301"/>
    <cellStyle name="40% - הדגשה2 7" xfId="1590"/>
    <cellStyle name="40% - הדגשה2 8" xfId="1008"/>
    <cellStyle name="40% - הדגשה3" xfId="41" builtinId="39" customBuiltin="1"/>
    <cellStyle name="40% - הדגשה3 2" xfId="191"/>
    <cellStyle name="40% - הדגשה3 2 2" xfId="378"/>
    <cellStyle name="40% - הדגשה3 2 2 2" xfId="1399"/>
    <cellStyle name="40% - הדגשה3 2 2 3" xfId="1649"/>
    <cellStyle name="40% - הדגשה3 2 2 4" xfId="1067"/>
    <cellStyle name="40% - הדגשה3 2 3" xfId="377"/>
    <cellStyle name="40% - הדגשה3 2 3 2" xfId="1398"/>
    <cellStyle name="40% - הדגשה3 2 3 3" xfId="1765"/>
    <cellStyle name="40% - הדגשה3 2 3 4" xfId="1195"/>
    <cellStyle name="40% - הדגשה3 2 4" xfId="907"/>
    <cellStyle name="40% - הדגשה3 2 5" xfId="1648"/>
    <cellStyle name="40% - הדגשה3 2 6" xfId="1066"/>
    <cellStyle name="40% - הדגשה3 3" xfId="379"/>
    <cellStyle name="40% - הדגשה3 3 2" xfId="380"/>
    <cellStyle name="40% - הדגשה3 3 2 2" xfId="1401"/>
    <cellStyle name="40% - הדגשה3 3 2 3" xfId="1651"/>
    <cellStyle name="40% - הדגשה3 3 2 4" xfId="1069"/>
    <cellStyle name="40% - הדגשה3 3 3" xfId="1400"/>
    <cellStyle name="40% - הדגשה3 3 4" xfId="1650"/>
    <cellStyle name="40% - הדגשה3 3 5" xfId="1068"/>
    <cellStyle name="40% - הדגשה3 4" xfId="381"/>
    <cellStyle name="40% - הדגשה3 4 2" xfId="1402"/>
    <cellStyle name="40% - הדגשה3 4 3" xfId="1652"/>
    <cellStyle name="40% - הדגשה3 4 4" xfId="1070"/>
    <cellStyle name="40% - הדגשה3 5" xfId="578"/>
    <cellStyle name="40% - הדגשה3 6" xfId="1263"/>
    <cellStyle name="40% - הדגשה3 7" xfId="1592"/>
    <cellStyle name="40% - הדגשה3 8" xfId="1010"/>
    <cellStyle name="40% - הדגשה4" xfId="45" builtinId="43" customBuiltin="1"/>
    <cellStyle name="40% - הדגשה4 2" xfId="192"/>
    <cellStyle name="40% - הדגשה4 2 2" xfId="383"/>
    <cellStyle name="40% - הדגשה4 2 2 2" xfId="1404"/>
    <cellStyle name="40% - הדגשה4 2 2 3" xfId="1654"/>
    <cellStyle name="40% - הדגשה4 2 2 4" xfId="1072"/>
    <cellStyle name="40% - הדגשה4 2 3" xfId="382"/>
    <cellStyle name="40% - הדגשה4 2 3 2" xfId="1403"/>
    <cellStyle name="40% - הדגשה4 2 3 3" xfId="1766"/>
    <cellStyle name="40% - הדגשה4 2 3 4" xfId="1196"/>
    <cellStyle name="40% - הדגשה4 2 4" xfId="908"/>
    <cellStyle name="40% - הדגשה4 2 5" xfId="1653"/>
    <cellStyle name="40% - הדגשה4 2 6" xfId="1071"/>
    <cellStyle name="40% - הדגשה4 3" xfId="384"/>
    <cellStyle name="40% - הדגשה4 3 2" xfId="385"/>
    <cellStyle name="40% - הדגשה4 3 2 2" xfId="1406"/>
    <cellStyle name="40% - הדגשה4 3 2 3" xfId="1656"/>
    <cellStyle name="40% - הדגשה4 3 2 4" xfId="1074"/>
    <cellStyle name="40% - הדגשה4 3 3" xfId="1405"/>
    <cellStyle name="40% - הדגשה4 3 4" xfId="1655"/>
    <cellStyle name="40% - הדגשה4 3 5" xfId="1073"/>
    <cellStyle name="40% - הדגשה4 4" xfId="386"/>
    <cellStyle name="40% - הדגשה4 4 2" xfId="1407"/>
    <cellStyle name="40% - הדגשה4 4 3" xfId="1657"/>
    <cellStyle name="40% - הדגשה4 4 4" xfId="1075"/>
    <cellStyle name="40% - הדגשה4 5" xfId="579"/>
    <cellStyle name="40% - הדגשה4 6" xfId="1328"/>
    <cellStyle name="40% - הדגשה4 7" xfId="1594"/>
    <cellStyle name="40% - הדגשה4 8" xfId="1012"/>
    <cellStyle name="40% - הדגשה5" xfId="49" builtinId="47" customBuiltin="1"/>
    <cellStyle name="40% - הדגשה5 2" xfId="193"/>
    <cellStyle name="40% - הדגשה5 2 2" xfId="388"/>
    <cellStyle name="40% - הדגשה5 2 2 2" xfId="1409"/>
    <cellStyle name="40% - הדגשה5 2 2 3" xfId="1659"/>
    <cellStyle name="40% - הדגשה5 2 2 4" xfId="1077"/>
    <cellStyle name="40% - הדגשה5 2 3" xfId="387"/>
    <cellStyle name="40% - הדגשה5 2 3 2" xfId="1408"/>
    <cellStyle name="40% - הדגשה5 2 3 3" xfId="1767"/>
    <cellStyle name="40% - הדגשה5 2 3 4" xfId="1197"/>
    <cellStyle name="40% - הדגשה5 2 4" xfId="909"/>
    <cellStyle name="40% - הדגשה5 2 5" xfId="1658"/>
    <cellStyle name="40% - הדגשה5 2 6" xfId="1076"/>
    <cellStyle name="40% - הדגשה5 3" xfId="389"/>
    <cellStyle name="40% - הדגשה5 3 2" xfId="390"/>
    <cellStyle name="40% - הדגשה5 3 2 2" xfId="1411"/>
    <cellStyle name="40% - הדגשה5 3 2 3" xfId="1661"/>
    <cellStyle name="40% - הדגשה5 3 2 4" xfId="1079"/>
    <cellStyle name="40% - הדגשה5 3 3" xfId="1410"/>
    <cellStyle name="40% - הדגשה5 3 4" xfId="1660"/>
    <cellStyle name="40% - הדגשה5 3 5" xfId="1078"/>
    <cellStyle name="40% - הדגשה5 4" xfId="391"/>
    <cellStyle name="40% - הדגשה5 4 2" xfId="1412"/>
    <cellStyle name="40% - הדגשה5 4 3" xfId="1662"/>
    <cellStyle name="40% - הדגשה5 4 4" xfId="1080"/>
    <cellStyle name="40% - הדגשה5 5" xfId="580"/>
    <cellStyle name="40% - הדגשה5 6" xfId="1254"/>
    <cellStyle name="40% - הדגשה5 7" xfId="1596"/>
    <cellStyle name="40% - הדגשה5 8" xfId="1014"/>
    <cellStyle name="40% - הדגשה6" xfId="53" builtinId="51" customBuiltin="1"/>
    <cellStyle name="40% - הדגשה6 2" xfId="194"/>
    <cellStyle name="40% - הדגשה6 2 2" xfId="393"/>
    <cellStyle name="40% - הדגשה6 2 2 2" xfId="1414"/>
    <cellStyle name="40% - הדגשה6 2 2 3" xfId="1664"/>
    <cellStyle name="40% - הדגשה6 2 2 4" xfId="1082"/>
    <cellStyle name="40% - הדגשה6 2 3" xfId="392"/>
    <cellStyle name="40% - הדגשה6 2 3 2" xfId="1413"/>
    <cellStyle name="40% - הדגשה6 2 3 3" xfId="1768"/>
    <cellStyle name="40% - הדגשה6 2 3 4" xfId="1198"/>
    <cellStyle name="40% - הדגשה6 2 4" xfId="910"/>
    <cellStyle name="40% - הדגשה6 2 5" xfId="1663"/>
    <cellStyle name="40% - הדגשה6 2 6" xfId="1081"/>
    <cellStyle name="40% - הדגשה6 3" xfId="394"/>
    <cellStyle name="40% - הדגשה6 3 2" xfId="395"/>
    <cellStyle name="40% - הדגשה6 3 2 2" xfId="1416"/>
    <cellStyle name="40% - הדגשה6 3 2 3" xfId="1666"/>
    <cellStyle name="40% - הדגשה6 3 2 4" xfId="1084"/>
    <cellStyle name="40% - הדגשה6 3 3" xfId="1415"/>
    <cellStyle name="40% - הדגשה6 3 4" xfId="1665"/>
    <cellStyle name="40% - הדגשה6 3 5" xfId="1083"/>
    <cellStyle name="40% - הדגשה6 4" xfId="396"/>
    <cellStyle name="40% - הדגשה6 4 2" xfId="1417"/>
    <cellStyle name="40% - הדגשה6 4 3" xfId="1667"/>
    <cellStyle name="40% - הדגשה6 4 4" xfId="1085"/>
    <cellStyle name="40% - הדגשה6 5" xfId="581"/>
    <cellStyle name="40% - הדגשה6 6" xfId="1352"/>
    <cellStyle name="40% - הדגשה6 7" xfId="1598"/>
    <cellStyle name="40% - הדגשה6 8" xfId="1016"/>
    <cellStyle name="60% - Accent1" xfId="78"/>
    <cellStyle name="60% - Accent1 2" xfId="260"/>
    <cellStyle name="60% - Accent1 3" xfId="485"/>
    <cellStyle name="60% - Accent1 4" xfId="218"/>
    <cellStyle name="60% - Accent1 5" xfId="861"/>
    <cellStyle name="60% - Accent2" xfId="79"/>
    <cellStyle name="60% - Accent2 2" xfId="261"/>
    <cellStyle name="60% - Accent2 3" xfId="510"/>
    <cellStyle name="60% - Accent2 4" xfId="219"/>
    <cellStyle name="60% - Accent2 5" xfId="862"/>
    <cellStyle name="60% - Accent3" xfId="80"/>
    <cellStyle name="60% - Accent3 2" xfId="262"/>
    <cellStyle name="60% - Accent3 3" xfId="499"/>
    <cellStyle name="60% - Accent3 4" xfId="220"/>
    <cellStyle name="60% - Accent3 5" xfId="863"/>
    <cellStyle name="60% - Accent4" xfId="81"/>
    <cellStyle name="60% - Accent4 2" xfId="263"/>
    <cellStyle name="60% - Accent4 3" xfId="511"/>
    <cellStyle name="60% - Accent4 4" xfId="221"/>
    <cellStyle name="60% - Accent4 5" xfId="864"/>
    <cellStyle name="60% - Accent5" xfId="82"/>
    <cellStyle name="60% - Accent5 2" xfId="264"/>
    <cellStyle name="60% - Accent5 3" xfId="486"/>
    <cellStyle name="60% - Accent5 4" xfId="222"/>
    <cellStyle name="60% - Accent5 5" xfId="865"/>
    <cellStyle name="60% - Accent6" xfId="83"/>
    <cellStyle name="60% - Accent6 2" xfId="265"/>
    <cellStyle name="60% - Accent6 3" xfId="512"/>
    <cellStyle name="60% - Accent6 4" xfId="223"/>
    <cellStyle name="60% - Accent6 5" xfId="866"/>
    <cellStyle name="60% - הדגשה1" xfId="34" builtinId="32" customBuiltin="1"/>
    <cellStyle name="60% - הדגשה1 2" xfId="398"/>
    <cellStyle name="60% - הדגשה1 3" xfId="582"/>
    <cellStyle name="60% - הדגשה2" xfId="38" builtinId="36" customBuiltin="1"/>
    <cellStyle name="60% - הדגשה2 2" xfId="399"/>
    <cellStyle name="60% - הדגשה2 3" xfId="583"/>
    <cellStyle name="60% - הדגשה3" xfId="42" builtinId="40" customBuiltin="1"/>
    <cellStyle name="60% - הדגשה3 2" xfId="400"/>
    <cellStyle name="60% - הדגשה3 3" xfId="584"/>
    <cellStyle name="60% - הדגשה4" xfId="46" builtinId="44" customBuiltin="1"/>
    <cellStyle name="60% - הדגשה4 2" xfId="401"/>
    <cellStyle name="60% - הדגשה4 3" xfId="585"/>
    <cellStyle name="60% - הדגשה5" xfId="50" builtinId="48" customBuiltin="1"/>
    <cellStyle name="60% - הדגשה5 2" xfId="402"/>
    <cellStyle name="60% - הדגשה5 3" xfId="586"/>
    <cellStyle name="60% - הדגשה6" xfId="54" builtinId="52" customBuiltin="1"/>
    <cellStyle name="60% - הדגשה6 2" xfId="403"/>
    <cellStyle name="60% - הדגשה6 3" xfId="587"/>
    <cellStyle name="Accent1" xfId="84"/>
    <cellStyle name="Accent1 - 20%" xfId="85"/>
    <cellStyle name="Accent1 - 40%" xfId="86"/>
    <cellStyle name="Accent1 - 60%" xfId="87"/>
    <cellStyle name="Accent1 10" xfId="535"/>
    <cellStyle name="Accent1 11" xfId="557"/>
    <cellStyle name="Accent1 12" xfId="539"/>
    <cellStyle name="Accent1 13" xfId="553"/>
    <cellStyle name="Accent1 14" xfId="532"/>
    <cellStyle name="Accent1 15" xfId="588"/>
    <cellStyle name="Accent1 16" xfId="605"/>
    <cellStyle name="Accent1 17" xfId="633"/>
    <cellStyle name="Accent1 18" xfId="644"/>
    <cellStyle name="Accent1 19" xfId="648"/>
    <cellStyle name="Accent1 2" xfId="266"/>
    <cellStyle name="Accent1 20" xfId="665"/>
    <cellStyle name="Accent1 21" xfId="707"/>
    <cellStyle name="Accent1 22" xfId="713"/>
    <cellStyle name="Accent1 23" xfId="742"/>
    <cellStyle name="Accent1 24" xfId="720"/>
    <cellStyle name="Accent1 25" xfId="739"/>
    <cellStyle name="Accent1 26" xfId="719"/>
    <cellStyle name="Accent1 27" xfId="738"/>
    <cellStyle name="Accent1 28" xfId="749"/>
    <cellStyle name="Accent1 29" xfId="757"/>
    <cellStyle name="Accent1 3" xfId="296"/>
    <cellStyle name="Accent1 30" xfId="774"/>
    <cellStyle name="Accent1 31" xfId="755"/>
    <cellStyle name="Accent1 32" xfId="779"/>
    <cellStyle name="Accent1 33" xfId="799"/>
    <cellStyle name="Accent1 34" xfId="778"/>
    <cellStyle name="Accent1 35" xfId="793"/>
    <cellStyle name="Accent1 36" xfId="804"/>
    <cellStyle name="Accent1 37" xfId="811"/>
    <cellStyle name="Accent1 38" xfId="835"/>
    <cellStyle name="Accent1 39" xfId="812"/>
    <cellStyle name="Accent1 4" xfId="309"/>
    <cellStyle name="Accent1 4 2" xfId="500"/>
    <cellStyle name="Accent1 40" xfId="833"/>
    <cellStyle name="Accent1 41" xfId="810"/>
    <cellStyle name="Accent1 42" xfId="224"/>
    <cellStyle name="Accent1 43" xfId="292"/>
    <cellStyle name="Accent1 44" xfId="867"/>
    <cellStyle name="Accent1 45" xfId="932"/>
    <cellStyle name="Accent1 46" xfId="894"/>
    <cellStyle name="Accent1 47" xfId="972"/>
    <cellStyle name="Accent1 48" xfId="984"/>
    <cellStyle name="Accent1 49" xfId="893"/>
    <cellStyle name="Accent1 5" xfId="327"/>
    <cellStyle name="Accent1 5 2" xfId="525"/>
    <cellStyle name="Accent1 50" xfId="848"/>
    <cellStyle name="Accent1 51" xfId="1227"/>
    <cellStyle name="Accent1 52" xfId="1238"/>
    <cellStyle name="Accent1 53" xfId="1248"/>
    <cellStyle name="Accent1 54" xfId="1286"/>
    <cellStyle name="Accent1 55" xfId="1244"/>
    <cellStyle name="Accent1 56" xfId="1261"/>
    <cellStyle name="Accent1 57" xfId="1323"/>
    <cellStyle name="Accent1 58" xfId="1292"/>
    <cellStyle name="Accent1 59" xfId="1313"/>
    <cellStyle name="Accent1 6" xfId="316"/>
    <cellStyle name="Accent1 60" xfId="1345"/>
    <cellStyle name="Accent1 61" xfId="1245"/>
    <cellStyle name="Accent1 62" xfId="1269"/>
    <cellStyle name="Accent1 63" xfId="1259"/>
    <cellStyle name="Accent1 64" xfId="1289"/>
    <cellStyle name="Accent1 65" xfId="1506"/>
    <cellStyle name="Accent1 66" xfId="1552"/>
    <cellStyle name="Accent1 67" xfId="1580"/>
    <cellStyle name="Accent1 68" xfId="1569"/>
    <cellStyle name="Accent1 69" xfId="998"/>
    <cellStyle name="Accent1 7" xfId="329"/>
    <cellStyle name="Accent1 8" xfId="470"/>
    <cellStyle name="Accent1 9" xfId="478"/>
    <cellStyle name="Accent1_30 6 11 (3)" xfId="88"/>
    <cellStyle name="Accent2" xfId="89"/>
    <cellStyle name="Accent2 - 20%" xfId="90"/>
    <cellStyle name="Accent2 - 40%" xfId="91"/>
    <cellStyle name="Accent2 - 60%" xfId="92"/>
    <cellStyle name="Accent2 10" xfId="536"/>
    <cellStyle name="Accent2 11" xfId="556"/>
    <cellStyle name="Accent2 12" xfId="542"/>
    <cellStyle name="Accent2 13" xfId="551"/>
    <cellStyle name="Accent2 14" xfId="533"/>
    <cellStyle name="Accent2 15" xfId="589"/>
    <cellStyle name="Accent2 16" xfId="632"/>
    <cellStyle name="Accent2 17" xfId="634"/>
    <cellStyle name="Accent2 18" xfId="643"/>
    <cellStyle name="Accent2 19" xfId="649"/>
    <cellStyle name="Accent2 2" xfId="267"/>
    <cellStyle name="Accent2 20" xfId="663"/>
    <cellStyle name="Accent2 21" xfId="708"/>
    <cellStyle name="Accent2 22" xfId="714"/>
    <cellStyle name="Accent2 23" xfId="736"/>
    <cellStyle name="Accent2 24" xfId="722"/>
    <cellStyle name="Accent2 25" xfId="743"/>
    <cellStyle name="Accent2 26" xfId="721"/>
    <cellStyle name="Accent2 27" xfId="745"/>
    <cellStyle name="Accent2 28" xfId="750"/>
    <cellStyle name="Accent2 29" xfId="758"/>
    <cellStyle name="Accent2 3" xfId="297"/>
    <cellStyle name="Accent2 30" xfId="773"/>
    <cellStyle name="Accent2 31" xfId="756"/>
    <cellStyle name="Accent2 32" xfId="781"/>
    <cellStyle name="Accent2 33" xfId="798"/>
    <cellStyle name="Accent2 34" xfId="780"/>
    <cellStyle name="Accent2 35" xfId="802"/>
    <cellStyle name="Accent2 36" xfId="805"/>
    <cellStyle name="Accent2 37" xfId="813"/>
    <cellStyle name="Accent2 38" xfId="834"/>
    <cellStyle name="Accent2 39" xfId="816"/>
    <cellStyle name="Accent2 4" xfId="310"/>
    <cellStyle name="Accent2 4 2" xfId="513"/>
    <cellStyle name="Accent2 40" xfId="831"/>
    <cellStyle name="Accent2 41" xfId="814"/>
    <cellStyle name="Accent2 42" xfId="225"/>
    <cellStyle name="Accent2 43" xfId="291"/>
    <cellStyle name="Accent2 44" xfId="871"/>
    <cellStyle name="Accent2 45" xfId="961"/>
    <cellStyle name="Accent2 46" xfId="895"/>
    <cellStyle name="Accent2 47" xfId="980"/>
    <cellStyle name="Accent2 48" xfId="991"/>
    <cellStyle name="Accent2 49" xfId="992"/>
    <cellStyle name="Accent2 5" xfId="326"/>
    <cellStyle name="Accent2 5 2" xfId="526"/>
    <cellStyle name="Accent2 50" xfId="846"/>
    <cellStyle name="Accent2 51" xfId="1228"/>
    <cellStyle name="Accent2 52" xfId="1231"/>
    <cellStyle name="Accent2 53" xfId="1249"/>
    <cellStyle name="Accent2 54" xfId="1268"/>
    <cellStyle name="Accent2 55" xfId="1273"/>
    <cellStyle name="Accent2 56" xfId="1295"/>
    <cellStyle name="Accent2 57" xfId="1321"/>
    <cellStyle name="Accent2 58" xfId="1276"/>
    <cellStyle name="Accent2 59" xfId="1303"/>
    <cellStyle name="Accent2 6" xfId="317"/>
    <cellStyle name="Accent2 60" xfId="1343"/>
    <cellStyle name="Accent2 61" xfId="1262"/>
    <cellStyle name="Accent2 62" xfId="1310"/>
    <cellStyle name="Accent2 63" xfId="1257"/>
    <cellStyle name="Accent2 64" xfId="1290"/>
    <cellStyle name="Accent2 65" xfId="1507"/>
    <cellStyle name="Accent2 66" xfId="1553"/>
    <cellStyle name="Accent2 67" xfId="1581"/>
    <cellStyle name="Accent2 68" xfId="1568"/>
    <cellStyle name="Accent2 69" xfId="999"/>
    <cellStyle name="Accent2 7" xfId="330"/>
    <cellStyle name="Accent2 8" xfId="471"/>
    <cellStyle name="Accent2 9" xfId="479"/>
    <cellStyle name="Accent2_30 6 11 (3)" xfId="93"/>
    <cellStyle name="Accent3" xfId="94"/>
    <cellStyle name="Accent3 - 20%" xfId="95"/>
    <cellStyle name="Accent3 - 40%" xfId="96"/>
    <cellStyle name="Accent3 - 60%" xfId="97"/>
    <cellStyle name="Accent3 10" xfId="538"/>
    <cellStyle name="Accent3 11" xfId="555"/>
    <cellStyle name="Accent3 12" xfId="545"/>
    <cellStyle name="Accent3 13" xfId="560"/>
    <cellStyle name="Accent3 14" xfId="534"/>
    <cellStyle name="Accent3 15" xfId="590"/>
    <cellStyle name="Accent3 16" xfId="598"/>
    <cellStyle name="Accent3 17" xfId="635"/>
    <cellStyle name="Accent3 18" xfId="642"/>
    <cellStyle name="Accent3 19" xfId="650"/>
    <cellStyle name="Accent3 2" xfId="268"/>
    <cellStyle name="Accent3 20" xfId="662"/>
    <cellStyle name="Accent3 21" xfId="709"/>
    <cellStyle name="Accent3 22" xfId="715"/>
    <cellStyle name="Accent3 23" xfId="735"/>
    <cellStyle name="Accent3 24" xfId="724"/>
    <cellStyle name="Accent3 25" xfId="737"/>
    <cellStyle name="Accent3 26" xfId="723"/>
    <cellStyle name="Accent3 27" xfId="747"/>
    <cellStyle name="Accent3 28" xfId="751"/>
    <cellStyle name="Accent3 29" xfId="760"/>
    <cellStyle name="Accent3 3" xfId="298"/>
    <cellStyle name="Accent3 30" xfId="772"/>
    <cellStyle name="Accent3 31" xfId="759"/>
    <cellStyle name="Accent3 32" xfId="783"/>
    <cellStyle name="Accent3 33" xfId="797"/>
    <cellStyle name="Accent3 34" xfId="782"/>
    <cellStyle name="Accent3 35" xfId="801"/>
    <cellStyle name="Accent3 36" xfId="806"/>
    <cellStyle name="Accent3 37" xfId="815"/>
    <cellStyle name="Accent3 38" xfId="832"/>
    <cellStyle name="Accent3 39" xfId="819"/>
    <cellStyle name="Accent3 4" xfId="311"/>
    <cellStyle name="Accent3 4 2" xfId="487"/>
    <cellStyle name="Accent3 40" xfId="829"/>
    <cellStyle name="Accent3 41" xfId="818"/>
    <cellStyle name="Accent3 42" xfId="226"/>
    <cellStyle name="Accent3 43" xfId="290"/>
    <cellStyle name="Accent3 44" xfId="872"/>
    <cellStyle name="Accent3 45" xfId="959"/>
    <cellStyle name="Accent3 46" xfId="896"/>
    <cellStyle name="Accent3 47" xfId="965"/>
    <cellStyle name="Accent3 48" xfId="960"/>
    <cellStyle name="Accent3 49" xfId="973"/>
    <cellStyle name="Accent3 5" xfId="322"/>
    <cellStyle name="Accent3 5 2" xfId="527"/>
    <cellStyle name="Accent3 50" xfId="844"/>
    <cellStyle name="Accent3 51" xfId="1234"/>
    <cellStyle name="Accent3 52" xfId="1236"/>
    <cellStyle name="Accent3 53" xfId="1250"/>
    <cellStyle name="Accent3 54" xfId="1285"/>
    <cellStyle name="Accent3 55" xfId="1284"/>
    <cellStyle name="Accent3 56" xfId="1298"/>
    <cellStyle name="Accent3 57" xfId="1319"/>
    <cellStyle name="Accent3 58" xfId="1274"/>
    <cellStyle name="Accent3 59" xfId="1306"/>
    <cellStyle name="Accent3 6" xfId="313"/>
    <cellStyle name="Accent3 60" xfId="1341"/>
    <cellStyle name="Accent3 61" xfId="1256"/>
    <cellStyle name="Accent3 62" xfId="1275"/>
    <cellStyle name="Accent3 63" xfId="1283"/>
    <cellStyle name="Accent3 64" xfId="1329"/>
    <cellStyle name="Accent3 65" xfId="1508"/>
    <cellStyle name="Accent3 66" xfId="1554"/>
    <cellStyle name="Accent3 67" xfId="1582"/>
    <cellStyle name="Accent3 68" xfId="1558"/>
    <cellStyle name="Accent3 69" xfId="1000"/>
    <cellStyle name="Accent3 7" xfId="331"/>
    <cellStyle name="Accent3 8" xfId="472"/>
    <cellStyle name="Accent3 9" xfId="493"/>
    <cellStyle name="Accent3_30 6 11 (3)" xfId="98"/>
    <cellStyle name="Accent4" xfId="99"/>
    <cellStyle name="Accent4 - 20%" xfId="100"/>
    <cellStyle name="Accent4 - 40%" xfId="101"/>
    <cellStyle name="Accent4 - 60%" xfId="102"/>
    <cellStyle name="Accent4 10" xfId="541"/>
    <cellStyle name="Accent4 11" xfId="554"/>
    <cellStyle name="Accent4 12" xfId="547"/>
    <cellStyle name="Accent4 13" xfId="559"/>
    <cellStyle name="Accent4 14" xfId="537"/>
    <cellStyle name="Accent4 15" xfId="591"/>
    <cellStyle name="Accent4 16" xfId="597"/>
    <cellStyle name="Accent4 17" xfId="636"/>
    <cellStyle name="Accent4 18" xfId="641"/>
    <cellStyle name="Accent4 19" xfId="652"/>
    <cellStyle name="Accent4 2" xfId="269"/>
    <cellStyle name="Accent4 20" xfId="660"/>
    <cellStyle name="Accent4 21" xfId="710"/>
    <cellStyle name="Accent4 22" xfId="716"/>
    <cellStyle name="Accent4 23" xfId="734"/>
    <cellStyle name="Accent4 24" xfId="725"/>
    <cellStyle name="Accent4 25" xfId="744"/>
    <cellStyle name="Accent4 26" xfId="740"/>
    <cellStyle name="Accent4 27" xfId="730"/>
    <cellStyle name="Accent4 28" xfId="752"/>
    <cellStyle name="Accent4 29" xfId="762"/>
    <cellStyle name="Accent4 3" xfId="299"/>
    <cellStyle name="Accent4 30" xfId="770"/>
    <cellStyle name="Accent4 31" xfId="761"/>
    <cellStyle name="Accent4 32" xfId="784"/>
    <cellStyle name="Accent4 33" xfId="796"/>
    <cellStyle name="Accent4 34" xfId="785"/>
    <cellStyle name="Accent4 35" xfId="792"/>
    <cellStyle name="Accent4 36" xfId="807"/>
    <cellStyle name="Accent4 37" xfId="817"/>
    <cellStyle name="Accent4 38" xfId="830"/>
    <cellStyle name="Accent4 39" xfId="821"/>
    <cellStyle name="Accent4 4" xfId="312"/>
    <cellStyle name="Accent4 4 2" xfId="514"/>
    <cellStyle name="Accent4 40" xfId="826"/>
    <cellStyle name="Accent4 41" xfId="823"/>
    <cellStyle name="Accent4 42" xfId="227"/>
    <cellStyle name="Accent4 43" xfId="289"/>
    <cellStyle name="Accent4 44" xfId="873"/>
    <cellStyle name="Accent4 45" xfId="957"/>
    <cellStyle name="Accent4 46" xfId="920"/>
    <cellStyle name="Accent4 47" xfId="892"/>
    <cellStyle name="Accent4 48" xfId="990"/>
    <cellStyle name="Accent4 49" xfId="993"/>
    <cellStyle name="Accent4 5" xfId="325"/>
    <cellStyle name="Accent4 5 2" xfId="528"/>
    <cellStyle name="Accent4 50" xfId="847"/>
    <cellStyle name="Accent4 51" xfId="1222"/>
    <cellStyle name="Accent4 52" xfId="1232"/>
    <cellStyle name="Accent4 53" xfId="1252"/>
    <cellStyle name="Accent4 54" xfId="1267"/>
    <cellStyle name="Accent4 55" xfId="1270"/>
    <cellStyle name="Accent4 56" xfId="1258"/>
    <cellStyle name="Accent4 57" xfId="1322"/>
    <cellStyle name="Accent4 58" xfId="1251"/>
    <cellStyle name="Accent4 59" xfId="1314"/>
    <cellStyle name="Accent4 6" xfId="319"/>
    <cellStyle name="Accent4 60" xfId="1344"/>
    <cellStyle name="Accent4 61" xfId="1307"/>
    <cellStyle name="Accent4 62" xfId="1338"/>
    <cellStyle name="Accent4 63" xfId="1247"/>
    <cellStyle name="Accent4 64" xfId="1300"/>
    <cellStyle name="Accent4 65" xfId="1509"/>
    <cellStyle name="Accent4 66" xfId="1555"/>
    <cellStyle name="Accent4 67" xfId="1583"/>
    <cellStyle name="Accent4 68" xfId="1567"/>
    <cellStyle name="Accent4 69" xfId="1001"/>
    <cellStyle name="Accent4 7" xfId="332"/>
    <cellStyle name="Accent4 8" xfId="473"/>
    <cellStyle name="Accent4 9" xfId="480"/>
    <cellStyle name="Accent4_30 6 11 (3)" xfId="103"/>
    <cellStyle name="Accent5" xfId="104"/>
    <cellStyle name="Accent5 - 20%" xfId="105"/>
    <cellStyle name="Accent5 - 40%" xfId="106"/>
    <cellStyle name="Accent5 - 60%" xfId="107"/>
    <cellStyle name="Accent5 10" xfId="543"/>
    <cellStyle name="Accent5 11" xfId="552"/>
    <cellStyle name="Accent5 12" xfId="558"/>
    <cellStyle name="Accent5 13" xfId="531"/>
    <cellStyle name="Accent5 14" xfId="540"/>
    <cellStyle name="Accent5 15" xfId="592"/>
    <cellStyle name="Accent5 16" xfId="596"/>
    <cellStyle name="Accent5 17" xfId="637"/>
    <cellStyle name="Accent5 18" xfId="640"/>
    <cellStyle name="Accent5 19" xfId="653"/>
    <cellStyle name="Accent5 2" xfId="270"/>
    <cellStyle name="Accent5 20" xfId="659"/>
    <cellStyle name="Accent5 21" xfId="711"/>
    <cellStyle name="Accent5 22" xfId="717"/>
    <cellStyle name="Accent5 23" xfId="732"/>
    <cellStyle name="Accent5 24" xfId="726"/>
    <cellStyle name="Accent5 25" xfId="733"/>
    <cellStyle name="Accent5 26" xfId="741"/>
    <cellStyle name="Accent5 27" xfId="729"/>
    <cellStyle name="Accent5 28" xfId="753"/>
    <cellStyle name="Accent5 29" xfId="764"/>
    <cellStyle name="Accent5 3" xfId="300"/>
    <cellStyle name="Accent5 30" xfId="768"/>
    <cellStyle name="Accent5 31" xfId="763"/>
    <cellStyle name="Accent5 32" xfId="786"/>
    <cellStyle name="Accent5 33" xfId="795"/>
    <cellStyle name="Accent5 34" xfId="787"/>
    <cellStyle name="Accent5 35" xfId="803"/>
    <cellStyle name="Accent5 36" xfId="808"/>
    <cellStyle name="Accent5 37" xfId="820"/>
    <cellStyle name="Accent5 38" xfId="828"/>
    <cellStyle name="Accent5 39" xfId="824"/>
    <cellStyle name="Accent5 4" xfId="314"/>
    <cellStyle name="Accent5 4 2" xfId="501"/>
    <cellStyle name="Accent5 40" xfId="837"/>
    <cellStyle name="Accent5 41" xfId="825"/>
    <cellStyle name="Accent5 42" xfId="228"/>
    <cellStyle name="Accent5 43" xfId="288"/>
    <cellStyle name="Accent5 44" xfId="874"/>
    <cellStyle name="Accent5 45" xfId="978"/>
    <cellStyle name="Accent5 46" xfId="982"/>
    <cellStyle name="Accent5 47" xfId="971"/>
    <cellStyle name="Accent5 48" xfId="995"/>
    <cellStyle name="Accent5 49" xfId="994"/>
    <cellStyle name="Accent5 5" xfId="324"/>
    <cellStyle name="Accent5 5 2" xfId="529"/>
    <cellStyle name="Accent5 50" xfId="845"/>
    <cellStyle name="Accent5 51" xfId="1235"/>
    <cellStyle name="Accent5 52" xfId="1229"/>
    <cellStyle name="Accent5 53" xfId="1253"/>
    <cellStyle name="Accent5 54" xfId="1246"/>
    <cellStyle name="Accent5 55" xfId="1260"/>
    <cellStyle name="Accent5 56" xfId="1265"/>
    <cellStyle name="Accent5 57" xfId="1320"/>
    <cellStyle name="Accent5 58" xfId="1277"/>
    <cellStyle name="Accent5 59" xfId="1330"/>
    <cellStyle name="Accent5 6" xfId="320"/>
    <cellStyle name="Accent5 60" xfId="1342"/>
    <cellStyle name="Accent5 61" xfId="1294"/>
    <cellStyle name="Accent5 62" xfId="1316"/>
    <cellStyle name="Accent5 63" xfId="1324"/>
    <cellStyle name="Accent5 64" xfId="1335"/>
    <cellStyle name="Accent5 65" xfId="1510"/>
    <cellStyle name="Accent5 66" xfId="1556"/>
    <cellStyle name="Accent5 67" xfId="1584"/>
    <cellStyle name="Accent5 68" xfId="1573"/>
    <cellStyle name="Accent5 69" xfId="1002"/>
    <cellStyle name="Accent5 7" xfId="333"/>
    <cellStyle name="Accent5 8" xfId="474"/>
    <cellStyle name="Accent5 9" xfId="494"/>
    <cellStyle name="Accent5_30 6 11 (3)" xfId="108"/>
    <cellStyle name="Accent6" xfId="109"/>
    <cellStyle name="Accent6 - 20%" xfId="110"/>
    <cellStyle name="Accent6 - 40%" xfId="111"/>
    <cellStyle name="Accent6 - 60%" xfId="112"/>
    <cellStyle name="Accent6 10" xfId="546"/>
    <cellStyle name="Accent6 11" xfId="550"/>
    <cellStyle name="Accent6 12" xfId="548"/>
    <cellStyle name="Accent6 13" xfId="549"/>
    <cellStyle name="Accent6 14" xfId="544"/>
    <cellStyle name="Accent6 15" xfId="593"/>
    <cellStyle name="Accent6 16" xfId="595"/>
    <cellStyle name="Accent6 17" xfId="638"/>
    <cellStyle name="Accent6 18" xfId="639"/>
    <cellStyle name="Accent6 19" xfId="654"/>
    <cellStyle name="Accent6 2" xfId="271"/>
    <cellStyle name="Accent6 20" xfId="658"/>
    <cellStyle name="Accent6 21" xfId="712"/>
    <cellStyle name="Accent6 22" xfId="718"/>
    <cellStyle name="Accent6 23" xfId="731"/>
    <cellStyle name="Accent6 24" xfId="727"/>
    <cellStyle name="Accent6 25" xfId="746"/>
    <cellStyle name="Accent6 26" xfId="728"/>
    <cellStyle name="Accent6 27" xfId="748"/>
    <cellStyle name="Accent6 28" xfId="754"/>
    <cellStyle name="Accent6 29" xfId="765"/>
    <cellStyle name="Accent6 3" xfId="301"/>
    <cellStyle name="Accent6 30" xfId="767"/>
    <cellStyle name="Accent6 31" xfId="766"/>
    <cellStyle name="Accent6 32" xfId="788"/>
    <cellStyle name="Accent6 33" xfId="794"/>
    <cellStyle name="Accent6 34" xfId="789"/>
    <cellStyle name="Accent6 35" xfId="791"/>
    <cellStyle name="Accent6 36" xfId="809"/>
    <cellStyle name="Accent6 37" xfId="822"/>
    <cellStyle name="Accent6 38" xfId="827"/>
    <cellStyle name="Accent6 39" xfId="836"/>
    <cellStyle name="Accent6 4" xfId="318"/>
    <cellStyle name="Accent6 4 2" xfId="515"/>
    <cellStyle name="Accent6 40" xfId="839"/>
    <cellStyle name="Accent6 41" xfId="838"/>
    <cellStyle name="Accent6 42" xfId="229"/>
    <cellStyle name="Accent6 43" xfId="287"/>
    <cellStyle name="Accent6 44" xfId="875"/>
    <cellStyle name="Accent6 45" xfId="933"/>
    <cellStyle name="Accent6 46" xfId="962"/>
    <cellStyle name="Accent6 47" xfId="954"/>
    <cellStyle name="Accent6 48" xfId="943"/>
    <cellStyle name="Accent6 49" xfId="989"/>
    <cellStyle name="Accent6 5" xfId="323"/>
    <cellStyle name="Accent6 5 2" xfId="530"/>
    <cellStyle name="Accent6 50" xfId="843"/>
    <cellStyle name="Accent6 51" xfId="1225"/>
    <cellStyle name="Accent6 52" xfId="1243"/>
    <cellStyle name="Accent6 53" xfId="1255"/>
    <cellStyle name="Accent6 54" xfId="1266"/>
    <cellStyle name="Accent6 55" xfId="1278"/>
    <cellStyle name="Accent6 56" xfId="1272"/>
    <cellStyle name="Accent6 57" xfId="1318"/>
    <cellStyle name="Accent6 58" xfId="1297"/>
    <cellStyle name="Accent6 59" xfId="1315"/>
    <cellStyle name="Accent6 6" xfId="308"/>
    <cellStyle name="Accent6 60" xfId="1340"/>
    <cellStyle name="Accent6 61" xfId="1311"/>
    <cellStyle name="Accent6 62" xfId="1279"/>
    <cellStyle name="Accent6 63" xfId="1327"/>
    <cellStyle name="Accent6 64" xfId="1336"/>
    <cellStyle name="Accent6 65" xfId="1511"/>
    <cellStyle name="Accent6 66" xfId="1557"/>
    <cellStyle name="Accent6 67" xfId="1585"/>
    <cellStyle name="Accent6 68" xfId="1559"/>
    <cellStyle name="Accent6 69" xfId="1003"/>
    <cellStyle name="Accent6 7" xfId="334"/>
    <cellStyle name="Accent6 8" xfId="475"/>
    <cellStyle name="Accent6 9" xfId="495"/>
    <cellStyle name="Accent6_30 6 11 (3)" xfId="113"/>
    <cellStyle name="Bad" xfId="114"/>
    <cellStyle name="Bad 2" xfId="272"/>
    <cellStyle name="Bad 3" xfId="476"/>
    <cellStyle name="Bad 4" xfId="230"/>
    <cellStyle name="Bad 5" xfId="876"/>
    <cellStyle name="Calculation" xfId="115"/>
    <cellStyle name="Calculation 2" xfId="273"/>
    <cellStyle name="Calculation 2 2" xfId="404"/>
    <cellStyle name="Calculation 3" xfId="516"/>
    <cellStyle name="Calculation 4" xfId="231"/>
    <cellStyle name="Calculation 5" xfId="877"/>
    <cellStyle name="Check Cell" xfId="116"/>
    <cellStyle name="Check Cell 2" xfId="274"/>
    <cellStyle name="Check Cell 3" xfId="477"/>
    <cellStyle name="Check Cell 4" xfId="232"/>
    <cellStyle name="Check Cell 5" xfId="878"/>
    <cellStyle name="Comma" xfId="13" builtinId="3"/>
    <cellStyle name="Comma 10" xfId="790"/>
    <cellStyle name="Comma 10 2" xfId="1740"/>
    <cellStyle name="Comma 10 3" xfId="1158"/>
    <cellStyle name="Comma 11" xfId="975"/>
    <cellStyle name="Comma 11 2" xfId="1503"/>
    <cellStyle name="Comma 11 3" xfId="1776"/>
    <cellStyle name="Comma 11 4" xfId="1219"/>
    <cellStyle name="Comma 12" xfId="203"/>
    <cellStyle name="Comma 12 2" xfId="1230"/>
    <cellStyle name="Comma 13" xfId="1333"/>
    <cellStyle name="Comma 14" xfId="1739"/>
    <cellStyle name="Comma 15" xfId="1157"/>
    <cellStyle name="Comma 2" xfId="1"/>
    <cellStyle name="Comma 2 10" xfId="233"/>
    <cellStyle name="Comma 2 10 2" xfId="1560"/>
    <cellStyle name="Comma 2 10 3" xfId="1751"/>
    <cellStyle name="Comma 2 10 4" xfId="1177"/>
    <cellStyle name="Comma 2 11" xfId="870"/>
    <cellStyle name="Comma 2 11 2" xfId="1483"/>
    <cellStyle name="Comma 2 11 3" xfId="1747"/>
    <cellStyle name="Comma 2 11 4" xfId="1165"/>
    <cellStyle name="Comma 2 12" xfId="57"/>
    <cellStyle name="Comma 2 12 2" xfId="1226"/>
    <cellStyle name="Comma 2 13" xfId="1331"/>
    <cellStyle name="Comma 2 14" xfId="1531"/>
    <cellStyle name="Comma 2 15" xfId="1586"/>
    <cellStyle name="Comma 2 16" xfId="1004"/>
    <cellStyle name="Comma 2 2" xfId="117"/>
    <cellStyle name="Comma 2 2 2" xfId="406"/>
    <cellStyle name="Comma 2 2 2 2" xfId="563"/>
    <cellStyle name="Comma 2 2 2 2 2" xfId="1442"/>
    <cellStyle name="Comma 2 2 2 2 3" xfId="1520"/>
    <cellStyle name="Comma 2 2 2 2 4" xfId="1539"/>
    <cellStyle name="Comma 2 2 2 2 5" xfId="1698"/>
    <cellStyle name="Comma 2 2 2 2 6" xfId="1116"/>
    <cellStyle name="Comma 2 2 2 3" xfId="698"/>
    <cellStyle name="Comma 2 2 2 3 2" xfId="1475"/>
    <cellStyle name="Comma 2 2 2 3 3" xfId="1576"/>
    <cellStyle name="Comma 2 2 2 3 4" xfId="1734"/>
    <cellStyle name="Comma 2 2 2 3 5" xfId="1152"/>
    <cellStyle name="Comma 2 2 2 4" xfId="1419"/>
    <cellStyle name="Comma 2 2 2 5" xfId="1669"/>
    <cellStyle name="Comma 2 2 2 6" xfId="1087"/>
    <cellStyle name="Comma 2 2 3" xfId="691"/>
    <cellStyle name="Comma 2 2 3 2" xfId="1470"/>
    <cellStyle name="Comma 2 2 3 3" xfId="1528"/>
    <cellStyle name="Comma 2 2 3 4" xfId="1545"/>
    <cellStyle name="Comma 2 2 3 5" xfId="1729"/>
    <cellStyle name="Comma 2 2 3 6" xfId="1147"/>
    <cellStyle name="Comma 2 2 4" xfId="687"/>
    <cellStyle name="Comma 2 2 4 2" xfId="1466"/>
    <cellStyle name="Comma 2 2 4 3" xfId="1527"/>
    <cellStyle name="Comma 2 2 4 4" xfId="1544"/>
    <cellStyle name="Comma 2 2 4 5" xfId="1725"/>
    <cellStyle name="Comma 2 2 4 6" xfId="1143"/>
    <cellStyle name="Comma 2 2 5" xfId="841"/>
    <cellStyle name="Comma 2 2 5 2" xfId="1480"/>
    <cellStyle name="Comma 2 2 5 3" xfId="1743"/>
    <cellStyle name="Comma 2 2 5 4" xfId="1161"/>
    <cellStyle name="Comma 2 2 6" xfId="302"/>
    <cellStyle name="Comma 2 2 6 2" xfId="1353"/>
    <cellStyle name="Comma 2 2 6 3" xfId="1562"/>
    <cellStyle name="Comma 2 2 6 4" xfId="1752"/>
    <cellStyle name="Comma 2 2 6 5" xfId="1180"/>
    <cellStyle name="Comma 2 2 7" xfId="879"/>
    <cellStyle name="Comma 2 2 7 2" xfId="1166"/>
    <cellStyle name="Comma 2 2 8" xfId="1599"/>
    <cellStyle name="Comma 2 2 9" xfId="1017"/>
    <cellStyle name="Comma 2 3" xfId="405"/>
    <cellStyle name="Comma 2 3 2" xfId="562"/>
    <cellStyle name="Comma 2 3 2 2" xfId="1441"/>
    <cellStyle name="Comma 2 3 2 3" xfId="1519"/>
    <cellStyle name="Comma 2 3 2 4" xfId="1538"/>
    <cellStyle name="Comma 2 3 2 5" xfId="1697"/>
    <cellStyle name="Comma 2 3 2 6" xfId="1115"/>
    <cellStyle name="Comma 2 3 3" xfId="697"/>
    <cellStyle name="Comma 2 3 3 2" xfId="1474"/>
    <cellStyle name="Comma 2 3 3 3" xfId="1575"/>
    <cellStyle name="Comma 2 3 3 4" xfId="1733"/>
    <cellStyle name="Comma 2 3 3 5" xfId="1151"/>
    <cellStyle name="Comma 2 3 4" xfId="946"/>
    <cellStyle name="Comma 2 3 4 2" xfId="1492"/>
    <cellStyle name="Comma 2 3 4 3" xfId="1566"/>
    <cellStyle name="Comma 2 3 4 4" xfId="1199"/>
    <cellStyle name="Comma 2 3 5" xfId="918"/>
    <cellStyle name="Comma 2 3 5 2" xfId="1486"/>
    <cellStyle name="Comma 2 3 5 3" xfId="1170"/>
    <cellStyle name="Comma 2 3 6" xfId="1418"/>
    <cellStyle name="Comma 2 3 7" xfId="1668"/>
    <cellStyle name="Comma 2 3 8" xfId="1086"/>
    <cellStyle name="Comma 2 4" xfId="462"/>
    <cellStyle name="Comma 2 4 2" xfId="686"/>
    <cellStyle name="Comma 2 4 2 2" xfId="1526"/>
    <cellStyle name="Comma 2 4 2 3" xfId="1543"/>
    <cellStyle name="Comma 2 4 2 4" xfId="1724"/>
    <cellStyle name="Comma 2 4 2 5" xfId="1142"/>
    <cellStyle name="Comma 2 4 3" xfId="703"/>
    <cellStyle name="Comma 2 4 3 2" xfId="1478"/>
    <cellStyle name="Comma 2 4 3 3" xfId="1529"/>
    <cellStyle name="Comma 2 4 3 4" xfId="1546"/>
    <cellStyle name="Comma 2 4 3 5" xfId="1737"/>
    <cellStyle name="Comma 2 4 3 6" xfId="1155"/>
    <cellStyle name="Comma 2 4 4" xfId="966"/>
    <cellStyle name="Comma 2 4 4 2" xfId="1570"/>
    <cellStyle name="Comma 2 4 4 3" xfId="1215"/>
    <cellStyle name="Comma 2 4 5" xfId="935"/>
    <cellStyle name="Comma 2 4 5 2" xfId="1488"/>
    <cellStyle name="Comma 2 4 5 3" xfId="1174"/>
    <cellStyle name="Comma 2 4 6" xfId="1515"/>
    <cellStyle name="Comma 2 4 7" xfId="1534"/>
    <cellStyle name="Comma 2 4 8" xfId="1692"/>
    <cellStyle name="Comma 2 4 9" xfId="1110"/>
    <cellStyle name="Comma 2 5" xfId="618"/>
    <cellStyle name="Comma 2 6" xfId="666"/>
    <cellStyle name="Comma 2 6 2" xfId="1524"/>
    <cellStyle name="Comma 2 6 3" xfId="1541"/>
    <cellStyle name="Comma 2 6 4" xfId="1711"/>
    <cellStyle name="Comma 2 6 5" xfId="1129"/>
    <cellStyle name="Comma 2 7" xfId="704"/>
    <cellStyle name="Comma 2 7 2" xfId="1530"/>
    <cellStyle name="Comma 2 7 3" xfId="1547"/>
    <cellStyle name="Comma 2 7 4" xfId="1738"/>
    <cellStyle name="Comma 2 7 5" xfId="1156"/>
    <cellStyle name="Comma 2 8" xfId="800"/>
    <cellStyle name="Comma 2 8 2" xfId="1741"/>
    <cellStyle name="Comma 2 8 3" xfId="1159"/>
    <cellStyle name="Comma 2 9" xfId="840"/>
    <cellStyle name="Comma 2 9 2" xfId="1479"/>
    <cellStyle name="Comma 2 9 3" xfId="1742"/>
    <cellStyle name="Comma 2 9 4" xfId="1160"/>
    <cellStyle name="Comma 2_זכויות מקרקעין" xfId="927"/>
    <cellStyle name="Comma 3" xfId="64"/>
    <cellStyle name="Comma 3 2" xfId="195"/>
    <cellStyle name="Comma 3 2 2" xfId="524"/>
    <cellStyle name="Comma 3 2 3" xfId="307"/>
    <cellStyle name="Comma 3 2 3 2" xfId="1564"/>
    <cellStyle name="Comma 3 2 3 3" xfId="1756"/>
    <cellStyle name="Comma 3 2 3 4" xfId="1184"/>
    <cellStyle name="Comma 3 2 4" xfId="911"/>
    <cellStyle name="Comma 3 2 4 2" xfId="1167"/>
    <cellStyle name="Comma 3 2 5" xfId="1514"/>
    <cellStyle name="Comma 3 2 6" xfId="1533"/>
    <cellStyle name="Comma 3 2 7" xfId="1604"/>
    <cellStyle name="Comma 3 2 8" xfId="1022"/>
    <cellStyle name="Comma 3 3" xfId="397"/>
    <cellStyle name="Comma 3 4" xfId="619"/>
    <cellStyle name="Comma 3 4 2" xfId="1574"/>
    <cellStyle name="Comma 3 4 3" xfId="1705"/>
    <cellStyle name="Comma 3 4 4" xfId="1123"/>
    <cellStyle name="Comma 3 5" xfId="645"/>
    <cellStyle name="Comma 3 6" xfId="842"/>
    <cellStyle name="Comma 3 6 2" xfId="1549"/>
    <cellStyle name="Comma 3 6 3" xfId="1512"/>
    <cellStyle name="Comma 3 6 4" xfId="1744"/>
    <cellStyle name="Comma 3 6 5" xfId="1162"/>
    <cellStyle name="Comma 3 7" xfId="275"/>
    <cellStyle name="Comma 3 8" xfId="976"/>
    <cellStyle name="Comma 3 8 2" xfId="1777"/>
    <cellStyle name="Comma 3 8 3" xfId="1220"/>
    <cellStyle name="Comma 3 9" xfId="1271"/>
    <cellStyle name="Comma 3_זכויות מקרקעין" xfId="926"/>
    <cellStyle name="Comma 4" xfId="62"/>
    <cellStyle name="Comma 4 2" xfId="213"/>
    <cellStyle name="Comma 4 2 2" xfId="986"/>
    <cellStyle name="Comma 4 2 2 2" xfId="1577"/>
    <cellStyle name="Comma 4 2 2 3" xfId="1223"/>
    <cellStyle name="Comma 4 2 3" xfId="936"/>
    <cellStyle name="Comma 4 2 3 2" xfId="1287"/>
    <cellStyle name="Comma 4 2 3 2 2" xfId="1349"/>
    <cellStyle name="Comma 4 2 3 3" xfId="1325"/>
    <cellStyle name="Comma 4 2 3 4" xfId="1346"/>
    <cellStyle name="Comma 4 2 3 5" xfId="1350"/>
    <cellStyle name="Comma 4 2 3 6" xfId="1240"/>
    <cellStyle name="Comma 4 2 4" xfId="1750"/>
    <cellStyle name="Comma 4 2 5" xfId="1175"/>
    <cellStyle name="Comma 4 3" xfId="939"/>
    <cellStyle name="Comma 4 3 2" xfId="1561"/>
    <cellStyle name="Comma 4 3 3" xfId="1178"/>
    <cellStyle name="Comma 4 4" xfId="919"/>
    <cellStyle name="Comma 4 4 2" xfId="1171"/>
    <cellStyle name="Comma 4 5" xfId="1521"/>
    <cellStyle name="Comma 4 6" xfId="1579"/>
    <cellStyle name="Comma 4 7" xfId="997"/>
    <cellStyle name="Comma 5" xfId="196"/>
    <cellStyle name="Comma 5 10" xfId="1603"/>
    <cellStyle name="Comma 5 11" xfId="1021"/>
    <cellStyle name="Comma 5 2" xfId="468"/>
    <cellStyle name="Comma 5 2 2" xfId="969"/>
    <cellStyle name="Comma 5 2 2 2" xfId="1572"/>
    <cellStyle name="Comma 5 2 2 3" xfId="1217"/>
    <cellStyle name="Comma 5 2 3" xfId="929"/>
    <cellStyle name="Comma 5 2 3 2" xfId="1487"/>
    <cellStyle name="Comma 5 2 3 3" xfId="1172"/>
    <cellStyle name="Comma 5 2 4" xfId="1518"/>
    <cellStyle name="Comma 5 2 5" xfId="1537"/>
    <cellStyle name="Comma 5 2 6" xfId="1696"/>
    <cellStyle name="Comma 5 2 7" xfId="1114"/>
    <cellStyle name="Comma 5 3" xfId="466"/>
    <cellStyle name="Comma 5 3 2" xfId="968"/>
    <cellStyle name="Comma 5 3 2 2" xfId="1571"/>
    <cellStyle name="Comma 5 3 2 3" xfId="1216"/>
    <cellStyle name="Comma 5 3 3" xfId="940"/>
    <cellStyle name="Comma 5 3 3 2" xfId="1490"/>
    <cellStyle name="Comma 5 3 3 3" xfId="1179"/>
    <cellStyle name="Comma 5 3 4" xfId="1517"/>
    <cellStyle name="Comma 5 3 5" xfId="1536"/>
    <cellStyle name="Comma 5 3 6" xfId="1695"/>
    <cellStyle name="Comma 5 3 7" xfId="1113"/>
    <cellStyle name="Comma 5 4" xfId="306"/>
    <cellStyle name="Comma 5 4 2" xfId="1563"/>
    <cellStyle name="Comma 5 4 3" xfId="1755"/>
    <cellStyle name="Comma 5 4 4" xfId="1183"/>
    <cellStyle name="Comma 5 5" xfId="912"/>
    <cellStyle name="Comma 5 5 2" xfId="1484"/>
    <cellStyle name="Comma 5 5 3" xfId="1748"/>
    <cellStyle name="Comma 5 5 4" xfId="1168"/>
    <cellStyle name="Comma 5 6" xfId="1291"/>
    <cellStyle name="Comma 5 7" xfId="1304"/>
    <cellStyle name="Comma 5 8" xfId="1513"/>
    <cellStyle name="Comma 5 9" xfId="1532"/>
    <cellStyle name="Comma 6" xfId="335"/>
    <cellStyle name="Comma 6 2" xfId="945"/>
    <cellStyle name="Comma 6 2 2" xfId="1565"/>
    <cellStyle name="Comma 6 2 3" xfId="1186"/>
    <cellStyle name="Comma 6 3" xfId="916"/>
    <cellStyle name="Comma 6 3 2" xfId="1485"/>
    <cellStyle name="Comma 6 3 3" xfId="1169"/>
    <cellStyle name="Comma 6 4" xfId="1606"/>
    <cellStyle name="Comma 6 5" xfId="1024"/>
    <cellStyle name="Comma 7" xfId="463"/>
    <cellStyle name="Comma 7 2" xfId="1439"/>
    <cellStyle name="Comma 7 3" xfId="1516"/>
    <cellStyle name="Comma 7 4" xfId="1535"/>
    <cellStyle name="Comma 7 5" xfId="1693"/>
    <cellStyle name="Comma 7 6" xfId="1111"/>
    <cellStyle name="Comma 8" xfId="656"/>
    <cellStyle name="Comma 8 2" xfId="1453"/>
    <cellStyle name="Comma 8 3" xfId="1523"/>
    <cellStyle name="Comma 8 4" xfId="1540"/>
    <cellStyle name="Comma 8 5" xfId="1710"/>
    <cellStyle name="Comma 8 6" xfId="1128"/>
    <cellStyle name="Comma 9" xfId="674"/>
    <cellStyle name="Comma 9 2" xfId="1455"/>
    <cellStyle name="Comma 9 3" xfId="1525"/>
    <cellStyle name="Comma 9 4" xfId="1542"/>
    <cellStyle name="Comma 9 5" xfId="1713"/>
    <cellStyle name="Comma 9 6" xfId="1131"/>
    <cellStyle name="Currency [0] _1" xfId="2"/>
    <cellStyle name="Emphasis 1" xfId="118"/>
    <cellStyle name="Emphasis 2" xfId="119"/>
    <cellStyle name="Emphasis 3" xfId="120"/>
    <cellStyle name="Euro" xfId="594"/>
    <cellStyle name="Euro 2" xfId="620"/>
    <cellStyle name="Explanatory Text" xfId="121"/>
    <cellStyle name="Explanatory Text 2" xfId="276"/>
    <cellStyle name="Explanatory Text 3" xfId="517"/>
    <cellStyle name="Explanatory Text 4" xfId="234"/>
    <cellStyle name="Explanatory Text 5" xfId="880"/>
    <cellStyle name="Good" xfId="122"/>
    <cellStyle name="Good 2" xfId="277"/>
    <cellStyle name="Good 3" xfId="502"/>
    <cellStyle name="Good 4" xfId="235"/>
    <cellStyle name="Good 5" xfId="881"/>
    <cellStyle name="Heading 1" xfId="123"/>
    <cellStyle name="Heading 1 2" xfId="278"/>
    <cellStyle name="Heading 1 3" xfId="518"/>
    <cellStyle name="Heading 1 4" xfId="236"/>
    <cellStyle name="Heading 1 5" xfId="882"/>
    <cellStyle name="Heading 2" xfId="124"/>
    <cellStyle name="Heading 2 2" xfId="279"/>
    <cellStyle name="Heading 2 3" xfId="491"/>
    <cellStyle name="Heading 2 4" xfId="237"/>
    <cellStyle name="Heading 2 5" xfId="883"/>
    <cellStyle name="Heading 3" xfId="125"/>
    <cellStyle name="Heading 3 2" xfId="280"/>
    <cellStyle name="Heading 3 3" xfId="519"/>
    <cellStyle name="Heading 3 4" xfId="238"/>
    <cellStyle name="Heading 3 5" xfId="884"/>
    <cellStyle name="Heading 4" xfId="126"/>
    <cellStyle name="Heading 4 2" xfId="281"/>
    <cellStyle name="Heading 4 3" xfId="488"/>
    <cellStyle name="Heading 4 4" xfId="239"/>
    <cellStyle name="Heading 4 5" xfId="885"/>
    <cellStyle name="Hyperlink 2" xfId="3"/>
    <cellStyle name="Input" xfId="127"/>
    <cellStyle name="Input 2" xfId="282"/>
    <cellStyle name="Input 2 2" xfId="407"/>
    <cellStyle name="Input 3" xfId="520"/>
    <cellStyle name="Input 4" xfId="240"/>
    <cellStyle name="Input 5" xfId="886"/>
    <cellStyle name="Linked Cell" xfId="128"/>
    <cellStyle name="Linked Cell 2" xfId="283"/>
    <cellStyle name="Linked Cell 3" xfId="503"/>
    <cellStyle name="Linked Cell 4" xfId="241"/>
    <cellStyle name="Linked Cell 5" xfId="887"/>
    <cellStyle name="Neutral" xfId="129"/>
    <cellStyle name="Neutral 2" xfId="284"/>
    <cellStyle name="Neutral 3" xfId="521"/>
    <cellStyle name="Neutral 4" xfId="242"/>
    <cellStyle name="Neutral 5" xfId="888"/>
    <cellStyle name="Normal" xfId="0" builtinId="0"/>
    <cellStyle name="Normal 10" xfId="204"/>
    <cellStyle name="Normal 10 2" xfId="409"/>
    <cellStyle name="Normal 10 2 2" xfId="947"/>
    <cellStyle name="Normal 10 2 2 2" xfId="1493"/>
    <cellStyle name="Normal 10 2 2 3" xfId="1201"/>
    <cellStyle name="Normal 10 2 3" xfId="942"/>
    <cellStyle name="Normal 10 2 3 2" xfId="1242"/>
    <cellStyle name="Normal 10 2 3 3" xfId="1550"/>
    <cellStyle name="Normal 10 2 4" xfId="1421"/>
    <cellStyle name="Normal 10 2 5" xfId="1671"/>
    <cellStyle name="Normal 10 2 6" xfId="1089"/>
    <cellStyle name="Normal 10 3" xfId="408"/>
    <cellStyle name="Normal 10 3 2" xfId="1420"/>
    <cellStyle name="Normal 10 3 3" xfId="1769"/>
    <cellStyle name="Normal 10 3 4" xfId="1200"/>
    <cellStyle name="Normal 10 4" xfId="921"/>
    <cellStyle name="Normal 10 5" xfId="1282"/>
    <cellStyle name="Normal 10 5 2" xfId="1339"/>
    <cellStyle name="Normal 10 6" xfId="1670"/>
    <cellStyle name="Normal 10 7" xfId="1088"/>
    <cellStyle name="Normal 11" xfId="4"/>
    <cellStyle name="Normal 11 10" xfId="1600"/>
    <cellStyle name="Normal 11 11" xfId="1018"/>
    <cellStyle name="Normal 11 2" xfId="315"/>
    <cellStyle name="Normal 11 2 2" xfId="565"/>
    <cellStyle name="Normal 11 2 2 2" xfId="684"/>
    <cellStyle name="Normal 11 2 2 2 2" xfId="1464"/>
    <cellStyle name="Normal 11 2 2 2 3" xfId="1722"/>
    <cellStyle name="Normal 11 2 2 2 4" xfId="1140"/>
    <cellStyle name="Normal 11 2 2 3" xfId="1444"/>
    <cellStyle name="Normal 11 2 2 4" xfId="1700"/>
    <cellStyle name="Normal 11 2 2 5" xfId="1118"/>
    <cellStyle name="Normal 11 2 3" xfId="702"/>
    <cellStyle name="Normal 11 2 3 2" xfId="1477"/>
    <cellStyle name="Normal 11 2 3 3" xfId="1736"/>
    <cellStyle name="Normal 11 2 3 4" xfId="1154"/>
    <cellStyle name="Normal 11 2 4" xfId="693"/>
    <cellStyle name="Normal 11 2 4 2" xfId="1471"/>
    <cellStyle name="Normal 11 2 4 3" xfId="1730"/>
    <cellStyle name="Normal 11 2 4 4" xfId="1148"/>
    <cellStyle name="Normal 11 2 5" xfId="944"/>
    <cellStyle name="Normal 11 2 5 2" xfId="1491"/>
    <cellStyle name="Normal 11 2 5 3" xfId="1185"/>
    <cellStyle name="Normal 11 2 6" xfId="1356"/>
    <cellStyle name="Normal 11 2 7" xfId="1605"/>
    <cellStyle name="Normal 11 2 8" xfId="1023"/>
    <cellStyle name="Normal 11 3" xfId="410"/>
    <cellStyle name="Normal 11 3 2" xfId="564"/>
    <cellStyle name="Normal 11 3 2 2" xfId="1443"/>
    <cellStyle name="Normal 11 3 2 3" xfId="1699"/>
    <cellStyle name="Normal 11 3 2 4" xfId="1117"/>
    <cellStyle name="Normal 11 3 3" xfId="670"/>
    <cellStyle name="Normal 11 3 4" xfId="948"/>
    <cellStyle name="Normal 11 4" xfId="465"/>
    <cellStyle name="Normal 11 4 2" xfId="685"/>
    <cellStyle name="Normal 11 4 2 2" xfId="1465"/>
    <cellStyle name="Normal 11 4 2 3" xfId="1723"/>
    <cellStyle name="Normal 11 4 2 4" xfId="1141"/>
    <cellStyle name="Normal 11 4 3" xfId="1440"/>
    <cellStyle name="Normal 11 4 4" xfId="1694"/>
    <cellStyle name="Normal 11 4 5" xfId="1112"/>
    <cellStyle name="Normal 11 5" xfId="678"/>
    <cellStyle name="Normal 11 5 2" xfId="1458"/>
    <cellStyle name="Normal 11 5 3" xfId="1716"/>
    <cellStyle name="Normal 11 5 4" xfId="1134"/>
    <cellStyle name="Normal 11 6" xfId="677"/>
    <cellStyle name="Normal 11 6 2" xfId="1457"/>
    <cellStyle name="Normal 11 6 3" xfId="1715"/>
    <cellStyle name="Normal 11 6 4" xfId="1133"/>
    <cellStyle name="Normal 11 7" xfId="869"/>
    <cellStyle name="Normal 11 7 2" xfId="1482"/>
    <cellStyle name="Normal 11 7 3" xfId="1746"/>
    <cellStyle name="Normal 11 7 4" xfId="1164"/>
    <cellStyle name="Normal 11 8" xfId="58"/>
    <cellStyle name="Normal 11 8 2" xfId="1237"/>
    <cellStyle name="Normal 11 9" xfId="1348"/>
    <cellStyle name="Normal 12" xfId="411"/>
    <cellStyle name="Normal 12 2" xfId="1422"/>
    <cellStyle name="Normal 12 3" xfId="1672"/>
    <cellStyle name="Normal 12 4" xfId="1090"/>
    <cellStyle name="Normal 13" xfId="456"/>
    <cellStyle name="Normal 14" xfId="459"/>
    <cellStyle name="Normal 14 2" xfId="1438"/>
    <cellStyle name="Normal 14 3" xfId="1691"/>
    <cellStyle name="Normal 14 4" xfId="1109"/>
    <cellStyle name="Normal 15" xfId="458"/>
    <cellStyle name="Normal 15 2" xfId="963"/>
    <cellStyle name="Normal 15 2 2" xfId="1501"/>
    <cellStyle name="Normal 15 2 3" xfId="1774"/>
    <cellStyle name="Normal 15 2 4" xfId="1214"/>
    <cellStyle name="Normal 15 3" xfId="922"/>
    <cellStyle name="Normal 15 4" xfId="1281"/>
    <cellStyle name="Normal 15 5" xfId="1437"/>
    <cellStyle name="Normal 15 6" xfId="1690"/>
    <cellStyle name="Normal 15 7" xfId="1108"/>
    <cellStyle name="Normal 16" xfId="469"/>
    <cellStyle name="Normal 16 2" xfId="692"/>
    <cellStyle name="Normal 17" xfId="655"/>
    <cellStyle name="Normal 17 2" xfId="1452"/>
    <cellStyle name="Normal 17 3" xfId="1709"/>
    <cellStyle name="Normal 17 4" xfId="1127"/>
    <cellStyle name="Normal 18" xfId="675"/>
    <cellStyle name="Normal 18 2" xfId="1456"/>
    <cellStyle name="Normal 18 3" xfId="1714"/>
    <cellStyle name="Normal 18 4" xfId="1132"/>
    <cellStyle name="Normal 19" xfId="777"/>
    <cellStyle name="Normal 19 2" xfId="983"/>
    <cellStyle name="Normal 19 3" xfId="1548"/>
    <cellStyle name="Normal 2" xfId="5"/>
    <cellStyle name="Normal 2 2" xfId="131"/>
    <cellStyle name="Normal 2 2 2" xfId="132"/>
    <cellStyle name="Normal 2 2 2 2" xfId="412"/>
    <cellStyle name="Normal 2 2 2 2 2" xfId="1423"/>
    <cellStyle name="Normal 2 2 2 2 3" xfId="1770"/>
    <cellStyle name="Normal 2 2 2 2 4" xfId="1202"/>
    <cellStyle name="Normal 2 2 2 3" xfId="889"/>
    <cellStyle name="Normal 2 2 2 4" xfId="1673"/>
    <cellStyle name="Normal 2 2 2 5" xfId="1091"/>
    <cellStyle name="Normal 2 2_גולמי" xfId="182"/>
    <cellStyle name="Normal 2 3" xfId="130"/>
    <cellStyle name="Normal 2 4" xfId="133"/>
    <cellStyle name="Normal 2 5" xfId="775"/>
    <cellStyle name="Normal 2 6" xfId="59"/>
    <cellStyle name="Normal 2_גולמי" xfId="181"/>
    <cellStyle name="Normal 20" xfId="974"/>
    <cellStyle name="Normal 20 2" xfId="1502"/>
    <cellStyle name="Normal 20 3" xfId="1775"/>
    <cellStyle name="Normal 20 4" xfId="1218"/>
    <cellStyle name="Normal 21" xfId="55"/>
    <cellStyle name="Normal 21 2" xfId="1210"/>
    <cellStyle name="Normal 22" xfId="1312"/>
    <cellStyle name="Normal 23" xfId="1578"/>
    <cellStyle name="Normal 24" xfId="996"/>
    <cellStyle name="Normal 3" xfId="6"/>
    <cellStyle name="Normal 3 2" xfId="197"/>
    <cellStyle name="Normal 3 2 2" xfId="567"/>
    <cellStyle name="Normal 3 2 2 2" xfId="683"/>
    <cellStyle name="Normal 3 2 2 2 2" xfId="1463"/>
    <cellStyle name="Normal 3 2 2 2 3" xfId="1721"/>
    <cellStyle name="Normal 3 2 2 2 4" xfId="1139"/>
    <cellStyle name="Normal 3 2 2 3" xfId="1446"/>
    <cellStyle name="Normal 3 2 2 4" xfId="1702"/>
    <cellStyle name="Normal 3 2 2 5" xfId="1120"/>
    <cellStyle name="Normal 3 2 3" xfId="651"/>
    <cellStyle name="Normal 3 2 3 2" xfId="1451"/>
    <cellStyle name="Normal 3 2 3 3" xfId="1708"/>
    <cellStyle name="Normal 3 2 3 4" xfId="1126"/>
    <cellStyle name="Normal 3 2 4" xfId="669"/>
    <cellStyle name="Normal 3 2 4 2" xfId="1454"/>
    <cellStyle name="Normal 3 2 4 3" xfId="1712"/>
    <cellStyle name="Normal 3 2 4 4" xfId="1130"/>
    <cellStyle name="Normal 3 2 5" xfId="303"/>
    <cellStyle name="Normal 3 2 5 2" xfId="1354"/>
    <cellStyle name="Normal 3 2 5 3" xfId="1753"/>
    <cellStyle name="Normal 3 2 5 4" xfId="1181"/>
    <cellStyle name="Normal 3 2 6" xfId="913"/>
    <cellStyle name="Normal 3 2 7" xfId="1601"/>
    <cellStyle name="Normal 3 2 8" xfId="1019"/>
    <cellStyle name="Normal 3 3" xfId="460"/>
    <cellStyle name="Normal 3 3 2" xfId="566"/>
    <cellStyle name="Normal 3 3 2 2" xfId="1445"/>
    <cellStyle name="Normal 3 3 2 3" xfId="1701"/>
    <cellStyle name="Normal 3 3 2 4" xfId="1119"/>
    <cellStyle name="Normal 3 3 3" xfId="661"/>
    <cellStyle name="Normal 3 3 4" xfId="964"/>
    <cellStyle name="Normal 3 4" xfId="668"/>
    <cellStyle name="Normal 3 4 2" xfId="705"/>
    <cellStyle name="Normal 3 4 3" xfId="690"/>
    <cellStyle name="Normal 3 4 3 2" xfId="1469"/>
    <cellStyle name="Normal 3 4 3 3" xfId="1728"/>
    <cellStyle name="Normal 3 4 3 4" xfId="1146"/>
    <cellStyle name="Normal 3 4 4" xfId="979"/>
    <cellStyle name="Normal 3 5" xfId="671"/>
    <cellStyle name="Normal 3 6" xfId="247"/>
    <cellStyle name="Normal 3 7" xfId="868"/>
    <cellStyle name="Normal 3 7 2" xfId="1481"/>
    <cellStyle name="Normal 3 7 3" xfId="1745"/>
    <cellStyle name="Normal 3 7 4" xfId="1163"/>
    <cellStyle name="Normal 3 8" xfId="60"/>
    <cellStyle name="Normal 3 8 2" xfId="1173"/>
    <cellStyle name="Normal 3 9" xfId="1296"/>
    <cellStyle name="Normal 3_יתרת התחייבות להשקעה" xfId="930"/>
    <cellStyle name="Normal 4" xfId="12"/>
    <cellStyle name="Normal 4 2" xfId="328"/>
    <cellStyle name="Normal 4 2 2" xfId="413"/>
    <cellStyle name="Normal 4 2 2 2" xfId="1424"/>
    <cellStyle name="Normal 4 2 2 3" xfId="1674"/>
    <cellStyle name="Normal 4 2 2 4" xfId="1092"/>
    <cellStyle name="Normal 4 3" xfId="336"/>
    <cellStyle name="Normal 4 3 2" xfId="1357"/>
    <cellStyle name="Normal 4 3 3" xfId="1607"/>
    <cellStyle name="Normal 4 3 4" xfId="1025"/>
    <cellStyle name="Normal 4 4" xfId="657"/>
    <cellStyle name="Normal 4 5" xfId="673"/>
    <cellStyle name="Normal 5" xfId="65"/>
    <cellStyle name="Normal 5 2" xfId="414"/>
    <cellStyle name="Normal 5 2 2" xfId="769"/>
    <cellStyle name="Normal 5 2 3" xfId="949"/>
    <cellStyle name="Normal 5 2 3 2" xfId="1494"/>
    <cellStyle name="Normal 5 2 3 3" xfId="1203"/>
    <cellStyle name="Normal 5 2 4" xfId="1425"/>
    <cellStyle name="Normal 5 2 5" xfId="1676"/>
    <cellStyle name="Normal 5 2 6" xfId="1094"/>
    <cellStyle name="Normal 5 3" xfId="492"/>
    <cellStyle name="Normal 5 3 2" xfId="695"/>
    <cellStyle name="Normal 5 3 3" xfId="970"/>
    <cellStyle name="Normal 5 3 4" xfId="938"/>
    <cellStyle name="Normal 5 3 4 2" xfId="1489"/>
    <cellStyle name="Normal 5 3 4 3" xfId="1176"/>
    <cellStyle name="Normal 5 4" xfId="561"/>
    <cellStyle name="Normal 5 5" xfId="694"/>
    <cellStyle name="Normal 5 5 2" xfId="1472"/>
    <cellStyle name="Normal 5 5 3" xfId="1731"/>
    <cellStyle name="Normal 5 5 4" xfId="1149"/>
    <cellStyle name="Normal 5 6" xfId="1305"/>
    <cellStyle name="Normal 5 7" xfId="1675"/>
    <cellStyle name="Normal 5 8" xfId="1093"/>
    <cellStyle name="Normal 6" xfId="200"/>
    <cellStyle name="Normal 6 2" xfId="415"/>
    <cellStyle name="Normal 6 2 2" xfId="679"/>
    <cellStyle name="Normal 6 2 2 2" xfId="1459"/>
    <cellStyle name="Normal 6 2 2 3" xfId="1717"/>
    <cellStyle name="Normal 6 2 2 4" xfId="1135"/>
    <cellStyle name="Normal 6 2 3" xfId="950"/>
    <cellStyle name="Normal 6 2 3 2" xfId="1495"/>
    <cellStyle name="Normal 6 2 3 3" xfId="1204"/>
    <cellStyle name="Normal 6 2 4" xfId="1426"/>
    <cellStyle name="Normal 6 2 5" xfId="1678"/>
    <cellStyle name="Normal 6 2 6" xfId="1096"/>
    <cellStyle name="Normal 6 3" xfId="701"/>
    <cellStyle name="Normal 6 3 2" xfId="1476"/>
    <cellStyle name="Normal 6 3 3" xfId="1735"/>
    <cellStyle name="Normal 6 3 4" xfId="1153"/>
    <cellStyle name="Normal 6 4" xfId="681"/>
    <cellStyle name="Normal 6 4 2" xfId="1461"/>
    <cellStyle name="Normal 6 4 3" xfId="1719"/>
    <cellStyle name="Normal 6 4 4" xfId="1137"/>
    <cellStyle name="Normal 6 5" xfId="1317"/>
    <cellStyle name="Normal 6 6" xfId="1677"/>
    <cellStyle name="Normal 6 7" xfId="1095"/>
    <cellStyle name="Normal 7" xfId="201"/>
    <cellStyle name="Normal 7 2" xfId="416"/>
    <cellStyle name="Normal 7 2 2" xfId="680"/>
    <cellStyle name="Normal 7 2 2 2" xfId="1460"/>
    <cellStyle name="Normal 7 2 2 3" xfId="1718"/>
    <cellStyle name="Normal 7 2 2 4" xfId="1136"/>
    <cellStyle name="Normal 7 2 3" xfId="951"/>
    <cellStyle name="Normal 7 2 3 2" xfId="1496"/>
    <cellStyle name="Normal 7 2 3 3" xfId="1205"/>
    <cellStyle name="Normal 7 2 4" xfId="1427"/>
    <cellStyle name="Normal 7 2 5" xfId="1680"/>
    <cellStyle name="Normal 7 2 6" xfId="1098"/>
    <cellStyle name="Normal 7 3" xfId="689"/>
    <cellStyle name="Normal 7 3 2" xfId="1468"/>
    <cellStyle name="Normal 7 3 3" xfId="1727"/>
    <cellStyle name="Normal 7 3 4" xfId="1145"/>
    <cellStyle name="Normal 7 4" xfId="696"/>
    <cellStyle name="Normal 7 4 2" xfId="1473"/>
    <cellStyle name="Normal 7 4 3" xfId="1732"/>
    <cellStyle name="Normal 7 4 4" xfId="1150"/>
    <cellStyle name="Normal 7 5" xfId="1280"/>
    <cellStyle name="Normal 7 6" xfId="1679"/>
    <cellStyle name="Normal 7 7" xfId="1097"/>
    <cellStyle name="Normal 8" xfId="56"/>
    <cellStyle name="Normal 8 2" xfId="418"/>
    <cellStyle name="Normal 8 2 2" xfId="952"/>
    <cellStyle name="Normal 8 2 2 2" xfId="1497"/>
    <cellStyle name="Normal 8 2 2 3" xfId="1207"/>
    <cellStyle name="Normal 8 2 3" xfId="934"/>
    <cellStyle name="Normal 8 2 3 2" xfId="1239"/>
    <cellStyle name="Normal 8 2 4" xfId="1429"/>
    <cellStyle name="Normal 8 2 5" xfId="1682"/>
    <cellStyle name="Normal 8 2 6" xfId="1100"/>
    <cellStyle name="Normal 8 3" xfId="417"/>
    <cellStyle name="Normal 8 3 2" xfId="1428"/>
    <cellStyle name="Normal 8 3 3" xfId="1771"/>
    <cellStyle name="Normal 8 3 4" xfId="1206"/>
    <cellStyle name="Normal 8 4" xfId="917"/>
    <cellStyle name="Normal 8 5" xfId="1681"/>
    <cellStyle name="Normal 8 6" xfId="1099"/>
    <cellStyle name="Normal 9" xfId="202"/>
    <cellStyle name="Normal 9 2" xfId="420"/>
    <cellStyle name="Normal 9 2 2" xfId="953"/>
    <cellStyle name="Normal 9 2 2 2" xfId="1498"/>
    <cellStyle name="Normal 9 2 2 3" xfId="1209"/>
    <cellStyle name="Normal 9 2 3" xfId="941"/>
    <cellStyle name="Normal 9 2 3 2" xfId="1241"/>
    <cellStyle name="Normal 9 2 4" xfId="1431"/>
    <cellStyle name="Normal 9 2 5" xfId="1684"/>
    <cellStyle name="Normal 9 2 6" xfId="1102"/>
    <cellStyle name="Normal 9 3" xfId="419"/>
    <cellStyle name="Normal 9 3 2" xfId="1430"/>
    <cellStyle name="Normal 9 3 3" xfId="1772"/>
    <cellStyle name="Normal 9 3 4" xfId="1208"/>
    <cellStyle name="Normal 9 4" xfId="985"/>
    <cellStyle name="Normal 9 5" xfId="1683"/>
    <cellStyle name="Normal 9 6" xfId="1101"/>
    <cellStyle name="Normal_2007-16618" xfId="7"/>
    <cellStyle name="Note" xfId="134"/>
    <cellStyle name="Note 2" xfId="285"/>
    <cellStyle name="Note 2 2" xfId="421"/>
    <cellStyle name="Note 3" xfId="489"/>
    <cellStyle name="Output" xfId="135"/>
    <cellStyle name="Output 2" xfId="286"/>
    <cellStyle name="Output 2 2" xfId="422"/>
    <cellStyle name="Output 3" xfId="490"/>
    <cellStyle name="Output 4" xfId="243"/>
    <cellStyle name="Output 5" xfId="890"/>
    <cellStyle name="Percent" xfId="14" builtinId="5"/>
    <cellStyle name="Percent 2" xfId="8"/>
    <cellStyle name="Percent 2 2" xfId="136"/>
    <cellStyle name="Percent 2 2 2" xfId="569"/>
    <cellStyle name="Percent 2 2 2 2" xfId="682"/>
    <cellStyle name="Percent 2 2 2 2 2" xfId="1462"/>
    <cellStyle name="Percent 2 2 2 2 3" xfId="1720"/>
    <cellStyle name="Percent 2 2 2 2 4" xfId="1138"/>
    <cellStyle name="Percent 2 2 2 3" xfId="1448"/>
    <cellStyle name="Percent 2 2 2 4" xfId="1704"/>
    <cellStyle name="Percent 2 2 2 5" xfId="1122"/>
    <cellStyle name="Percent 2 2 3" xfId="688"/>
    <cellStyle name="Percent 2 2 3 2" xfId="1467"/>
    <cellStyle name="Percent 2 2 3 3" xfId="1726"/>
    <cellStyle name="Percent 2 2 3 4" xfId="1144"/>
    <cellStyle name="Percent 2 2 4" xfId="646"/>
    <cellStyle name="Percent 2 2 4 2" xfId="1449"/>
    <cellStyle name="Percent 2 2 4 3" xfId="1706"/>
    <cellStyle name="Percent 2 2 4 4" xfId="1124"/>
    <cellStyle name="Percent 2 2 5" xfId="304"/>
    <cellStyle name="Percent 2 2 5 2" xfId="1355"/>
    <cellStyle name="Percent 2 2 5 3" xfId="1754"/>
    <cellStyle name="Percent 2 2 5 4" xfId="1182"/>
    <cellStyle name="Percent 2 2 6" xfId="891"/>
    <cellStyle name="Percent 2 2 7" xfId="1602"/>
    <cellStyle name="Percent 2 2 8" xfId="1020"/>
    <cellStyle name="Percent 2 3" xfId="464"/>
    <cellStyle name="Percent 2 3 2" xfId="568"/>
    <cellStyle name="Percent 2 3 2 2" xfId="1447"/>
    <cellStyle name="Percent 2 3 2 3" xfId="1703"/>
    <cellStyle name="Percent 2 3 2 4" xfId="1121"/>
    <cellStyle name="Percent 2 3 3" xfId="700"/>
    <cellStyle name="Percent 2 3 4" xfId="967"/>
    <cellStyle name="Percent 2 4" xfId="676"/>
    <cellStyle name="Percent 2 4 2" xfId="706"/>
    <cellStyle name="Percent 2 4 3" xfId="647"/>
    <cellStyle name="Percent 2 4 3 2" xfId="1450"/>
    <cellStyle name="Percent 2 4 3 3" xfId="1707"/>
    <cellStyle name="Percent 2 4 3 4" xfId="1125"/>
    <cellStyle name="Percent 2 4 4" xfId="981"/>
    <cellStyle name="Percent 2 5" xfId="699"/>
    <cellStyle name="Percent 2 6" xfId="977"/>
    <cellStyle name="Percent 2 6 2" xfId="1504"/>
    <cellStyle name="Percent 2 6 3" xfId="1551"/>
    <cellStyle name="Percent 2 6 4" xfId="1522"/>
    <cellStyle name="Percent 2 6 5" xfId="1778"/>
    <cellStyle name="Percent 2 6 6" xfId="1221"/>
    <cellStyle name="Percent 2 7" xfId="61"/>
    <cellStyle name="Percent 2 7 2" xfId="1233"/>
    <cellStyle name="Percent 2 8" xfId="1308"/>
    <cellStyle name="Percent 3" xfId="137"/>
    <cellStyle name="Percent 3 2" xfId="321"/>
    <cellStyle name="Percent 3 3" xfId="467"/>
    <cellStyle name="Percent 3 4" xfId="664"/>
    <cellStyle name="Percent 4" xfId="63"/>
    <cellStyle name="Percent 4 2" xfId="771"/>
    <cellStyle name="Percent 4 2 2" xfId="988"/>
    <cellStyle name="Percent 4 2 3" xfId="937"/>
    <cellStyle name="Percent 4 2 3 2" xfId="1288"/>
    <cellStyle name="Percent 4 2 3 2 2" xfId="1334"/>
    <cellStyle name="Percent 4 2 3 3" xfId="1326"/>
    <cellStyle name="Percent 4 2 3 4" xfId="1347"/>
    <cellStyle name="Percent 4 2 3 5" xfId="1351"/>
    <cellStyle name="Percent 5" xfId="776"/>
    <cellStyle name="SAPBEXaggData" xfId="138"/>
    <cellStyle name="SAPBEXaggDataEmph" xfId="139"/>
    <cellStyle name="SAPBEXaggItem" xfId="140"/>
    <cellStyle name="SAPBEXaggItemX" xfId="141"/>
    <cellStyle name="SAPBEXchaText" xfId="142"/>
    <cellStyle name="SAPBEXexcBad7" xfId="143"/>
    <cellStyle name="SAPBEXexcBad8" xfId="144"/>
    <cellStyle name="SAPBEXexcBad9" xfId="145"/>
    <cellStyle name="SAPBEXexcCritical4" xfId="146"/>
    <cellStyle name="SAPBEXexcCritical5" xfId="147"/>
    <cellStyle name="SAPBEXexcCritical6" xfId="148"/>
    <cellStyle name="SAPBEXexcGood1" xfId="149"/>
    <cellStyle name="SAPBEXexcGood2" xfId="150"/>
    <cellStyle name="SAPBEXexcGood3" xfId="151"/>
    <cellStyle name="SAPBEXfilterDrill" xfId="152"/>
    <cellStyle name="SAPBEXfilterItem" xfId="153"/>
    <cellStyle name="SAPBEXfilterText" xfId="154"/>
    <cellStyle name="SAPBEXformats" xfId="155"/>
    <cellStyle name="SAPBEXheaderItem" xfId="156"/>
    <cellStyle name="SAPBEXheaderItem 2" xfId="621"/>
    <cellStyle name="SAPBEXheaderText" xfId="157"/>
    <cellStyle name="SAPBEXheaderText 2" xfId="622"/>
    <cellStyle name="SAPBEXHLevel0" xfId="158"/>
    <cellStyle name="SAPBEXHLevel0 2" xfId="623"/>
    <cellStyle name="SAPBEXHLevel0X" xfId="159"/>
    <cellStyle name="SAPBEXHLevel0X 2" xfId="624"/>
    <cellStyle name="SAPBEXHLevel1" xfId="160"/>
    <cellStyle name="SAPBEXHLevel1 2" xfId="625"/>
    <cellStyle name="SAPBEXHLevel1X" xfId="161"/>
    <cellStyle name="SAPBEXHLevel1X 2" xfId="626"/>
    <cellStyle name="SAPBEXHLevel2" xfId="162"/>
    <cellStyle name="SAPBEXHLevel2 2" xfId="627"/>
    <cellStyle name="SAPBEXHLevel2X" xfId="163"/>
    <cellStyle name="SAPBEXHLevel2X 2" xfId="628"/>
    <cellStyle name="SAPBEXHLevel3" xfId="164"/>
    <cellStyle name="SAPBEXHLevel3 2" xfId="629"/>
    <cellStyle name="SAPBEXHLevel3X" xfId="165"/>
    <cellStyle name="SAPBEXHLevel3X 2" xfId="630"/>
    <cellStyle name="SAPBEXinputData" xfId="166"/>
    <cellStyle name="SAPBEXinputData 2" xfId="631"/>
    <cellStyle name="SAPBEXresData" xfId="167"/>
    <cellStyle name="SAPBEXresDataEmph" xfId="168"/>
    <cellStyle name="SAPBEXresItem" xfId="169"/>
    <cellStyle name="SAPBEXresItemX" xfId="170"/>
    <cellStyle name="SAPBEXstdData" xfId="171"/>
    <cellStyle name="SAPBEXstdDataEmph" xfId="172"/>
    <cellStyle name="SAPBEXstdItem" xfId="173"/>
    <cellStyle name="SAPBEXstdItemX" xfId="174"/>
    <cellStyle name="SAPBEXtitle" xfId="175"/>
    <cellStyle name="SAPBEXundefined" xfId="176"/>
    <cellStyle name="Sheet Title" xfId="177"/>
    <cellStyle name="Text" xfId="9"/>
    <cellStyle name="Title" xfId="178"/>
    <cellStyle name="Title 2" xfId="293"/>
    <cellStyle name="Title 3" xfId="504"/>
    <cellStyle name="Title 4" xfId="244"/>
    <cellStyle name="Title 5" xfId="897"/>
    <cellStyle name="Total" xfId="10"/>
    <cellStyle name="Total 2" xfId="179"/>
    <cellStyle name="Total 2 2" xfId="423"/>
    <cellStyle name="Total 2 3" xfId="294"/>
    <cellStyle name="Total 2 4" xfId="898"/>
    <cellStyle name="Total 3" xfId="305"/>
    <cellStyle name="Total 3 2" xfId="522"/>
    <cellStyle name="Total 4" xfId="461"/>
    <cellStyle name="Total 5" xfId="667"/>
    <cellStyle name="Total 6" xfId="672"/>
    <cellStyle name="Total 7" xfId="245"/>
    <cellStyle name="Total_יתרת התחייבות להשקעה" xfId="931"/>
    <cellStyle name="Warning Text" xfId="180"/>
    <cellStyle name="Warning Text 2" xfId="295"/>
    <cellStyle name="Warning Text 3" xfId="523"/>
    <cellStyle name="Warning Text 4" xfId="246"/>
    <cellStyle name="הדגשה1" xfId="31" builtinId="29" customBuiltin="1"/>
    <cellStyle name="הדגשה1 2" xfId="424"/>
    <cellStyle name="הדגשה1 3" xfId="599"/>
    <cellStyle name="הדגשה2" xfId="35" builtinId="33" customBuiltin="1"/>
    <cellStyle name="הדגשה2 2" xfId="425"/>
    <cellStyle name="הדגשה2 3" xfId="600"/>
    <cellStyle name="הדגשה3" xfId="39" builtinId="37" customBuiltin="1"/>
    <cellStyle name="הדגשה3 2" xfId="426"/>
    <cellStyle name="הדגשה3 3" xfId="601"/>
    <cellStyle name="הדגשה4" xfId="43" builtinId="41" customBuiltin="1"/>
    <cellStyle name="הדגשה4 2" xfId="427"/>
    <cellStyle name="הדגשה4 3" xfId="602"/>
    <cellStyle name="הדגשה5" xfId="47" builtinId="45" customBuiltin="1"/>
    <cellStyle name="הדגשה5 2" xfId="428"/>
    <cellStyle name="הדגשה5 3" xfId="603"/>
    <cellStyle name="הדגשה6" xfId="51" builtinId="49" customBuiltin="1"/>
    <cellStyle name="הדגשה6 2" xfId="429"/>
    <cellStyle name="הדגשה6 3" xfId="604"/>
    <cellStyle name="היפר-קישור" xfId="11" builtinId="8"/>
    <cellStyle name="הערה 2" xfId="198"/>
    <cellStyle name="הערה 2 2" xfId="431"/>
    <cellStyle name="הערה 2 2 2" xfId="956"/>
    <cellStyle name="הערה 2 2 2 2" xfId="1500"/>
    <cellStyle name="הערה 2 2 2 3" xfId="1212"/>
    <cellStyle name="הערה 2 2 3" xfId="925"/>
    <cellStyle name="הערה 2 2 4" xfId="1433"/>
    <cellStyle name="הערה 2 2 5" xfId="1686"/>
    <cellStyle name="הערה 2 2 6" xfId="1104"/>
    <cellStyle name="הערה 2 3" xfId="430"/>
    <cellStyle name="הערה 2 3 2" xfId="987"/>
    <cellStyle name="הערה 2 3 2 2" xfId="1505"/>
    <cellStyle name="הערה 2 3 2 3" xfId="1224"/>
    <cellStyle name="הערה 2 3 3" xfId="924"/>
    <cellStyle name="הערה 2 3 4" xfId="1432"/>
    <cellStyle name="הערה 2 3 5" xfId="1749"/>
    <cellStyle name="הערה 2 4" xfId="923"/>
    <cellStyle name="הערה 2 5" xfId="955"/>
    <cellStyle name="הערה 2 5 2" xfId="1499"/>
    <cellStyle name="הערה 2 5 3" xfId="1211"/>
    <cellStyle name="הערה 2 6" xfId="914"/>
    <cellStyle name="הערה 2 7" xfId="1685"/>
    <cellStyle name="הערה 2 8" xfId="1103"/>
    <cellStyle name="הערה 3" xfId="199"/>
    <cellStyle name="הערה 3 2" xfId="433"/>
    <cellStyle name="הערה 3 2 2" xfId="1435"/>
    <cellStyle name="הערה 3 2 3" xfId="1688"/>
    <cellStyle name="הערה 3 2 4" xfId="1106"/>
    <cellStyle name="הערה 3 3" xfId="432"/>
    <cellStyle name="הערה 3 3 2" xfId="1434"/>
    <cellStyle name="הערה 3 3 3" xfId="1773"/>
    <cellStyle name="הערה 3 3 4" xfId="1213"/>
    <cellStyle name="הערה 3 4" xfId="915"/>
    <cellStyle name="הערה 3 5" xfId="1687"/>
    <cellStyle name="הערה 3 6" xfId="1105"/>
    <cellStyle name="הערה 4" xfId="434"/>
    <cellStyle name="הערה 4 2" xfId="958"/>
    <cellStyle name="הערה 4 3" xfId="928"/>
    <cellStyle name="הערה 5" xfId="435"/>
    <cellStyle name="הערה 5 2" xfId="1436"/>
    <cellStyle name="הערה 5 3" xfId="1689"/>
    <cellStyle name="הערה 5 4" xfId="1107"/>
    <cellStyle name="הערה 6" xfId="457"/>
    <cellStyle name="חישוב" xfId="25" builtinId="22" customBuiltin="1"/>
    <cellStyle name="חישוב 2" xfId="436"/>
    <cellStyle name="חישוב 3" xfId="437"/>
    <cellStyle name="טוב" xfId="20" builtinId="26" customBuiltin="1"/>
    <cellStyle name="טוב 2" xfId="438"/>
    <cellStyle name="טוב 3" xfId="606"/>
    <cellStyle name="טקסט אזהרה" xfId="28" builtinId="11" customBuiltin="1"/>
    <cellStyle name="טקסט אזהרה 2" xfId="439"/>
    <cellStyle name="טקסט אזהרה 3" xfId="607"/>
    <cellStyle name="טקסט הסברי" xfId="29" builtinId="53" customBuiltin="1"/>
    <cellStyle name="טקסט הסברי 2" xfId="440"/>
    <cellStyle name="טקסט הסברי 3" xfId="608"/>
    <cellStyle name="כותרת" xfId="15" builtinId="15" customBuiltin="1"/>
    <cellStyle name="כותרת 1" xfId="16" builtinId="16" customBuiltin="1"/>
    <cellStyle name="כותרת 1 2" xfId="441"/>
    <cellStyle name="כותרת 1 3" xfId="610"/>
    <cellStyle name="כותרת 2" xfId="17" builtinId="17" customBuiltin="1"/>
    <cellStyle name="כותרת 2 2" xfId="442"/>
    <cellStyle name="כותרת 2 3" xfId="611"/>
    <cellStyle name="כותרת 3" xfId="18" builtinId="18" customBuiltin="1"/>
    <cellStyle name="כותרת 3 2" xfId="443"/>
    <cellStyle name="כותרת 3 3" xfId="612"/>
    <cellStyle name="כותרת 4" xfId="19" builtinId="19" customBuiltin="1"/>
    <cellStyle name="כותרת 4 2" xfId="444"/>
    <cellStyle name="כותרת 4 3" xfId="613"/>
    <cellStyle name="כותרת 5" xfId="445"/>
    <cellStyle name="כותרת 6" xfId="609"/>
    <cellStyle name="ניטראלי" xfId="22" builtinId="28" customBuiltin="1"/>
    <cellStyle name="ניטראלי 2" xfId="446"/>
    <cellStyle name="ניטראלי 3" xfId="614"/>
    <cellStyle name="סה&quot;כ" xfId="30" builtinId="25" customBuiltin="1"/>
    <cellStyle name="סה&quot;כ 2" xfId="447"/>
    <cellStyle name="סה&quot;כ 3" xfId="448"/>
    <cellStyle name="פלט" xfId="24" builtinId="21" customBuiltin="1"/>
    <cellStyle name="פלט 2" xfId="449"/>
    <cellStyle name="פלט 3" xfId="450"/>
    <cellStyle name="קלט" xfId="23" builtinId="20" customBuiltin="1"/>
    <cellStyle name="קלט 2" xfId="451"/>
    <cellStyle name="קלט 3" xfId="452"/>
    <cellStyle name="רע" xfId="21" builtinId="27" customBuiltin="1"/>
    <cellStyle name="רע 2" xfId="453"/>
    <cellStyle name="רע 3" xfId="615"/>
    <cellStyle name="תא מסומן" xfId="27" builtinId="23" customBuiltin="1"/>
    <cellStyle name="תא מסומן 2" xfId="454"/>
    <cellStyle name="תא מסומן 3" xfId="616"/>
    <cellStyle name="תא מקושר" xfId="26" builtinId="24" customBuiltin="1"/>
    <cellStyle name="תא מקושר 2" xfId="455"/>
    <cellStyle name="תא מקושר 3" xfId="617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198120</xdr:colOff>
      <xdr:row>50</xdr:row>
      <xdr:rowOff>0</xdr:rowOff>
    </xdr:from>
    <xdr:to>
      <xdr:col>23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R66"/>
  <sheetViews>
    <sheetView rightToLeft="1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H11" sqref="H11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18" width="6.7109375" style="9" customWidth="1"/>
    <col min="19" max="21" width="7.7109375" style="9" customWidth="1"/>
    <col min="22" max="22" width="7.140625" style="9" customWidth="1"/>
    <col min="23" max="23" width="6" style="9" customWidth="1"/>
    <col min="24" max="24" width="8.140625" style="9" customWidth="1"/>
    <col min="25" max="25" width="6.28515625" style="9" customWidth="1"/>
    <col min="26" max="26" width="8" style="9" customWidth="1"/>
    <col min="27" max="27" width="8.7109375" style="9" customWidth="1"/>
    <col min="28" max="28" width="10" style="9" customWidth="1"/>
    <col min="29" max="29" width="9.5703125" style="9" customWidth="1"/>
    <col min="30" max="30" width="6.140625" style="9" customWidth="1"/>
    <col min="31" max="32" width="5.7109375" style="9" customWidth="1"/>
    <col min="33" max="33" width="6.85546875" style="9" customWidth="1"/>
    <col min="34" max="34" width="6.42578125" style="9" customWidth="1"/>
    <col min="35" max="35" width="6.7109375" style="9" customWidth="1"/>
    <col min="36" max="36" width="7.28515625" style="9" customWidth="1"/>
    <col min="37" max="48" width="5.7109375" style="9" customWidth="1"/>
    <col min="49" max="16384" width="9.140625" style="9"/>
  </cols>
  <sheetData>
    <row r="1" spans="1:18">
      <c r="B1" s="56" t="s">
        <v>171</v>
      </c>
      <c r="C1" s="77" t="s" vm="1">
        <v>241</v>
      </c>
    </row>
    <row r="2" spans="1:18">
      <c r="B2" s="56" t="s">
        <v>170</v>
      </c>
      <c r="C2" s="77" t="s">
        <v>242</v>
      </c>
    </row>
    <row r="3" spans="1:18">
      <c r="B3" s="56" t="s">
        <v>172</v>
      </c>
      <c r="C3" s="77" t="s">
        <v>243</v>
      </c>
    </row>
    <row r="4" spans="1:18">
      <c r="B4" s="56" t="s">
        <v>173</v>
      </c>
      <c r="C4" s="77">
        <v>2112</v>
      </c>
    </row>
    <row r="6" spans="1:18" ht="26.25" customHeight="1">
      <c r="B6" s="185" t="s">
        <v>187</v>
      </c>
      <c r="C6" s="186"/>
      <c r="D6" s="187"/>
    </row>
    <row r="7" spans="1:18" s="10" customFormat="1">
      <c r="B7" s="22"/>
      <c r="C7" s="23" t="s">
        <v>102</v>
      </c>
      <c r="D7" s="24" t="s">
        <v>100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10" customFormat="1">
      <c r="B8" s="22"/>
      <c r="C8" s="25" t="s">
        <v>228</v>
      </c>
      <c r="D8" s="26" t="s">
        <v>20</v>
      </c>
    </row>
    <row r="9" spans="1:18" s="11" customFormat="1" ht="18" customHeight="1">
      <c r="B9" s="36"/>
      <c r="C9" s="19" t="s">
        <v>1</v>
      </c>
      <c r="D9" s="27" t="s">
        <v>2</v>
      </c>
    </row>
    <row r="10" spans="1:18" s="11" customFormat="1" ht="18" customHeight="1">
      <c r="B10" s="66" t="s">
        <v>186</v>
      </c>
      <c r="C10" s="108">
        <f>C11+C12+C23+C33+C34+C37</f>
        <v>496827.03101000021</v>
      </c>
      <c r="D10" s="109">
        <f>C10/$C$42</f>
        <v>1</v>
      </c>
    </row>
    <row r="11" spans="1:18">
      <c r="A11" s="44" t="s">
        <v>133</v>
      </c>
      <c r="B11" s="28" t="s">
        <v>188</v>
      </c>
      <c r="C11" s="108">
        <f>מזומנים!J10</f>
        <v>40358.814270000003</v>
      </c>
      <c r="D11" s="109">
        <f t="shared" ref="D11:D13" si="0">C11/$C$42</f>
        <v>8.1233128938162896E-2</v>
      </c>
    </row>
    <row r="12" spans="1:18">
      <c r="B12" s="28" t="s">
        <v>189</v>
      </c>
      <c r="C12" s="108">
        <f>C13+C15+C17+C21</f>
        <v>306468.21905000013</v>
      </c>
      <c r="D12" s="109">
        <f t="shared" si="0"/>
        <v>0.61685093588201223</v>
      </c>
    </row>
    <row r="13" spans="1:18">
      <c r="A13" s="54" t="s">
        <v>133</v>
      </c>
      <c r="B13" s="29" t="s">
        <v>59</v>
      </c>
      <c r="C13" s="108">
        <f>'תעודות התחייבות ממשלתיות'!O11</f>
        <v>37241.85166</v>
      </c>
      <c r="D13" s="109">
        <f t="shared" si="0"/>
        <v>7.4959390966089348E-2</v>
      </c>
    </row>
    <row r="14" spans="1:18">
      <c r="A14" s="54" t="s">
        <v>133</v>
      </c>
      <c r="B14" s="29" t="s">
        <v>60</v>
      </c>
      <c r="C14" s="108" t="s" vm="2">
        <v>584</v>
      </c>
      <c r="D14" s="109" t="s" vm="3">
        <v>584</v>
      </c>
    </row>
    <row r="15" spans="1:18">
      <c r="A15" s="54" t="s">
        <v>133</v>
      </c>
      <c r="B15" s="29" t="s">
        <v>61</v>
      </c>
      <c r="C15" s="108">
        <f>'אג"ח קונצרני'!R11</f>
        <v>504.81810999999999</v>
      </c>
      <c r="D15" s="109">
        <f>C15/$C$42</f>
        <v>1.0160842274901079E-3</v>
      </c>
    </row>
    <row r="16" spans="1:18">
      <c r="A16" s="54" t="s">
        <v>133</v>
      </c>
      <c r="B16" s="29" t="s">
        <v>62</v>
      </c>
      <c r="C16" s="108" t="s" vm="4">
        <v>584</v>
      </c>
      <c r="D16" s="109" t="s" vm="5">
        <v>584</v>
      </c>
    </row>
    <row r="17" spans="1:4">
      <c r="A17" s="54" t="s">
        <v>133</v>
      </c>
      <c r="B17" s="29" t="s">
        <v>63</v>
      </c>
      <c r="C17" s="108">
        <f>'תעודות סל'!K11</f>
        <v>270728.30714000016</v>
      </c>
      <c r="D17" s="109">
        <f>C17/$C$42</f>
        <v>0.54491460859051144</v>
      </c>
    </row>
    <row r="18" spans="1:4">
      <c r="A18" s="54" t="s">
        <v>133</v>
      </c>
      <c r="B18" s="29" t="s">
        <v>64</v>
      </c>
      <c r="C18" s="108" t="s" vm="6">
        <v>584</v>
      </c>
      <c r="D18" s="109" t="s" vm="7">
        <v>584</v>
      </c>
    </row>
    <row r="19" spans="1:4">
      <c r="A19" s="54" t="s">
        <v>133</v>
      </c>
      <c r="B19" s="29" t="s">
        <v>65</v>
      </c>
      <c r="C19" s="108" t="s" vm="8">
        <v>584</v>
      </c>
      <c r="D19" s="109" t="s" vm="9">
        <v>584</v>
      </c>
    </row>
    <row r="20" spans="1:4">
      <c r="A20" s="54" t="s">
        <v>133</v>
      </c>
      <c r="B20" s="29" t="s">
        <v>66</v>
      </c>
      <c r="C20" s="108" t="s" vm="10">
        <v>584</v>
      </c>
      <c r="D20" s="109" t="s" vm="11">
        <v>584</v>
      </c>
    </row>
    <row r="21" spans="1:4">
      <c r="A21" s="54" t="s">
        <v>133</v>
      </c>
      <c r="B21" s="29" t="s">
        <v>67</v>
      </c>
      <c r="C21" s="108">
        <f>'חוזים עתידיים'!I11</f>
        <v>-2006.7578600000002</v>
      </c>
      <c r="D21" s="109">
        <f>C21/$C$42</f>
        <v>-4.0391479020786365E-3</v>
      </c>
    </row>
    <row r="22" spans="1:4">
      <c r="A22" s="54" t="s">
        <v>133</v>
      </c>
      <c r="B22" s="29" t="s">
        <v>68</v>
      </c>
      <c r="C22" s="108" t="s" vm="12">
        <v>584</v>
      </c>
      <c r="D22" s="109" t="s" vm="13">
        <v>584</v>
      </c>
    </row>
    <row r="23" spans="1:4">
      <c r="B23" s="28" t="s">
        <v>190</v>
      </c>
      <c r="C23" s="108">
        <f>C24+C31</f>
        <v>140280.93294000003</v>
      </c>
      <c r="D23" s="109">
        <f t="shared" ref="D23:D24" si="1">C23/$C$42</f>
        <v>0.28235366472476903</v>
      </c>
    </row>
    <row r="24" spans="1:4">
      <c r="A24" s="54" t="s">
        <v>133</v>
      </c>
      <c r="B24" s="29" t="s">
        <v>69</v>
      </c>
      <c r="C24" s="108">
        <f>'לא סחיר- תעודות התחייבות ממשלתי'!M11</f>
        <v>140412.26154000004</v>
      </c>
      <c r="D24" s="109">
        <f t="shared" si="1"/>
        <v>0.28261799937607218</v>
      </c>
    </row>
    <row r="25" spans="1:4">
      <c r="A25" s="54" t="s">
        <v>133</v>
      </c>
      <c r="B25" s="29" t="s">
        <v>70</v>
      </c>
      <c r="C25" s="108" t="s" vm="14">
        <v>584</v>
      </c>
      <c r="D25" s="109" t="s" vm="15">
        <v>584</v>
      </c>
    </row>
    <row r="26" spans="1:4">
      <c r="A26" s="54" t="s">
        <v>133</v>
      </c>
      <c r="B26" s="29" t="s">
        <v>61</v>
      </c>
      <c r="C26" s="108" t="s" vm="16">
        <v>584</v>
      </c>
      <c r="D26" s="109" t="s" vm="17">
        <v>584</v>
      </c>
    </row>
    <row r="27" spans="1:4">
      <c r="A27" s="54" t="s">
        <v>133</v>
      </c>
      <c r="B27" s="29" t="s">
        <v>71</v>
      </c>
      <c r="C27" s="108" t="s" vm="18">
        <v>584</v>
      </c>
      <c r="D27" s="109" t="s" vm="19">
        <v>584</v>
      </c>
    </row>
    <row r="28" spans="1:4">
      <c r="A28" s="54" t="s">
        <v>133</v>
      </c>
      <c r="B28" s="29" t="s">
        <v>72</v>
      </c>
      <c r="C28" s="108" t="s" vm="20">
        <v>584</v>
      </c>
      <c r="D28" s="109" t="s" vm="21">
        <v>584</v>
      </c>
    </row>
    <row r="29" spans="1:4">
      <c r="A29" s="54" t="s">
        <v>133</v>
      </c>
      <c r="B29" s="29" t="s">
        <v>73</v>
      </c>
      <c r="C29" s="108" t="s" vm="22">
        <v>584</v>
      </c>
      <c r="D29" s="109" t="s" vm="23">
        <v>584</v>
      </c>
    </row>
    <row r="30" spans="1:4">
      <c r="A30" s="54" t="s">
        <v>133</v>
      </c>
      <c r="B30" s="29" t="s">
        <v>213</v>
      </c>
      <c r="C30" s="108" t="s" vm="24">
        <v>584</v>
      </c>
      <c r="D30" s="109" t="s" vm="25">
        <v>584</v>
      </c>
    </row>
    <row r="31" spans="1:4">
      <c r="A31" s="54" t="s">
        <v>133</v>
      </c>
      <c r="B31" s="29" t="s">
        <v>96</v>
      </c>
      <c r="C31" s="108">
        <f>'לא סחיר - חוזים עתידיים'!I11</f>
        <v>-131.32859999999999</v>
      </c>
      <c r="D31" s="109">
        <f>C31/$C$42</f>
        <v>-2.6433465130313449E-4</v>
      </c>
    </row>
    <row r="32" spans="1:4">
      <c r="A32" s="54" t="s">
        <v>133</v>
      </c>
      <c r="B32" s="29" t="s">
        <v>74</v>
      </c>
      <c r="C32" s="108" t="s" vm="26">
        <v>584</v>
      </c>
      <c r="D32" s="109" t="s" vm="27">
        <v>584</v>
      </c>
    </row>
    <row r="33" spans="1:4">
      <c r="A33" s="54" t="s">
        <v>133</v>
      </c>
      <c r="B33" s="28" t="s">
        <v>191</v>
      </c>
      <c r="C33" s="108">
        <f>הלוואות!O10</f>
        <v>0</v>
      </c>
      <c r="D33" s="109">
        <f>C33/$C$42</f>
        <v>0</v>
      </c>
    </row>
    <row r="34" spans="1:4">
      <c r="A34" s="54" t="s">
        <v>133</v>
      </c>
      <c r="B34" s="28" t="s">
        <v>192</v>
      </c>
      <c r="C34" s="108">
        <f>'פקדונות מעל 3 חודשים'!M10</f>
        <v>7704.6498899999997</v>
      </c>
      <c r="D34" s="109">
        <f>C34/$C$42</f>
        <v>1.5507710750635303E-2</v>
      </c>
    </row>
    <row r="35" spans="1:4">
      <c r="A35" s="54" t="s">
        <v>133</v>
      </c>
      <c r="B35" s="28" t="s">
        <v>193</v>
      </c>
      <c r="C35" s="108" t="s" vm="28">
        <v>584</v>
      </c>
      <c r="D35" s="109" t="s" vm="29">
        <v>584</v>
      </c>
    </row>
    <row r="36" spans="1:4">
      <c r="A36" s="54" t="s">
        <v>133</v>
      </c>
      <c r="B36" s="55" t="s">
        <v>194</v>
      </c>
      <c r="C36" s="108" t="s" vm="30">
        <v>584</v>
      </c>
      <c r="D36" s="109" t="s" vm="31">
        <v>584</v>
      </c>
    </row>
    <row r="37" spans="1:4">
      <c r="A37" s="54" t="s">
        <v>133</v>
      </c>
      <c r="B37" s="28" t="s">
        <v>195</v>
      </c>
      <c r="C37" s="108">
        <f>'השקעות אחרות '!I10</f>
        <v>2014.4148599999994</v>
      </c>
      <c r="D37" s="109">
        <f>C37/$C$42</f>
        <v>4.0545597044204561E-3</v>
      </c>
    </row>
    <row r="38" spans="1:4">
      <c r="A38" s="54"/>
      <c r="B38" s="67" t="s">
        <v>197</v>
      </c>
      <c r="C38" s="108">
        <v>0</v>
      </c>
      <c r="D38" s="109">
        <f>C38/$C$42</f>
        <v>0</v>
      </c>
    </row>
    <row r="39" spans="1:4">
      <c r="A39" s="54" t="s">
        <v>133</v>
      </c>
      <c r="B39" s="68" t="s">
        <v>198</v>
      </c>
      <c r="C39" s="108" t="s" vm="32">
        <v>584</v>
      </c>
      <c r="D39" s="109" t="s" vm="33">
        <v>584</v>
      </c>
    </row>
    <row r="40" spans="1:4">
      <c r="A40" s="54" t="s">
        <v>133</v>
      </c>
      <c r="B40" s="68" t="s">
        <v>226</v>
      </c>
      <c r="C40" s="108" t="s" vm="34">
        <v>584</v>
      </c>
      <c r="D40" s="109" t="s" vm="35">
        <v>584</v>
      </c>
    </row>
    <row r="41" spans="1:4">
      <c r="A41" s="54" t="s">
        <v>133</v>
      </c>
      <c r="B41" s="68" t="s">
        <v>199</v>
      </c>
      <c r="C41" s="108" t="s" vm="36">
        <v>584</v>
      </c>
      <c r="D41" s="109" t="s" vm="37">
        <v>584</v>
      </c>
    </row>
    <row r="42" spans="1:4">
      <c r="B42" s="68" t="s">
        <v>75</v>
      </c>
      <c r="C42" s="108">
        <f>C38+C10</f>
        <v>496827.03101000021</v>
      </c>
      <c r="D42" s="109">
        <f>C42/$C$42</f>
        <v>1</v>
      </c>
    </row>
    <row r="43" spans="1:4">
      <c r="A43" s="54" t="s">
        <v>133</v>
      </c>
      <c r="B43" s="68" t="s">
        <v>196</v>
      </c>
      <c r="C43" s="120"/>
      <c r="D43" s="109"/>
    </row>
    <row r="44" spans="1:4">
      <c r="B44" s="6" t="s">
        <v>101</v>
      </c>
    </row>
    <row r="45" spans="1:4">
      <c r="C45" s="74" t="s">
        <v>178</v>
      </c>
      <c r="D45" s="35" t="s">
        <v>95</v>
      </c>
    </row>
    <row r="46" spans="1:4">
      <c r="C46" s="75" t="s">
        <v>1</v>
      </c>
      <c r="D46" s="24" t="s">
        <v>2</v>
      </c>
    </row>
    <row r="47" spans="1:4">
      <c r="C47" s="110" t="s">
        <v>159</v>
      </c>
      <c r="D47" s="121" vm="38">
        <v>2.6999</v>
      </c>
    </row>
    <row r="48" spans="1:4">
      <c r="C48" s="110" t="s">
        <v>168</v>
      </c>
      <c r="D48" s="121">
        <v>1.0645</v>
      </c>
    </row>
    <row r="49" spans="2:4">
      <c r="C49" s="110" t="s">
        <v>164</v>
      </c>
      <c r="D49" s="121" vm="39">
        <v>2.7238000000000002</v>
      </c>
    </row>
    <row r="50" spans="2:4">
      <c r="B50" s="12"/>
      <c r="C50" s="110" t="s">
        <v>585</v>
      </c>
      <c r="D50" s="121" vm="40">
        <v>3.6745000000000001</v>
      </c>
    </row>
    <row r="51" spans="2:4">
      <c r="C51" s="110" t="s">
        <v>157</v>
      </c>
      <c r="D51" s="121" vm="41">
        <v>4.3288000000000002</v>
      </c>
    </row>
    <row r="52" spans="2:4">
      <c r="C52" s="110" t="s">
        <v>158</v>
      </c>
      <c r="D52" s="121" vm="42">
        <v>4.9442000000000004</v>
      </c>
    </row>
    <row r="53" spans="2:4">
      <c r="C53" s="110" t="s">
        <v>160</v>
      </c>
      <c r="D53" s="121">
        <v>0.44779999999999998</v>
      </c>
    </row>
    <row r="54" spans="2:4">
      <c r="C54" s="110" t="s">
        <v>165</v>
      </c>
      <c r="D54" s="121" vm="43">
        <v>3.2989999999999999</v>
      </c>
    </row>
    <row r="55" spans="2:4">
      <c r="C55" s="110" t="s">
        <v>166</v>
      </c>
      <c r="D55" s="121">
        <v>0.19320000000000001</v>
      </c>
    </row>
    <row r="56" spans="2:4">
      <c r="C56" s="110" t="s">
        <v>163</v>
      </c>
      <c r="D56" s="121" vm="44">
        <v>0.58079999999999998</v>
      </c>
    </row>
    <row r="57" spans="2:4">
      <c r="C57" s="110" t="s">
        <v>586</v>
      </c>
      <c r="D57" s="121">
        <v>2.5392000000000001</v>
      </c>
    </row>
    <row r="58" spans="2:4">
      <c r="C58" s="110" t="s">
        <v>162</v>
      </c>
      <c r="D58" s="121" vm="45">
        <v>0.42099999999999999</v>
      </c>
    </row>
    <row r="59" spans="2:4">
      <c r="C59" s="110" t="s">
        <v>155</v>
      </c>
      <c r="D59" s="121" vm="46">
        <v>3.5139999999999998</v>
      </c>
    </row>
    <row r="60" spans="2:4">
      <c r="C60" s="110" t="s">
        <v>169</v>
      </c>
      <c r="D60" s="121" vm="47">
        <v>0.2964</v>
      </c>
    </row>
    <row r="61" spans="2:4">
      <c r="C61" s="110" t="s">
        <v>587</v>
      </c>
      <c r="D61" s="121" vm="48">
        <v>0.44750000000000001</v>
      </c>
    </row>
    <row r="62" spans="2:4">
      <c r="C62" s="110" t="s">
        <v>588</v>
      </c>
      <c r="D62" s="121">
        <v>6.13E-2</v>
      </c>
    </row>
    <row r="63" spans="2:4">
      <c r="C63" s="110" t="s">
        <v>156</v>
      </c>
      <c r="D63" s="121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5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3" customFormat="1">
      <c r="C5" s="53">
        <v>1</v>
      </c>
      <c r="D5" s="53">
        <f>C5+1</f>
        <v>2</v>
      </c>
      <c r="E5" s="53">
        <f t="shared" ref="E5:Y5" si="0">D5+1</f>
        <v>3</v>
      </c>
      <c r="F5" s="53">
        <f t="shared" si="0"/>
        <v>4</v>
      </c>
      <c r="G5" s="53">
        <f t="shared" si="0"/>
        <v>5</v>
      </c>
      <c r="H5" s="53">
        <f t="shared" si="0"/>
        <v>6</v>
      </c>
      <c r="I5" s="53">
        <f t="shared" si="0"/>
        <v>7</v>
      </c>
      <c r="J5" s="53">
        <f t="shared" si="0"/>
        <v>8</v>
      </c>
      <c r="K5" s="53">
        <f t="shared" si="0"/>
        <v>9</v>
      </c>
      <c r="L5" s="53">
        <f t="shared" si="0"/>
        <v>10</v>
      </c>
      <c r="M5" s="53">
        <f t="shared" si="0"/>
        <v>11</v>
      </c>
      <c r="N5" s="53">
        <f t="shared" si="0"/>
        <v>12</v>
      </c>
      <c r="O5" s="53">
        <f t="shared" si="0"/>
        <v>13</v>
      </c>
      <c r="P5" s="53">
        <f t="shared" si="0"/>
        <v>14</v>
      </c>
      <c r="Q5" s="53">
        <f t="shared" si="0"/>
        <v>15</v>
      </c>
      <c r="R5" s="53">
        <f t="shared" si="0"/>
        <v>16</v>
      </c>
      <c r="S5" s="53">
        <f t="shared" si="0"/>
        <v>17</v>
      </c>
      <c r="T5" s="53">
        <f t="shared" si="0"/>
        <v>18</v>
      </c>
      <c r="U5" s="53">
        <f t="shared" si="0"/>
        <v>19</v>
      </c>
      <c r="V5" s="53">
        <f t="shared" si="0"/>
        <v>20</v>
      </c>
      <c r="W5" s="53">
        <f t="shared" si="0"/>
        <v>21</v>
      </c>
      <c r="X5" s="53">
        <f t="shared" si="0"/>
        <v>22</v>
      </c>
      <c r="Y5" s="53">
        <f t="shared" si="0"/>
        <v>23</v>
      </c>
    </row>
    <row r="6" spans="2:25" ht="31.5">
      <c r="B6" s="52" t="s">
        <v>76</v>
      </c>
      <c r="C6" s="13" t="s">
        <v>39</v>
      </c>
      <c r="E6" s="13" t="s">
        <v>109</v>
      </c>
      <c r="I6" s="13" t="s">
        <v>15</v>
      </c>
      <c r="J6" s="13" t="s">
        <v>53</v>
      </c>
      <c r="M6" s="13" t="s">
        <v>93</v>
      </c>
      <c r="Q6" s="13" t="s">
        <v>17</v>
      </c>
      <c r="R6" s="13" t="s">
        <v>19</v>
      </c>
      <c r="U6" s="13" t="s">
        <v>51</v>
      </c>
      <c r="W6" s="14" t="s">
        <v>48</v>
      </c>
    </row>
    <row r="7" spans="2:25" ht="18">
      <c r="B7" s="52" t="str">
        <f>'תעודות התחייבות ממשלתיות'!B6:R6</f>
        <v>1.ב. ניירות ערך סחירים</v>
      </c>
      <c r="C7" s="13"/>
      <c r="E7" s="46"/>
      <c r="I7" s="13"/>
      <c r="J7" s="13"/>
      <c r="K7" s="13"/>
      <c r="L7" s="13"/>
      <c r="M7" s="13"/>
      <c r="Q7" s="13"/>
      <c r="R7" s="51"/>
    </row>
    <row r="8" spans="2:25" ht="37.5">
      <c r="B8" s="47" t="s">
        <v>78</v>
      </c>
      <c r="C8" s="30" t="s">
        <v>39</v>
      </c>
      <c r="D8" s="30" t="s">
        <v>111</v>
      </c>
      <c r="I8" s="30" t="s">
        <v>15</v>
      </c>
      <c r="J8" s="30" t="s">
        <v>53</v>
      </c>
      <c r="K8" s="30" t="s">
        <v>94</v>
      </c>
      <c r="L8" s="30" t="s">
        <v>18</v>
      </c>
      <c r="M8" s="30" t="s">
        <v>93</v>
      </c>
      <c r="Q8" s="30" t="s">
        <v>17</v>
      </c>
      <c r="R8" s="30" t="s">
        <v>19</v>
      </c>
      <c r="S8" s="30" t="s">
        <v>0</v>
      </c>
      <c r="T8" s="30" t="s">
        <v>97</v>
      </c>
      <c r="U8" s="30" t="s">
        <v>51</v>
      </c>
      <c r="V8" s="30" t="s">
        <v>49</v>
      </c>
      <c r="W8" s="31" t="s">
        <v>103</v>
      </c>
    </row>
    <row r="9" spans="2:25" ht="31.5">
      <c r="B9" s="48" t="str">
        <f>'תעודות חוב מסחריות '!B7:T7</f>
        <v>2. תעודות חוב מסחריות</v>
      </c>
      <c r="C9" s="13" t="s">
        <v>39</v>
      </c>
      <c r="D9" s="13" t="s">
        <v>111</v>
      </c>
      <c r="E9" s="41" t="s">
        <v>109</v>
      </c>
      <c r="G9" s="13" t="s">
        <v>52</v>
      </c>
      <c r="I9" s="13" t="s">
        <v>15</v>
      </c>
      <c r="J9" s="13" t="s">
        <v>53</v>
      </c>
      <c r="K9" s="13" t="s">
        <v>94</v>
      </c>
      <c r="L9" s="13" t="s">
        <v>18</v>
      </c>
      <c r="M9" s="13" t="s">
        <v>93</v>
      </c>
      <c r="Q9" s="13" t="s">
        <v>17</v>
      </c>
      <c r="R9" s="13" t="s">
        <v>19</v>
      </c>
      <c r="S9" s="13" t="s">
        <v>0</v>
      </c>
      <c r="T9" s="13" t="s">
        <v>97</v>
      </c>
      <c r="U9" s="13" t="s">
        <v>51</v>
      </c>
      <c r="V9" s="13" t="s">
        <v>49</v>
      </c>
      <c r="W9" s="38" t="s">
        <v>103</v>
      </c>
    </row>
    <row r="10" spans="2:25" ht="31.5">
      <c r="B10" s="48" t="str">
        <f>'אג"ח קונצרני'!B7:U7</f>
        <v>3. אג"ח קונצרני</v>
      </c>
      <c r="C10" s="30" t="s">
        <v>39</v>
      </c>
      <c r="D10" s="13" t="s">
        <v>111</v>
      </c>
      <c r="E10" s="41" t="s">
        <v>109</v>
      </c>
      <c r="G10" s="30" t="s">
        <v>52</v>
      </c>
      <c r="I10" s="30" t="s">
        <v>15</v>
      </c>
      <c r="J10" s="30" t="s">
        <v>53</v>
      </c>
      <c r="K10" s="30" t="s">
        <v>94</v>
      </c>
      <c r="L10" s="30" t="s">
        <v>18</v>
      </c>
      <c r="M10" s="30" t="s">
        <v>93</v>
      </c>
      <c r="Q10" s="30" t="s">
        <v>17</v>
      </c>
      <c r="R10" s="30" t="s">
        <v>19</v>
      </c>
      <c r="S10" s="30" t="s">
        <v>0</v>
      </c>
      <c r="T10" s="30" t="s">
        <v>97</v>
      </c>
      <c r="U10" s="30" t="s">
        <v>51</v>
      </c>
      <c r="V10" s="13" t="s">
        <v>49</v>
      </c>
      <c r="W10" s="31" t="s">
        <v>103</v>
      </c>
    </row>
    <row r="11" spans="2:25" ht="31.5">
      <c r="B11" s="48" t="str">
        <f>מניות!B7</f>
        <v>4. מניות</v>
      </c>
      <c r="C11" s="30" t="s">
        <v>39</v>
      </c>
      <c r="D11" s="13" t="s">
        <v>111</v>
      </c>
      <c r="E11" s="41" t="s">
        <v>109</v>
      </c>
      <c r="H11" s="30" t="s">
        <v>93</v>
      </c>
      <c r="S11" s="30" t="s">
        <v>0</v>
      </c>
      <c r="T11" s="13" t="s">
        <v>97</v>
      </c>
      <c r="U11" s="13" t="s">
        <v>51</v>
      </c>
      <c r="V11" s="13" t="s">
        <v>49</v>
      </c>
      <c r="W11" s="14" t="s">
        <v>103</v>
      </c>
    </row>
    <row r="12" spans="2:25" ht="31.5">
      <c r="B12" s="48" t="str">
        <f>'תעודות סל'!B7:N7</f>
        <v>5. תעודות סל</v>
      </c>
      <c r="C12" s="30" t="s">
        <v>39</v>
      </c>
      <c r="D12" s="13" t="s">
        <v>111</v>
      </c>
      <c r="E12" s="41" t="s">
        <v>109</v>
      </c>
      <c r="H12" s="30" t="s">
        <v>93</v>
      </c>
      <c r="S12" s="30" t="s">
        <v>0</v>
      </c>
      <c r="T12" s="30" t="s">
        <v>97</v>
      </c>
      <c r="U12" s="30" t="s">
        <v>51</v>
      </c>
      <c r="V12" s="30" t="s">
        <v>49</v>
      </c>
      <c r="W12" s="31" t="s">
        <v>103</v>
      </c>
    </row>
    <row r="13" spans="2:25" ht="31.5">
      <c r="B13" s="48" t="str">
        <f>'קרנות נאמנות'!B7:O7</f>
        <v>6. קרנות נאמנות</v>
      </c>
      <c r="C13" s="30" t="s">
        <v>39</v>
      </c>
      <c r="D13" s="30" t="s">
        <v>111</v>
      </c>
      <c r="G13" s="30" t="s">
        <v>52</v>
      </c>
      <c r="H13" s="30" t="s">
        <v>93</v>
      </c>
      <c r="S13" s="30" t="s">
        <v>0</v>
      </c>
      <c r="T13" s="30" t="s">
        <v>97</v>
      </c>
      <c r="U13" s="30" t="s">
        <v>51</v>
      </c>
      <c r="V13" s="30" t="s">
        <v>49</v>
      </c>
      <c r="W13" s="31" t="s">
        <v>103</v>
      </c>
    </row>
    <row r="14" spans="2:25" ht="31.5">
      <c r="B14" s="48" t="str">
        <f>'כתבי אופציה'!B7:L7</f>
        <v>7. כתבי אופציה</v>
      </c>
      <c r="C14" s="30" t="s">
        <v>39</v>
      </c>
      <c r="D14" s="30" t="s">
        <v>111</v>
      </c>
      <c r="G14" s="30" t="s">
        <v>52</v>
      </c>
      <c r="H14" s="30" t="s">
        <v>93</v>
      </c>
      <c r="S14" s="30" t="s">
        <v>0</v>
      </c>
      <c r="T14" s="30" t="s">
        <v>97</v>
      </c>
      <c r="U14" s="30" t="s">
        <v>51</v>
      </c>
      <c r="V14" s="30" t="s">
        <v>49</v>
      </c>
      <c r="W14" s="31" t="s">
        <v>103</v>
      </c>
    </row>
    <row r="15" spans="2:25" ht="31.5">
      <c r="B15" s="48" t="str">
        <f>אופציות!B7</f>
        <v>8. אופציות</v>
      </c>
      <c r="C15" s="30" t="s">
        <v>39</v>
      </c>
      <c r="D15" s="30" t="s">
        <v>111</v>
      </c>
      <c r="G15" s="30" t="s">
        <v>52</v>
      </c>
      <c r="H15" s="30" t="s">
        <v>93</v>
      </c>
      <c r="S15" s="30" t="s">
        <v>0</v>
      </c>
      <c r="T15" s="30" t="s">
        <v>97</v>
      </c>
      <c r="U15" s="30" t="s">
        <v>51</v>
      </c>
      <c r="V15" s="30" t="s">
        <v>49</v>
      </c>
      <c r="W15" s="31" t="s">
        <v>103</v>
      </c>
    </row>
    <row r="16" spans="2:25" ht="31.5">
      <c r="B16" s="48" t="str">
        <f>'חוזים עתידיים'!B7:I7</f>
        <v>9. חוזים עתידיים</v>
      </c>
      <c r="C16" s="30" t="s">
        <v>39</v>
      </c>
      <c r="D16" s="30" t="s">
        <v>111</v>
      </c>
      <c r="G16" s="30" t="s">
        <v>52</v>
      </c>
      <c r="H16" s="30" t="s">
        <v>93</v>
      </c>
      <c r="S16" s="30" t="s">
        <v>0</v>
      </c>
      <c r="T16" s="31" t="s">
        <v>97</v>
      </c>
    </row>
    <row r="17" spans="2:25" ht="31.5">
      <c r="B17" s="48" t="str">
        <f>'מוצרים מובנים'!B7:Q7</f>
        <v>10. מוצרים מובנים</v>
      </c>
      <c r="C17" s="30" t="s">
        <v>39</v>
      </c>
      <c r="F17" s="13" t="s">
        <v>42</v>
      </c>
      <c r="I17" s="30" t="s">
        <v>15</v>
      </c>
      <c r="J17" s="30" t="s">
        <v>53</v>
      </c>
      <c r="K17" s="30" t="s">
        <v>94</v>
      </c>
      <c r="L17" s="30" t="s">
        <v>18</v>
      </c>
      <c r="M17" s="30" t="s">
        <v>93</v>
      </c>
      <c r="Q17" s="30" t="s">
        <v>17</v>
      </c>
      <c r="R17" s="30" t="s">
        <v>19</v>
      </c>
      <c r="S17" s="30" t="s">
        <v>0</v>
      </c>
      <c r="T17" s="30" t="s">
        <v>97</v>
      </c>
      <c r="U17" s="30" t="s">
        <v>51</v>
      </c>
      <c r="V17" s="30" t="s">
        <v>49</v>
      </c>
      <c r="W17" s="31" t="s">
        <v>103</v>
      </c>
    </row>
    <row r="18" spans="2:25" ht="18">
      <c r="B18" s="52" t="str">
        <f>'לא סחיר- תעודות התחייבות ממשלתי'!B6:P6</f>
        <v>1.ג. ניירות ערך לא סחירים</v>
      </c>
    </row>
    <row r="19" spans="2:25" ht="31.5">
      <c r="B19" s="48" t="str">
        <f>'לא סחיר- תעודות התחייבות ממשלתי'!B7:P7</f>
        <v>1. תעודות התחייבות ממשלתיות</v>
      </c>
      <c r="C19" s="30" t="s">
        <v>39</v>
      </c>
      <c r="I19" s="30" t="s">
        <v>15</v>
      </c>
      <c r="J19" s="30" t="s">
        <v>53</v>
      </c>
      <c r="K19" s="30" t="s">
        <v>94</v>
      </c>
      <c r="L19" s="30" t="s">
        <v>18</v>
      </c>
      <c r="M19" s="30" t="s">
        <v>93</v>
      </c>
      <c r="Q19" s="30" t="s">
        <v>17</v>
      </c>
      <c r="R19" s="30" t="s">
        <v>19</v>
      </c>
      <c r="S19" s="30" t="s">
        <v>0</v>
      </c>
      <c r="T19" s="30" t="s">
        <v>97</v>
      </c>
      <c r="U19" s="30" t="s">
        <v>102</v>
      </c>
      <c r="V19" s="30" t="s">
        <v>49</v>
      </c>
      <c r="W19" s="31" t="s">
        <v>103</v>
      </c>
    </row>
    <row r="20" spans="2:25" ht="31.5">
      <c r="B20" s="48" t="str">
        <f>'לא סחיר - תעודות חוב מסחריות'!B7:S7</f>
        <v>2. תעודות חוב מסחריות</v>
      </c>
      <c r="C20" s="30" t="s">
        <v>39</v>
      </c>
      <c r="D20" s="41" t="s">
        <v>110</v>
      </c>
      <c r="E20" s="41" t="s">
        <v>109</v>
      </c>
      <c r="G20" s="30" t="s">
        <v>52</v>
      </c>
      <c r="I20" s="30" t="s">
        <v>15</v>
      </c>
      <c r="J20" s="30" t="s">
        <v>53</v>
      </c>
      <c r="K20" s="30" t="s">
        <v>94</v>
      </c>
      <c r="L20" s="30" t="s">
        <v>18</v>
      </c>
      <c r="M20" s="30" t="s">
        <v>93</v>
      </c>
      <c r="Q20" s="30" t="s">
        <v>17</v>
      </c>
      <c r="R20" s="30" t="s">
        <v>19</v>
      </c>
      <c r="S20" s="30" t="s">
        <v>0</v>
      </c>
      <c r="T20" s="30" t="s">
        <v>97</v>
      </c>
      <c r="U20" s="30" t="s">
        <v>102</v>
      </c>
      <c r="V20" s="30" t="s">
        <v>49</v>
      </c>
      <c r="W20" s="31" t="s">
        <v>103</v>
      </c>
    </row>
    <row r="21" spans="2:25" ht="31.5">
      <c r="B21" s="48" t="str">
        <f>'לא סחיר - אג"ח קונצרני'!B7:S7</f>
        <v>3. אג"ח קונצרני</v>
      </c>
      <c r="C21" s="30" t="s">
        <v>39</v>
      </c>
      <c r="D21" s="41" t="s">
        <v>110</v>
      </c>
      <c r="E21" s="41" t="s">
        <v>109</v>
      </c>
      <c r="G21" s="30" t="s">
        <v>52</v>
      </c>
      <c r="I21" s="30" t="s">
        <v>15</v>
      </c>
      <c r="J21" s="30" t="s">
        <v>53</v>
      </c>
      <c r="K21" s="30" t="s">
        <v>94</v>
      </c>
      <c r="L21" s="30" t="s">
        <v>18</v>
      </c>
      <c r="M21" s="30" t="s">
        <v>93</v>
      </c>
      <c r="Q21" s="30" t="s">
        <v>17</v>
      </c>
      <c r="R21" s="30" t="s">
        <v>19</v>
      </c>
      <c r="S21" s="30" t="s">
        <v>0</v>
      </c>
      <c r="T21" s="30" t="s">
        <v>97</v>
      </c>
      <c r="U21" s="30" t="s">
        <v>102</v>
      </c>
      <c r="V21" s="30" t="s">
        <v>49</v>
      </c>
      <c r="W21" s="31" t="s">
        <v>103</v>
      </c>
    </row>
    <row r="22" spans="2:25" ht="31.5">
      <c r="B22" s="48" t="str">
        <f>'לא סחיר - מניות'!B7:M7</f>
        <v>4. מניות</v>
      </c>
      <c r="C22" s="30" t="s">
        <v>39</v>
      </c>
      <c r="D22" s="41" t="s">
        <v>110</v>
      </c>
      <c r="E22" s="41" t="s">
        <v>109</v>
      </c>
      <c r="G22" s="30" t="s">
        <v>52</v>
      </c>
      <c r="H22" s="30" t="s">
        <v>93</v>
      </c>
      <c r="S22" s="30" t="s">
        <v>0</v>
      </c>
      <c r="T22" s="30" t="s">
        <v>97</v>
      </c>
      <c r="U22" s="30" t="s">
        <v>102</v>
      </c>
      <c r="V22" s="30" t="s">
        <v>49</v>
      </c>
      <c r="W22" s="31" t="s">
        <v>103</v>
      </c>
    </row>
    <row r="23" spans="2:25" ht="31.5">
      <c r="B23" s="48" t="str">
        <f>'לא סחיר - קרנות השקעה'!B7:K7</f>
        <v>5. קרנות השקעה</v>
      </c>
      <c r="C23" s="30" t="s">
        <v>39</v>
      </c>
      <c r="G23" s="30" t="s">
        <v>52</v>
      </c>
      <c r="H23" s="30" t="s">
        <v>93</v>
      </c>
      <c r="K23" s="30" t="s">
        <v>94</v>
      </c>
      <c r="S23" s="30" t="s">
        <v>0</v>
      </c>
      <c r="T23" s="30" t="s">
        <v>97</v>
      </c>
      <c r="U23" s="30" t="s">
        <v>102</v>
      </c>
      <c r="V23" s="30" t="s">
        <v>49</v>
      </c>
      <c r="W23" s="31" t="s">
        <v>103</v>
      </c>
    </row>
    <row r="24" spans="2:25" ht="31.5">
      <c r="B24" s="48" t="str">
        <f>'לא סחיר - כתבי אופציה'!B7:L7</f>
        <v>6. כתבי אופציה</v>
      </c>
      <c r="C24" s="30" t="s">
        <v>39</v>
      </c>
      <c r="G24" s="30" t="s">
        <v>52</v>
      </c>
      <c r="H24" s="30" t="s">
        <v>93</v>
      </c>
      <c r="K24" s="30" t="s">
        <v>94</v>
      </c>
      <c r="S24" s="30" t="s">
        <v>0</v>
      </c>
      <c r="T24" s="30" t="s">
        <v>97</v>
      </c>
      <c r="U24" s="30" t="s">
        <v>102</v>
      </c>
      <c r="V24" s="30" t="s">
        <v>49</v>
      </c>
      <c r="W24" s="31" t="s">
        <v>103</v>
      </c>
    </row>
    <row r="25" spans="2:25" ht="31.5">
      <c r="B25" s="48" t="str">
        <f>'לא סחיר - אופציות'!B7:L7</f>
        <v>7. אופציות</v>
      </c>
      <c r="C25" s="30" t="s">
        <v>39</v>
      </c>
      <c r="G25" s="30" t="s">
        <v>52</v>
      </c>
      <c r="H25" s="30" t="s">
        <v>93</v>
      </c>
      <c r="K25" s="30" t="s">
        <v>94</v>
      </c>
      <c r="S25" s="30" t="s">
        <v>0</v>
      </c>
      <c r="T25" s="30" t="s">
        <v>97</v>
      </c>
      <c r="U25" s="30" t="s">
        <v>102</v>
      </c>
      <c r="V25" s="30" t="s">
        <v>49</v>
      </c>
      <c r="W25" s="31" t="s">
        <v>103</v>
      </c>
    </row>
    <row r="26" spans="2:25" ht="31.5">
      <c r="B26" s="48" t="str">
        <f>'לא סחיר - חוזים עתידיים'!B7:K7</f>
        <v>8. חוזים עתידיים</v>
      </c>
      <c r="C26" s="30" t="s">
        <v>39</v>
      </c>
      <c r="G26" s="30" t="s">
        <v>52</v>
      </c>
      <c r="H26" s="30" t="s">
        <v>93</v>
      </c>
      <c r="K26" s="30" t="s">
        <v>94</v>
      </c>
      <c r="S26" s="30" t="s">
        <v>0</v>
      </c>
      <c r="T26" s="30" t="s">
        <v>97</v>
      </c>
      <c r="U26" s="30" t="s">
        <v>102</v>
      </c>
      <c r="V26" s="31" t="s">
        <v>103</v>
      </c>
    </row>
    <row r="27" spans="2:25" ht="31.5">
      <c r="B27" s="48" t="str">
        <f>'לא סחיר - מוצרים מובנים'!B7:Q7</f>
        <v>9. מוצרים מובנים</v>
      </c>
      <c r="C27" s="30" t="s">
        <v>39</v>
      </c>
      <c r="F27" s="30" t="s">
        <v>42</v>
      </c>
      <c r="I27" s="30" t="s">
        <v>15</v>
      </c>
      <c r="J27" s="30" t="s">
        <v>53</v>
      </c>
      <c r="K27" s="30" t="s">
        <v>94</v>
      </c>
      <c r="L27" s="30" t="s">
        <v>18</v>
      </c>
      <c r="M27" s="30" t="s">
        <v>93</v>
      </c>
      <c r="Q27" s="30" t="s">
        <v>17</v>
      </c>
      <c r="R27" s="30" t="s">
        <v>19</v>
      </c>
      <c r="S27" s="30" t="s">
        <v>0</v>
      </c>
      <c r="T27" s="30" t="s">
        <v>97</v>
      </c>
      <c r="U27" s="30" t="s">
        <v>102</v>
      </c>
      <c r="V27" s="30" t="s">
        <v>49</v>
      </c>
      <c r="W27" s="31" t="s">
        <v>103</v>
      </c>
    </row>
    <row r="28" spans="2:25" ht="31.5">
      <c r="B28" s="52" t="str">
        <f>הלוואות!B6</f>
        <v>1.ד. הלוואות:</v>
      </c>
      <c r="C28" s="30" t="s">
        <v>39</v>
      </c>
      <c r="I28" s="30" t="s">
        <v>15</v>
      </c>
      <c r="J28" s="30" t="s">
        <v>53</v>
      </c>
      <c r="L28" s="30" t="s">
        <v>18</v>
      </c>
      <c r="M28" s="30" t="s">
        <v>93</v>
      </c>
      <c r="Q28" s="13" t="s">
        <v>34</v>
      </c>
      <c r="R28" s="30" t="s">
        <v>19</v>
      </c>
      <c r="S28" s="30" t="s">
        <v>0</v>
      </c>
      <c r="T28" s="30" t="s">
        <v>97</v>
      </c>
      <c r="U28" s="30" t="s">
        <v>102</v>
      </c>
      <c r="V28" s="31" t="s">
        <v>103</v>
      </c>
    </row>
    <row r="29" spans="2:25" ht="47.25">
      <c r="B29" s="52" t="str">
        <f>'פקדונות מעל 3 חודשים'!B6:O6</f>
        <v>1.ה. פקדונות מעל 3 חודשים:</v>
      </c>
      <c r="C29" s="30" t="s">
        <v>39</v>
      </c>
      <c r="E29" s="30" t="s">
        <v>109</v>
      </c>
      <c r="I29" s="30" t="s">
        <v>15</v>
      </c>
      <c r="J29" s="30" t="s">
        <v>53</v>
      </c>
      <c r="L29" s="30" t="s">
        <v>18</v>
      </c>
      <c r="M29" s="30" t="s">
        <v>93</v>
      </c>
      <c r="O29" s="49" t="s">
        <v>43</v>
      </c>
      <c r="P29" s="50"/>
      <c r="R29" s="30" t="s">
        <v>19</v>
      </c>
      <c r="S29" s="30" t="s">
        <v>0</v>
      </c>
      <c r="T29" s="30" t="s">
        <v>97</v>
      </c>
      <c r="U29" s="30" t="s">
        <v>102</v>
      </c>
      <c r="V29" s="31" t="s">
        <v>103</v>
      </c>
    </row>
    <row r="30" spans="2:25" ht="63">
      <c r="B30" s="52" t="str">
        <f>'זכויות מקרקעין'!B6</f>
        <v>1. ו. זכויות במקרקעין:</v>
      </c>
      <c r="C30" s="13" t="s">
        <v>45</v>
      </c>
      <c r="N30" s="49" t="s">
        <v>77</v>
      </c>
      <c r="P30" s="50" t="s">
        <v>46</v>
      </c>
      <c r="U30" s="30" t="s">
        <v>102</v>
      </c>
      <c r="V30" s="14" t="s">
        <v>48</v>
      </c>
    </row>
    <row r="31" spans="2:25" ht="31.5">
      <c r="B31" s="52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47</v>
      </c>
      <c r="R31" s="13" t="s">
        <v>44</v>
      </c>
      <c r="U31" s="30" t="s">
        <v>102</v>
      </c>
      <c r="V31" s="14" t="s">
        <v>48</v>
      </c>
    </row>
    <row r="32" spans="2:25" ht="47.25">
      <c r="B32" s="52" t="str">
        <f>'יתרת התחייבות להשקעה'!B6:D6</f>
        <v>1. ט. יתרות התחייבות להשקעה:</v>
      </c>
      <c r="X32" s="13" t="s">
        <v>99</v>
      </c>
      <c r="Y32" s="14" t="s">
        <v>98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5"/>
  <sheetViews>
    <sheetView rightToLeft="1" workbookViewId="0">
      <pane ySplit="9" topLeftCell="A10" activePane="bottomLeft" state="frozen"/>
      <selection pane="bottomLeft" activeCell="C17" sqref="C17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4">
      <c r="B1" s="128" t="s">
        <v>171</v>
      </c>
      <c r="C1" s="129" t="s" vm="1">
        <v>241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27"/>
    </row>
    <row r="2" spans="2:14">
      <c r="B2" s="128" t="s">
        <v>170</v>
      </c>
      <c r="C2" s="129" t="s">
        <v>242</v>
      </c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27"/>
    </row>
    <row r="3" spans="2:14">
      <c r="B3" s="128" t="s">
        <v>172</v>
      </c>
      <c r="C3" s="129" t="s">
        <v>243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27"/>
    </row>
    <row r="4" spans="2:14">
      <c r="B4" s="128" t="s">
        <v>173</v>
      </c>
      <c r="C4" s="129">
        <v>2112</v>
      </c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27"/>
    </row>
    <row r="6" spans="2:14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32"/>
      <c r="N6" s="127"/>
    </row>
    <row r="7" spans="2:14" s="3" customFormat="1" ht="63">
      <c r="B7" s="135" t="s">
        <v>107</v>
      </c>
      <c r="C7" s="136" t="s">
        <v>39</v>
      </c>
      <c r="D7" s="136" t="s">
        <v>109</v>
      </c>
      <c r="E7" s="136" t="s">
        <v>15</v>
      </c>
      <c r="F7" s="136" t="s">
        <v>53</v>
      </c>
      <c r="G7" s="136" t="s">
        <v>93</v>
      </c>
      <c r="H7" s="136" t="s">
        <v>17</v>
      </c>
      <c r="I7" s="136" t="s">
        <v>19</v>
      </c>
      <c r="J7" s="136" t="s">
        <v>51</v>
      </c>
      <c r="K7" s="136" t="s">
        <v>174</v>
      </c>
      <c r="L7" s="136" t="s">
        <v>175</v>
      </c>
      <c r="M7" s="130"/>
      <c r="N7" s="127"/>
    </row>
    <row r="8" spans="2:14" s="3" customFormat="1" ht="28.5" customHeight="1">
      <c r="B8" s="137"/>
      <c r="C8" s="138"/>
      <c r="D8" s="138"/>
      <c r="E8" s="138"/>
      <c r="F8" s="138"/>
      <c r="G8" s="138"/>
      <c r="H8" s="138" t="s">
        <v>20</v>
      </c>
      <c r="I8" s="138" t="s">
        <v>20</v>
      </c>
      <c r="J8" s="138" t="s">
        <v>228</v>
      </c>
      <c r="K8" s="138" t="s">
        <v>20</v>
      </c>
      <c r="L8" s="138" t="s">
        <v>20</v>
      </c>
      <c r="M8" s="133"/>
      <c r="N8" s="127"/>
    </row>
    <row r="9" spans="2:14" s="4" customFormat="1" ht="18" customHeight="1">
      <c r="B9" s="139"/>
      <c r="C9" s="140" t="s">
        <v>1</v>
      </c>
      <c r="D9" s="140" t="s">
        <v>2</v>
      </c>
      <c r="E9" s="140" t="s">
        <v>3</v>
      </c>
      <c r="F9" s="140" t="s">
        <v>4</v>
      </c>
      <c r="G9" s="140" t="s">
        <v>5</v>
      </c>
      <c r="H9" s="140" t="s">
        <v>6</v>
      </c>
      <c r="I9" s="140" t="s">
        <v>7</v>
      </c>
      <c r="J9" s="140" t="s">
        <v>8</v>
      </c>
      <c r="K9" s="140" t="s">
        <v>9</v>
      </c>
      <c r="L9" s="140" t="s">
        <v>10</v>
      </c>
      <c r="M9" s="134"/>
      <c r="N9" s="127"/>
    </row>
    <row r="10" spans="2:14" s="122" customFormat="1" ht="18" customHeight="1">
      <c r="B10" s="154" t="s">
        <v>38</v>
      </c>
      <c r="C10" s="155"/>
      <c r="D10" s="155"/>
      <c r="E10" s="155"/>
      <c r="F10" s="155"/>
      <c r="G10" s="155"/>
      <c r="H10" s="155"/>
      <c r="I10" s="155"/>
      <c r="J10" s="156">
        <v>40358.814270000003</v>
      </c>
      <c r="K10" s="157">
        <v>1</v>
      </c>
      <c r="L10" s="157">
        <f>J10/'סכום נכסי הקרן'!$C$42</f>
        <v>8.1233128938162896E-2</v>
      </c>
      <c r="M10" s="159"/>
      <c r="N10" s="127"/>
    </row>
    <row r="11" spans="2:14" s="123" customFormat="1">
      <c r="B11" s="158" t="s">
        <v>221</v>
      </c>
      <c r="C11" s="155"/>
      <c r="D11" s="155"/>
      <c r="E11" s="155"/>
      <c r="F11" s="155"/>
      <c r="G11" s="155"/>
      <c r="H11" s="155"/>
      <c r="I11" s="155"/>
      <c r="J11" s="156">
        <v>40358.814270000003</v>
      </c>
      <c r="K11" s="157">
        <v>1</v>
      </c>
      <c r="L11" s="157">
        <f>J11/'סכום נכסי הקרן'!$C$42</f>
        <v>8.1233128938162896E-2</v>
      </c>
      <c r="M11" s="160"/>
      <c r="N11" s="127"/>
    </row>
    <row r="12" spans="2:14" s="124" customFormat="1">
      <c r="B12" s="152" t="s">
        <v>36</v>
      </c>
      <c r="C12" s="143"/>
      <c r="D12" s="143"/>
      <c r="E12" s="143"/>
      <c r="F12" s="143"/>
      <c r="G12" s="143"/>
      <c r="H12" s="143"/>
      <c r="I12" s="143"/>
      <c r="J12" s="148">
        <v>33395.15</v>
      </c>
      <c r="K12" s="149">
        <v>0.82745617293379414</v>
      </c>
      <c r="L12" s="149">
        <f>J12/'סכום נכסי הקרן'!$C$42</f>
        <v>6.7216853986609718E-2</v>
      </c>
      <c r="M12" s="161"/>
      <c r="N12" s="127"/>
    </row>
    <row r="13" spans="2:14" s="124" customFormat="1">
      <c r="B13" s="145" t="s">
        <v>589</v>
      </c>
      <c r="C13" s="142" t="s">
        <v>590</v>
      </c>
      <c r="D13" s="142">
        <v>10</v>
      </c>
      <c r="E13" s="142" t="s">
        <v>591</v>
      </c>
      <c r="F13" s="142" t="s">
        <v>592</v>
      </c>
      <c r="G13" s="150" t="s">
        <v>156</v>
      </c>
      <c r="H13" s="151">
        <v>0</v>
      </c>
      <c r="I13" s="151">
        <v>0</v>
      </c>
      <c r="J13" s="146">
        <v>33045.9</v>
      </c>
      <c r="K13" s="147">
        <v>0.81880254902741467</v>
      </c>
      <c r="L13" s="147">
        <f>J13/'סכום נכסי הקרן'!$C$42</f>
        <v>6.651389304004042E-2</v>
      </c>
      <c r="M13" s="161"/>
      <c r="N13" s="164"/>
    </row>
    <row r="14" spans="2:14" s="124" customFormat="1">
      <c r="B14" s="145" t="s">
        <v>593</v>
      </c>
      <c r="C14" s="142" t="s">
        <v>594</v>
      </c>
      <c r="D14" s="142">
        <v>26</v>
      </c>
      <c r="E14" s="142" t="s">
        <v>300</v>
      </c>
      <c r="F14" s="142" t="s">
        <v>592</v>
      </c>
      <c r="G14" s="150" t="s">
        <v>156</v>
      </c>
      <c r="H14" s="151">
        <v>0</v>
      </c>
      <c r="I14" s="151">
        <v>0</v>
      </c>
      <c r="J14" s="146">
        <v>349.25</v>
      </c>
      <c r="K14" s="147">
        <v>8.6536239063794464E-3</v>
      </c>
      <c r="L14" s="147">
        <f>J14/'סכום נכסי הקרן'!$C$42</f>
        <v>7.0296094656929048E-4</v>
      </c>
      <c r="M14" s="161"/>
      <c r="N14" s="165"/>
    </row>
    <row r="15" spans="2:14" s="124" customFormat="1">
      <c r="B15" s="144"/>
      <c r="C15" s="142"/>
      <c r="D15" s="142"/>
      <c r="E15" s="142"/>
      <c r="F15" s="142"/>
      <c r="G15" s="142"/>
      <c r="H15" s="142"/>
      <c r="I15" s="142"/>
      <c r="J15" s="142"/>
      <c r="K15" s="147"/>
      <c r="L15" s="142"/>
      <c r="M15" s="161"/>
      <c r="N15" s="165"/>
    </row>
    <row r="16" spans="2:14" s="124" customFormat="1">
      <c r="B16" s="152" t="s">
        <v>37</v>
      </c>
      <c r="C16" s="143"/>
      <c r="D16" s="143"/>
      <c r="E16" s="143"/>
      <c r="F16" s="143"/>
      <c r="G16" s="143"/>
      <c r="H16" s="143"/>
      <c r="I16" s="143"/>
      <c r="J16" s="148">
        <v>6963.6642700000002</v>
      </c>
      <c r="K16" s="149">
        <v>0.17254382706620583</v>
      </c>
      <c r="L16" s="149">
        <f>J16/'סכום נכסי הקרן'!$C$42</f>
        <v>1.4016274951553179E-2</v>
      </c>
      <c r="M16" s="161"/>
      <c r="N16" s="165"/>
    </row>
    <row r="17" spans="2:15" s="124" customFormat="1">
      <c r="B17" s="145" t="s">
        <v>589</v>
      </c>
      <c r="C17" s="142" t="s">
        <v>595</v>
      </c>
      <c r="D17" s="142">
        <v>10</v>
      </c>
      <c r="E17" s="142" t="s">
        <v>591</v>
      </c>
      <c r="F17" s="142" t="s">
        <v>592</v>
      </c>
      <c r="G17" s="150" t="s">
        <v>157</v>
      </c>
      <c r="H17" s="151">
        <v>0</v>
      </c>
      <c r="I17" s="151">
        <v>0</v>
      </c>
      <c r="J17" s="146">
        <v>657.3</v>
      </c>
      <c r="K17" s="147">
        <v>1.6286405135757222E-2</v>
      </c>
      <c r="L17" s="147">
        <f>J17/'סכום נכסי הקרן'!$C$42</f>
        <v>1.322995648332125E-3</v>
      </c>
      <c r="M17" s="127"/>
      <c r="N17" s="165"/>
      <c r="O17" s="127"/>
    </row>
    <row r="18" spans="2:15" s="124" customFormat="1">
      <c r="B18" s="145" t="s">
        <v>589</v>
      </c>
      <c r="C18" s="142" t="s">
        <v>596</v>
      </c>
      <c r="D18" s="142">
        <v>10</v>
      </c>
      <c r="E18" s="142" t="s">
        <v>591</v>
      </c>
      <c r="F18" s="142" t="s">
        <v>592</v>
      </c>
      <c r="G18" s="150" t="s">
        <v>155</v>
      </c>
      <c r="H18" s="151">
        <v>0</v>
      </c>
      <c r="I18" s="151">
        <v>0</v>
      </c>
      <c r="J18" s="146">
        <v>4781.9540999999999</v>
      </c>
      <c r="K18" s="147">
        <v>0.11848599089182309</v>
      </c>
      <c r="L18" s="147">
        <f>J18/'סכום נכסי הקרן'!$C$42</f>
        <v>9.6249877754814601E-3</v>
      </c>
      <c r="M18" s="127"/>
      <c r="N18" s="165"/>
      <c r="O18" s="127"/>
    </row>
    <row r="19" spans="2:15" s="124" customFormat="1">
      <c r="B19" s="145" t="s">
        <v>589</v>
      </c>
      <c r="C19" s="142" t="s">
        <v>597</v>
      </c>
      <c r="D19" s="142">
        <v>10</v>
      </c>
      <c r="E19" s="142" t="s">
        <v>591</v>
      </c>
      <c r="F19" s="142" t="s">
        <v>592</v>
      </c>
      <c r="G19" s="150" t="s">
        <v>164</v>
      </c>
      <c r="H19" s="151">
        <v>0</v>
      </c>
      <c r="I19" s="151">
        <v>0</v>
      </c>
      <c r="J19" s="146">
        <v>83.25</v>
      </c>
      <c r="K19" s="147">
        <v>2.0627464286502189E-3</v>
      </c>
      <c r="L19" s="147">
        <f>J19/'סכום נכסי הקרן'!$C$42</f>
        <v>1.6756334660527827E-4</v>
      </c>
      <c r="M19" s="127"/>
      <c r="N19" s="165"/>
      <c r="O19" s="127"/>
    </row>
    <row r="20" spans="2:15" s="124" customFormat="1">
      <c r="B20" s="145" t="s">
        <v>589</v>
      </c>
      <c r="C20" s="142" t="s">
        <v>598</v>
      </c>
      <c r="D20" s="142">
        <v>10</v>
      </c>
      <c r="E20" s="142" t="s">
        <v>591</v>
      </c>
      <c r="F20" s="142" t="s">
        <v>592</v>
      </c>
      <c r="G20" s="150" t="s">
        <v>159</v>
      </c>
      <c r="H20" s="151">
        <v>0</v>
      </c>
      <c r="I20" s="151">
        <v>0</v>
      </c>
      <c r="J20" s="146">
        <v>152.25303</v>
      </c>
      <c r="K20" s="147">
        <v>3.7724852118159115E-3</v>
      </c>
      <c r="L20" s="147">
        <f>J20/'סכום נכסי הקרן'!$C$42</f>
        <v>3.0645077762875473E-4</v>
      </c>
      <c r="M20" s="127"/>
      <c r="N20" s="166"/>
      <c r="O20" s="163"/>
    </row>
    <row r="21" spans="2:15" s="124" customFormat="1">
      <c r="B21" s="145" t="s">
        <v>589</v>
      </c>
      <c r="C21" s="142" t="s">
        <v>599</v>
      </c>
      <c r="D21" s="142">
        <v>10</v>
      </c>
      <c r="E21" s="142" t="s">
        <v>591</v>
      </c>
      <c r="F21" s="142" t="s">
        <v>592</v>
      </c>
      <c r="G21" s="150" t="s">
        <v>165</v>
      </c>
      <c r="H21" s="151">
        <v>0</v>
      </c>
      <c r="I21" s="151">
        <v>0</v>
      </c>
      <c r="J21" s="146">
        <v>1245.5899999999999</v>
      </c>
      <c r="K21" s="147">
        <v>3.086289878753665E-2</v>
      </c>
      <c r="L21" s="147">
        <f>J21/'סכום נכסי הקרן'!$C$42</f>
        <v>2.5070898366134362E-3</v>
      </c>
      <c r="M21" s="127"/>
      <c r="N21" s="165"/>
      <c r="O21" s="127"/>
    </row>
    <row r="22" spans="2:15" s="124" customFormat="1">
      <c r="B22" s="145" t="s">
        <v>589</v>
      </c>
      <c r="C22" s="142">
        <v>33810020</v>
      </c>
      <c r="D22" s="142">
        <v>10</v>
      </c>
      <c r="E22" s="142" t="s">
        <v>591</v>
      </c>
      <c r="F22" s="142" t="s">
        <v>592</v>
      </c>
      <c r="G22" s="150" t="s">
        <v>158</v>
      </c>
      <c r="H22" s="151">
        <v>0</v>
      </c>
      <c r="I22" s="151">
        <v>0</v>
      </c>
      <c r="J22" s="146">
        <v>20.92</v>
      </c>
      <c r="K22" s="147">
        <v>5.1835021366201299E-4</v>
      </c>
      <c r="L22" s="147">
        <f>J22/'סכום נכסי הקרן'!$C$42</f>
        <v>4.2107209741530589E-5</v>
      </c>
      <c r="M22" s="127"/>
      <c r="N22" s="165"/>
      <c r="O22" s="127"/>
    </row>
    <row r="23" spans="2:15" s="124" customFormat="1">
      <c r="B23" s="145" t="s">
        <v>593</v>
      </c>
      <c r="C23" s="142" t="s">
        <v>600</v>
      </c>
      <c r="D23" s="142">
        <v>26</v>
      </c>
      <c r="E23" s="142" t="s">
        <v>300</v>
      </c>
      <c r="F23" s="142" t="s">
        <v>592</v>
      </c>
      <c r="G23" s="150" t="s">
        <v>165</v>
      </c>
      <c r="H23" s="151">
        <v>0</v>
      </c>
      <c r="I23" s="151">
        <v>0</v>
      </c>
      <c r="J23" s="146">
        <v>0.24132000000000001</v>
      </c>
      <c r="K23" s="147">
        <v>5.9793629809233733E-6</v>
      </c>
      <c r="L23" s="147">
        <f>J23/'סכום נכסי הקרן'!$C$42</f>
        <v>4.8572236399742649E-7</v>
      </c>
      <c r="M23" s="127"/>
      <c r="N23" s="165"/>
      <c r="O23" s="127"/>
    </row>
    <row r="24" spans="2:15" s="124" customFormat="1">
      <c r="B24" s="145" t="s">
        <v>593</v>
      </c>
      <c r="C24" s="142" t="s">
        <v>601</v>
      </c>
      <c r="D24" s="142">
        <v>26</v>
      </c>
      <c r="E24" s="142" t="s">
        <v>300</v>
      </c>
      <c r="F24" s="142" t="s">
        <v>592</v>
      </c>
      <c r="G24" s="150" t="s">
        <v>158</v>
      </c>
      <c r="H24" s="151">
        <v>0</v>
      </c>
      <c r="I24" s="151">
        <v>0</v>
      </c>
      <c r="J24" s="146">
        <v>1.6705000000000001</v>
      </c>
      <c r="K24" s="147">
        <v>4.139120611483713E-5</v>
      </c>
      <c r="L24" s="147">
        <f>J24/'סכום נכסי הקרן'!$C$42</f>
        <v>3.3623371832326409E-6</v>
      </c>
      <c r="M24" s="127"/>
      <c r="N24" s="165"/>
      <c r="O24" s="127"/>
    </row>
    <row r="25" spans="2:15" s="124" customFormat="1">
      <c r="B25" s="145" t="s">
        <v>593</v>
      </c>
      <c r="C25" s="142" t="s">
        <v>602</v>
      </c>
      <c r="D25" s="142">
        <v>26</v>
      </c>
      <c r="E25" s="142" t="s">
        <v>300</v>
      </c>
      <c r="F25" s="142" t="s">
        <v>592</v>
      </c>
      <c r="G25" s="150" t="s">
        <v>155</v>
      </c>
      <c r="H25" s="151">
        <v>0</v>
      </c>
      <c r="I25" s="151">
        <v>0</v>
      </c>
      <c r="J25" s="146">
        <v>18.314439999999998</v>
      </c>
      <c r="K25" s="147">
        <v>4.5379033877151608E-4</v>
      </c>
      <c r="L25" s="147">
        <f>J25/'סכום נכסי הקרן'!$C$42</f>
        <v>3.6862809100319187E-5</v>
      </c>
      <c r="M25" s="127"/>
      <c r="N25" s="165"/>
      <c r="O25" s="127"/>
    </row>
    <row r="26" spans="2:15" s="124" customFormat="1">
      <c r="B26" s="145" t="s">
        <v>593</v>
      </c>
      <c r="C26" s="142" t="s">
        <v>603</v>
      </c>
      <c r="D26" s="142">
        <v>26</v>
      </c>
      <c r="E26" s="142" t="s">
        <v>300</v>
      </c>
      <c r="F26" s="142" t="s">
        <v>592</v>
      </c>
      <c r="G26" s="150" t="s">
        <v>164</v>
      </c>
      <c r="H26" s="151">
        <v>0</v>
      </c>
      <c r="I26" s="151">
        <v>0</v>
      </c>
      <c r="J26" s="146">
        <v>2.1676299999999999</v>
      </c>
      <c r="K26" s="147">
        <v>5.3708961455075963E-5</v>
      </c>
      <c r="L26" s="147">
        <f>J26/'סכום נכסי הקרן'!$C$42</f>
        <v>4.362946991015007E-6</v>
      </c>
      <c r="M26" s="127"/>
      <c r="N26" s="165"/>
      <c r="O26" s="127"/>
    </row>
    <row r="27" spans="2:15" s="124" customFormat="1">
      <c r="B27" s="145" t="s">
        <v>593</v>
      </c>
      <c r="C27" s="142" t="s">
        <v>604</v>
      </c>
      <c r="D27" s="142">
        <v>26</v>
      </c>
      <c r="E27" s="142" t="s">
        <v>300</v>
      </c>
      <c r="F27" s="142" t="s">
        <v>592</v>
      </c>
      <c r="G27" s="150" t="s">
        <v>157</v>
      </c>
      <c r="H27" s="151">
        <v>0</v>
      </c>
      <c r="I27" s="151">
        <v>0</v>
      </c>
      <c r="J27" s="146">
        <v>3.2499999999999999E-3</v>
      </c>
      <c r="K27" s="147">
        <v>8.0527638355714254E-8</v>
      </c>
      <c r="L27" s="147">
        <f>J27/'סכום נכסי הקרן'!$C$42</f>
        <v>6.5415120296354874E-9</v>
      </c>
      <c r="M27" s="127"/>
      <c r="N27" s="165"/>
      <c r="O27" s="127"/>
    </row>
    <row r="28" spans="2:15" s="123" customFormat="1">
      <c r="B28" s="144"/>
      <c r="C28" s="142"/>
      <c r="D28" s="142"/>
      <c r="E28" s="142"/>
      <c r="F28" s="142"/>
      <c r="G28" s="142"/>
      <c r="H28" s="142"/>
      <c r="I28" s="142"/>
      <c r="J28" s="142"/>
      <c r="K28" s="147"/>
      <c r="L28" s="142"/>
      <c r="M28" s="127"/>
      <c r="N28" s="164"/>
      <c r="O28" s="127"/>
    </row>
    <row r="29" spans="2:15">
      <c r="B29" s="158"/>
      <c r="C29" s="155"/>
      <c r="D29" s="155"/>
      <c r="E29" s="155"/>
      <c r="F29" s="155"/>
      <c r="G29" s="155"/>
      <c r="H29" s="155"/>
      <c r="I29" s="155"/>
      <c r="J29" s="156"/>
      <c r="K29" s="157"/>
      <c r="L29" s="157"/>
      <c r="M29" s="127"/>
      <c r="N29" s="127"/>
      <c r="O29" s="127"/>
    </row>
    <row r="30" spans="2:15">
      <c r="B30" s="144"/>
      <c r="C30" s="142"/>
      <c r="D30" s="142"/>
      <c r="E30" s="142"/>
      <c r="F30" s="142"/>
      <c r="G30" s="142"/>
      <c r="H30" s="142"/>
      <c r="I30" s="142"/>
      <c r="J30" s="146"/>
      <c r="K30" s="147"/>
      <c r="L30" s="147"/>
      <c r="M30" s="127"/>
      <c r="N30" s="127"/>
      <c r="O30" s="127"/>
    </row>
    <row r="31" spans="2:15">
      <c r="B31" s="145"/>
      <c r="C31" s="142"/>
      <c r="D31" s="142"/>
      <c r="E31" s="142"/>
      <c r="F31" s="142"/>
      <c r="G31" s="150"/>
      <c r="H31" s="142"/>
      <c r="I31" s="142"/>
      <c r="J31" s="146"/>
      <c r="K31" s="147"/>
      <c r="L31" s="147"/>
      <c r="M31" s="127"/>
      <c r="N31" s="127"/>
      <c r="O31" s="127"/>
    </row>
    <row r="32" spans="2:15">
      <c r="B32" s="144"/>
      <c r="C32" s="142"/>
      <c r="D32" s="142"/>
      <c r="E32" s="142"/>
      <c r="F32" s="142"/>
      <c r="G32" s="142"/>
      <c r="H32" s="142"/>
      <c r="I32" s="142"/>
      <c r="J32" s="142"/>
      <c r="K32" s="147"/>
      <c r="L32" s="142"/>
      <c r="M32" s="127"/>
      <c r="N32" s="127"/>
      <c r="O32" s="127"/>
    </row>
    <row r="33" spans="2:14"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27"/>
      <c r="N33" s="127"/>
    </row>
    <row r="34" spans="2:14"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27"/>
      <c r="N34" s="127"/>
    </row>
    <row r="35" spans="2:14">
      <c r="B35" s="162" t="s">
        <v>240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27"/>
      <c r="N35" s="127"/>
    </row>
    <row r="36" spans="2:14">
      <c r="B36" s="153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27"/>
      <c r="N36" s="127"/>
    </row>
    <row r="37" spans="2:14"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27"/>
      <c r="N37" s="127"/>
    </row>
    <row r="38" spans="2:14"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27"/>
      <c r="N38" s="127"/>
    </row>
    <row r="39" spans="2:14"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27"/>
      <c r="N39" s="127"/>
    </row>
    <row r="40" spans="2:14"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27"/>
      <c r="N40" s="127"/>
    </row>
    <row r="41" spans="2:14"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27"/>
      <c r="N41" s="127"/>
    </row>
    <row r="42" spans="2:14"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27"/>
      <c r="N42" s="127"/>
    </row>
    <row r="43" spans="2:14"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27"/>
      <c r="N43" s="127"/>
    </row>
    <row r="44" spans="2:14"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27"/>
      <c r="N44" s="127"/>
    </row>
    <row r="45" spans="2:14"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27"/>
      <c r="N45" s="127"/>
    </row>
    <row r="46" spans="2:14"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27"/>
      <c r="N46" s="127"/>
    </row>
    <row r="47" spans="2:14"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27"/>
      <c r="N47" s="127"/>
    </row>
    <row r="48" spans="2:14"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27"/>
      <c r="N48" s="127"/>
    </row>
    <row r="49" spans="2:14"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27"/>
      <c r="N49" s="127"/>
    </row>
    <row r="50" spans="2:14"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27"/>
      <c r="N50" s="127"/>
    </row>
    <row r="51" spans="2:14"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27"/>
      <c r="N51" s="127"/>
    </row>
    <row r="52" spans="2:14"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27"/>
      <c r="N52" s="127"/>
    </row>
    <row r="53" spans="2:14"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27"/>
      <c r="N53" s="127"/>
    </row>
    <row r="54" spans="2:14"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27"/>
      <c r="N54" s="127"/>
    </row>
    <row r="55" spans="2:14"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27"/>
      <c r="N55" s="127"/>
    </row>
    <row r="56" spans="2:14"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27"/>
      <c r="N56" s="127"/>
    </row>
    <row r="57" spans="2:14"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27"/>
      <c r="N57" s="127"/>
    </row>
    <row r="58" spans="2:14"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27"/>
      <c r="N58" s="127"/>
    </row>
    <row r="59" spans="2:14"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27"/>
      <c r="N59" s="127"/>
    </row>
    <row r="60" spans="2:14"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27"/>
      <c r="N60" s="127"/>
    </row>
    <row r="61" spans="2:14"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27"/>
      <c r="N61" s="127"/>
    </row>
    <row r="62" spans="2:14"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27"/>
      <c r="N62" s="127"/>
    </row>
    <row r="63" spans="2:14"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27"/>
      <c r="N63" s="127"/>
    </row>
    <row r="64" spans="2:14"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27"/>
      <c r="N64" s="127"/>
    </row>
    <row r="65" spans="2:12"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141"/>
    </row>
    <row r="66" spans="2:12"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</row>
    <row r="67" spans="2:12"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141"/>
    </row>
    <row r="68" spans="2:12"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141"/>
    </row>
    <row r="69" spans="2:12"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</row>
    <row r="70" spans="2:12"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</row>
    <row r="71" spans="2:12"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</row>
    <row r="72" spans="2:12"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</row>
    <row r="73" spans="2:12"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</row>
    <row r="74" spans="2:12"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</row>
    <row r="75" spans="2:12"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</row>
    <row r="76" spans="2:12"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</row>
    <row r="77" spans="2:12"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</row>
    <row r="78" spans="2:12"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</row>
    <row r="79" spans="2:12"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</row>
    <row r="80" spans="2:12"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</row>
    <row r="81" spans="2:12"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</row>
    <row r="82" spans="2:12">
      <c r="B82" s="141"/>
      <c r="C82" s="141"/>
      <c r="D82" s="141"/>
      <c r="E82" s="141"/>
      <c r="F82" s="141"/>
      <c r="G82" s="141"/>
      <c r="H82" s="141"/>
      <c r="I82" s="141"/>
      <c r="J82" s="141"/>
      <c r="K82" s="141"/>
      <c r="L82" s="141"/>
    </row>
    <row r="83" spans="2:12"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</row>
    <row r="84" spans="2:12"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</row>
    <row r="85" spans="2:12"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</row>
    <row r="86" spans="2:12">
      <c r="B86" s="141"/>
      <c r="C86" s="141"/>
      <c r="D86" s="141"/>
      <c r="E86" s="141"/>
      <c r="F86" s="141"/>
      <c r="G86" s="141"/>
      <c r="H86" s="141"/>
      <c r="I86" s="141"/>
      <c r="J86" s="141"/>
      <c r="K86" s="141"/>
      <c r="L86" s="141"/>
    </row>
    <row r="87" spans="2:12"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</row>
    <row r="88" spans="2:12"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</row>
    <row r="89" spans="2:12">
      <c r="B89" s="141"/>
      <c r="C89" s="141"/>
      <c r="D89" s="141"/>
      <c r="E89" s="141"/>
      <c r="F89" s="141"/>
      <c r="G89" s="141"/>
      <c r="H89" s="141"/>
      <c r="I89" s="141"/>
      <c r="J89" s="141"/>
      <c r="K89" s="141"/>
      <c r="L89" s="141"/>
    </row>
    <row r="90" spans="2:12"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</row>
    <row r="91" spans="2:12"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</row>
    <row r="92" spans="2:12">
      <c r="B92" s="141"/>
      <c r="C92" s="141"/>
      <c r="D92" s="141"/>
      <c r="E92" s="141"/>
      <c r="F92" s="141"/>
      <c r="G92" s="141"/>
      <c r="H92" s="141"/>
      <c r="I92" s="141"/>
      <c r="J92" s="141"/>
      <c r="K92" s="141"/>
      <c r="L92" s="141"/>
    </row>
    <row r="93" spans="2:12"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</row>
    <row r="94" spans="2:12">
      <c r="B94" s="141"/>
      <c r="C94" s="141"/>
      <c r="D94" s="141"/>
      <c r="E94" s="141"/>
      <c r="F94" s="141"/>
      <c r="G94" s="141"/>
      <c r="H94" s="141"/>
      <c r="I94" s="141"/>
      <c r="J94" s="141"/>
      <c r="K94" s="141"/>
      <c r="L94" s="141"/>
    </row>
    <row r="95" spans="2:12">
      <c r="B95" s="141"/>
      <c r="C95" s="141"/>
      <c r="D95" s="141"/>
      <c r="E95" s="141"/>
      <c r="F95" s="141"/>
      <c r="G95" s="141"/>
      <c r="H95" s="141"/>
      <c r="I95" s="141"/>
      <c r="J95" s="141"/>
      <c r="K95" s="141"/>
      <c r="L95" s="141"/>
    </row>
    <row r="96" spans="2:12">
      <c r="B96" s="141"/>
      <c r="C96" s="141"/>
      <c r="D96" s="141"/>
      <c r="E96" s="141"/>
      <c r="F96" s="141"/>
      <c r="G96" s="141"/>
      <c r="H96" s="141"/>
      <c r="I96" s="141"/>
      <c r="J96" s="141"/>
      <c r="K96" s="141"/>
      <c r="L96" s="141"/>
    </row>
    <row r="97" spans="2:12">
      <c r="B97" s="141"/>
      <c r="C97" s="141"/>
      <c r="D97" s="141"/>
      <c r="E97" s="141"/>
      <c r="F97" s="141"/>
      <c r="G97" s="141"/>
      <c r="H97" s="141"/>
      <c r="I97" s="141"/>
      <c r="J97" s="141"/>
      <c r="K97" s="141"/>
      <c r="L97" s="141"/>
    </row>
    <row r="98" spans="2:12"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</row>
    <row r="99" spans="2:12"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</row>
    <row r="100" spans="2:12"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</row>
    <row r="101" spans="2:12"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</row>
    <row r="102" spans="2:12"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</row>
    <row r="103" spans="2:12"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</row>
    <row r="104" spans="2:12"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</row>
    <row r="105" spans="2:12"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</row>
    <row r="106" spans="2:12"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</row>
    <row r="107" spans="2:12"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</row>
    <row r="108" spans="2:12"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</row>
    <row r="109" spans="2:12"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</row>
    <row r="110" spans="2:12"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</row>
    <row r="111" spans="2:12"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</row>
    <row r="112" spans="2:12"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</row>
    <row r="113" spans="2:12"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</row>
    <row r="114" spans="2:12"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</row>
    <row r="115" spans="2:12"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</row>
    <row r="116" spans="2:12">
      <c r="B116" s="141"/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</row>
    <row r="117" spans="2:12">
      <c r="B117" s="141"/>
      <c r="C117" s="141"/>
      <c r="D117" s="141"/>
      <c r="E117" s="141"/>
      <c r="F117" s="141"/>
      <c r="G117" s="141"/>
      <c r="H117" s="141"/>
      <c r="I117" s="141"/>
      <c r="J117" s="141"/>
      <c r="K117" s="141"/>
      <c r="L117" s="141"/>
    </row>
    <row r="118" spans="2:12"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</row>
    <row r="119" spans="2:12">
      <c r="B119" s="141"/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</row>
    <row r="120" spans="2:12">
      <c r="B120" s="141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</row>
    <row r="121" spans="2:12"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</row>
    <row r="122" spans="2:12">
      <c r="B122" s="141"/>
      <c r="C122" s="141"/>
      <c r="D122" s="141"/>
      <c r="E122" s="141"/>
      <c r="F122" s="141"/>
      <c r="G122" s="141"/>
      <c r="H122" s="141"/>
      <c r="I122" s="141"/>
      <c r="J122" s="141"/>
      <c r="K122" s="141"/>
      <c r="L122" s="141"/>
    </row>
    <row r="123" spans="2:12">
      <c r="B123" s="141"/>
      <c r="C123" s="141"/>
      <c r="D123" s="141"/>
      <c r="E123" s="141"/>
      <c r="F123" s="141"/>
      <c r="G123" s="141"/>
      <c r="H123" s="141"/>
      <c r="I123" s="141"/>
      <c r="J123" s="141"/>
      <c r="K123" s="141"/>
      <c r="L123" s="141"/>
    </row>
    <row r="124" spans="2:12">
      <c r="B124" s="141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</row>
    <row r="125" spans="2:12"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</row>
    <row r="126" spans="2:12">
      <c r="B126" s="141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</row>
    <row r="127" spans="2:12">
      <c r="B127" s="141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</row>
    <row r="128" spans="2:12">
      <c r="B128" s="141"/>
      <c r="C128" s="141"/>
      <c r="D128" s="141"/>
      <c r="E128" s="141"/>
      <c r="F128" s="141"/>
      <c r="G128" s="141"/>
      <c r="H128" s="141"/>
      <c r="I128" s="141"/>
      <c r="J128" s="141"/>
      <c r="K128" s="141"/>
      <c r="L128" s="141"/>
    </row>
    <row r="129" spans="2:12">
      <c r="B129" s="141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</row>
    <row r="130" spans="2:12">
      <c r="B130" s="141"/>
      <c r="C130" s="141"/>
      <c r="D130" s="141"/>
      <c r="E130" s="141"/>
      <c r="F130" s="141"/>
      <c r="G130" s="141"/>
      <c r="H130" s="141"/>
      <c r="I130" s="141"/>
      <c r="J130" s="141"/>
      <c r="K130" s="141"/>
      <c r="L130" s="141"/>
    </row>
    <row r="131" spans="2:12">
      <c r="B131" s="141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</row>
    <row r="132" spans="2:12">
      <c r="B132" s="132"/>
      <c r="C132" s="132"/>
      <c r="D132" s="130"/>
      <c r="E132" s="132"/>
      <c r="F132" s="132"/>
      <c r="G132" s="132"/>
      <c r="H132" s="132"/>
      <c r="I132" s="132"/>
      <c r="J132" s="132"/>
      <c r="K132" s="132"/>
      <c r="L132" s="132"/>
    </row>
    <row r="133" spans="2:12">
      <c r="B133" s="132"/>
      <c r="C133" s="132"/>
      <c r="D133" s="130"/>
      <c r="E133" s="132"/>
      <c r="F133" s="132"/>
      <c r="G133" s="132"/>
      <c r="H133" s="132"/>
      <c r="I133" s="132"/>
      <c r="J133" s="132"/>
      <c r="K133" s="132"/>
      <c r="L133" s="132"/>
    </row>
    <row r="134" spans="2:12">
      <c r="B134" s="132"/>
      <c r="C134" s="132"/>
      <c r="D134" s="130"/>
      <c r="E134" s="132"/>
      <c r="F134" s="132"/>
      <c r="G134" s="132"/>
      <c r="H134" s="132"/>
      <c r="I134" s="132"/>
      <c r="J134" s="132"/>
      <c r="K134" s="132"/>
      <c r="L134" s="132"/>
    </row>
    <row r="135" spans="2:12">
      <c r="B135" s="132"/>
      <c r="C135" s="132"/>
      <c r="D135" s="130"/>
      <c r="E135" s="132"/>
      <c r="F135" s="132"/>
      <c r="G135" s="132"/>
      <c r="H135" s="132"/>
      <c r="I135" s="132"/>
      <c r="J135" s="132"/>
      <c r="K135" s="132"/>
      <c r="L135" s="132"/>
    </row>
    <row r="136" spans="2:12">
      <c r="B136" s="132"/>
      <c r="C136" s="132"/>
      <c r="D136" s="130"/>
      <c r="E136" s="132"/>
      <c r="F136" s="132"/>
      <c r="G136" s="132"/>
      <c r="H136" s="132"/>
      <c r="I136" s="132"/>
      <c r="J136" s="132"/>
      <c r="K136" s="132"/>
      <c r="L136" s="132"/>
    </row>
    <row r="137" spans="2:12">
      <c r="B137" s="132"/>
      <c r="C137" s="132"/>
      <c r="D137" s="130"/>
      <c r="E137" s="132"/>
      <c r="F137" s="132"/>
      <c r="G137" s="132"/>
      <c r="H137" s="132"/>
      <c r="I137" s="132"/>
      <c r="J137" s="132"/>
      <c r="K137" s="132"/>
      <c r="L137" s="132"/>
    </row>
    <row r="138" spans="2:12">
      <c r="B138" s="132"/>
      <c r="C138" s="132"/>
      <c r="D138" s="130"/>
      <c r="E138" s="132"/>
      <c r="F138" s="132"/>
      <c r="G138" s="132"/>
      <c r="H138" s="132"/>
      <c r="I138" s="132"/>
      <c r="J138" s="132"/>
      <c r="K138" s="132"/>
      <c r="L138" s="132"/>
    </row>
    <row r="139" spans="2:12">
      <c r="B139" s="132"/>
      <c r="C139" s="132"/>
      <c r="D139" s="130"/>
      <c r="E139" s="132"/>
      <c r="F139" s="132"/>
      <c r="G139" s="132"/>
      <c r="H139" s="132"/>
      <c r="I139" s="132"/>
      <c r="J139" s="132"/>
      <c r="K139" s="132"/>
      <c r="L139" s="132"/>
    </row>
    <row r="140" spans="2:12">
      <c r="B140" s="132"/>
      <c r="C140" s="132"/>
      <c r="D140" s="130"/>
      <c r="E140" s="132"/>
      <c r="F140" s="132"/>
      <c r="G140" s="132"/>
      <c r="H140" s="132"/>
      <c r="I140" s="132"/>
      <c r="J140" s="132"/>
      <c r="K140" s="132"/>
      <c r="L140" s="132"/>
    </row>
    <row r="141" spans="2:12">
      <c r="B141" s="132"/>
      <c r="C141" s="132"/>
      <c r="D141" s="130"/>
      <c r="E141" s="132"/>
      <c r="F141" s="132"/>
      <c r="G141" s="132"/>
      <c r="H141" s="132"/>
      <c r="I141" s="132"/>
      <c r="J141" s="132"/>
      <c r="K141" s="132"/>
      <c r="L141" s="132"/>
    </row>
    <row r="142" spans="2:12">
      <c r="B142" s="132"/>
      <c r="C142" s="132"/>
      <c r="D142" s="130"/>
      <c r="E142" s="132"/>
      <c r="F142" s="132"/>
      <c r="G142" s="132"/>
      <c r="H142" s="132"/>
      <c r="I142" s="132"/>
      <c r="J142" s="132"/>
      <c r="K142" s="132"/>
      <c r="L142" s="132"/>
    </row>
    <row r="143" spans="2:12">
      <c r="B143" s="132"/>
      <c r="C143" s="132"/>
      <c r="D143" s="130"/>
      <c r="E143" s="132"/>
      <c r="F143" s="132"/>
      <c r="G143" s="132"/>
      <c r="H143" s="132"/>
      <c r="I143" s="132"/>
      <c r="J143" s="132"/>
      <c r="K143" s="132"/>
      <c r="L143" s="132"/>
    </row>
    <row r="144" spans="2:12">
      <c r="B144" s="132"/>
      <c r="C144" s="132"/>
      <c r="D144" s="130"/>
      <c r="E144" s="132"/>
      <c r="F144" s="132"/>
      <c r="G144" s="132"/>
      <c r="H144" s="132"/>
      <c r="I144" s="132"/>
      <c r="J144" s="132"/>
      <c r="K144" s="132"/>
      <c r="L144" s="132"/>
    </row>
    <row r="145" spans="4:4">
      <c r="D145" s="130"/>
    </row>
    <row r="146" spans="4:4">
      <c r="D146" s="130"/>
    </row>
    <row r="147" spans="4:4">
      <c r="D147" s="130"/>
    </row>
    <row r="148" spans="4:4">
      <c r="D148" s="130"/>
    </row>
    <row r="149" spans="4:4">
      <c r="D149" s="130"/>
    </row>
    <row r="150" spans="4:4">
      <c r="D150" s="130"/>
    </row>
    <row r="151" spans="4:4">
      <c r="D151" s="130"/>
    </row>
    <row r="152" spans="4:4">
      <c r="D152" s="130"/>
    </row>
    <row r="153" spans="4:4">
      <c r="D153" s="130"/>
    </row>
    <row r="154" spans="4:4">
      <c r="D154" s="130"/>
    </row>
    <row r="155" spans="4:4">
      <c r="D155" s="130"/>
    </row>
    <row r="156" spans="4:4">
      <c r="D156" s="130"/>
    </row>
    <row r="157" spans="4:4">
      <c r="D157" s="130"/>
    </row>
    <row r="158" spans="4:4">
      <c r="D158" s="130"/>
    </row>
    <row r="159" spans="4:4">
      <c r="D159" s="130"/>
    </row>
    <row r="160" spans="4:4">
      <c r="D160" s="130"/>
    </row>
    <row r="161" spans="4:4">
      <c r="D161" s="130"/>
    </row>
    <row r="162" spans="4:4">
      <c r="D162" s="130"/>
    </row>
    <row r="163" spans="4:4">
      <c r="D163" s="130"/>
    </row>
    <row r="164" spans="4:4">
      <c r="D164" s="130"/>
    </row>
    <row r="165" spans="4:4">
      <c r="D165" s="130"/>
    </row>
    <row r="166" spans="4:4">
      <c r="D166" s="130"/>
    </row>
    <row r="167" spans="4:4">
      <c r="D167" s="130"/>
    </row>
    <row r="168" spans="4:4">
      <c r="D168" s="130"/>
    </row>
    <row r="169" spans="4:4">
      <c r="D169" s="130"/>
    </row>
    <row r="170" spans="4:4">
      <c r="D170" s="130"/>
    </row>
    <row r="171" spans="4:4">
      <c r="D171" s="130"/>
    </row>
    <row r="172" spans="4:4">
      <c r="D172" s="130"/>
    </row>
    <row r="173" spans="4:4">
      <c r="D173" s="130"/>
    </row>
    <row r="174" spans="4:4">
      <c r="D174" s="130"/>
    </row>
    <row r="175" spans="4:4">
      <c r="D175" s="130"/>
    </row>
    <row r="176" spans="4:4">
      <c r="D176" s="130"/>
    </row>
    <row r="177" spans="4:4">
      <c r="D177" s="130"/>
    </row>
    <row r="178" spans="4:4">
      <c r="D178" s="130"/>
    </row>
    <row r="179" spans="4:4">
      <c r="D179" s="130"/>
    </row>
    <row r="180" spans="4:4">
      <c r="D180" s="130"/>
    </row>
    <row r="181" spans="4:4">
      <c r="D181" s="130"/>
    </row>
    <row r="182" spans="4:4">
      <c r="D182" s="130"/>
    </row>
    <row r="183" spans="4:4">
      <c r="D183" s="130"/>
    </row>
    <row r="184" spans="4:4">
      <c r="D184" s="130"/>
    </row>
    <row r="185" spans="4:4">
      <c r="D185" s="130"/>
    </row>
    <row r="186" spans="4:4">
      <c r="D186" s="130"/>
    </row>
    <row r="187" spans="4:4">
      <c r="D187" s="130"/>
    </row>
    <row r="188" spans="4:4">
      <c r="D188" s="130"/>
    </row>
    <row r="189" spans="4:4">
      <c r="D189" s="130"/>
    </row>
    <row r="190" spans="4:4">
      <c r="D190" s="130"/>
    </row>
    <row r="191" spans="4:4">
      <c r="D191" s="130"/>
    </row>
    <row r="192" spans="4:4">
      <c r="D192" s="130"/>
    </row>
    <row r="193" spans="4:4">
      <c r="D193" s="130"/>
    </row>
    <row r="194" spans="4:4">
      <c r="D194" s="130"/>
    </row>
    <row r="195" spans="4:4">
      <c r="D195" s="130"/>
    </row>
    <row r="196" spans="4:4">
      <c r="D196" s="130"/>
    </row>
    <row r="197" spans="4:4">
      <c r="D197" s="130"/>
    </row>
    <row r="198" spans="4:4">
      <c r="D198" s="130"/>
    </row>
    <row r="199" spans="4:4">
      <c r="D199" s="130"/>
    </row>
    <row r="200" spans="4:4">
      <c r="D200" s="130"/>
    </row>
    <row r="201" spans="4:4">
      <c r="D201" s="130"/>
    </row>
    <row r="202" spans="4:4">
      <c r="D202" s="130"/>
    </row>
    <row r="203" spans="4:4">
      <c r="D203" s="130"/>
    </row>
    <row r="204" spans="4:4">
      <c r="D204" s="130"/>
    </row>
    <row r="205" spans="4:4">
      <c r="D205" s="130"/>
    </row>
    <row r="206" spans="4:4">
      <c r="D206" s="130"/>
    </row>
    <row r="207" spans="4:4">
      <c r="D207" s="130"/>
    </row>
    <row r="208" spans="4:4">
      <c r="D208" s="130"/>
    </row>
    <row r="209" spans="4:4">
      <c r="D209" s="130"/>
    </row>
    <row r="210" spans="4:4">
      <c r="D210" s="130"/>
    </row>
    <row r="211" spans="4:4">
      <c r="D211" s="130"/>
    </row>
    <row r="212" spans="4:4">
      <c r="D212" s="130"/>
    </row>
    <row r="213" spans="4:4">
      <c r="D213" s="130"/>
    </row>
    <row r="214" spans="4:4">
      <c r="D214" s="130"/>
    </row>
    <row r="215" spans="4:4">
      <c r="D215" s="130"/>
    </row>
    <row r="216" spans="4:4">
      <c r="D216" s="130"/>
    </row>
    <row r="217" spans="4:4">
      <c r="D217" s="130"/>
    </row>
    <row r="218" spans="4:4">
      <c r="D218" s="130"/>
    </row>
    <row r="219" spans="4:4">
      <c r="D219" s="130"/>
    </row>
    <row r="220" spans="4:4">
      <c r="D220" s="130"/>
    </row>
    <row r="221" spans="4:4">
      <c r="D221" s="130"/>
    </row>
    <row r="222" spans="4:4">
      <c r="D222" s="130"/>
    </row>
    <row r="223" spans="4:4">
      <c r="D223" s="130"/>
    </row>
    <row r="224" spans="4:4">
      <c r="D224" s="130"/>
    </row>
    <row r="225" spans="4:4">
      <c r="D225" s="130"/>
    </row>
    <row r="226" spans="4:4">
      <c r="D226" s="130"/>
    </row>
    <row r="227" spans="4:4">
      <c r="D227" s="130"/>
    </row>
    <row r="228" spans="4:4">
      <c r="D228" s="130"/>
    </row>
    <row r="229" spans="4:4">
      <c r="D229" s="130"/>
    </row>
    <row r="230" spans="4:4">
      <c r="D230" s="130"/>
    </row>
    <row r="231" spans="4:4">
      <c r="D231" s="130"/>
    </row>
    <row r="232" spans="4:4">
      <c r="D232" s="130"/>
    </row>
    <row r="233" spans="4:4">
      <c r="D233" s="130"/>
    </row>
    <row r="234" spans="4:4">
      <c r="D234" s="130"/>
    </row>
    <row r="235" spans="4:4">
      <c r="D235" s="130"/>
    </row>
    <row r="236" spans="4:4">
      <c r="D236" s="130"/>
    </row>
    <row r="237" spans="4:4">
      <c r="D237" s="130"/>
    </row>
    <row r="238" spans="4:4">
      <c r="D238" s="130"/>
    </row>
    <row r="239" spans="4:4">
      <c r="D239" s="130"/>
    </row>
    <row r="240" spans="4:4">
      <c r="D240" s="130"/>
    </row>
    <row r="241" spans="4:4">
      <c r="D241" s="130"/>
    </row>
    <row r="242" spans="4:4">
      <c r="D242" s="130"/>
    </row>
    <row r="243" spans="4:4">
      <c r="D243" s="130"/>
    </row>
    <row r="244" spans="4:4">
      <c r="D244" s="130"/>
    </row>
    <row r="245" spans="4:4">
      <c r="D245" s="130"/>
    </row>
    <row r="246" spans="4:4">
      <c r="D246" s="130"/>
    </row>
    <row r="247" spans="4:4">
      <c r="D247" s="130"/>
    </row>
    <row r="248" spans="4:4">
      <c r="D248" s="130"/>
    </row>
    <row r="249" spans="4:4">
      <c r="D249" s="130"/>
    </row>
    <row r="250" spans="4:4">
      <c r="D250" s="130"/>
    </row>
    <row r="251" spans="4:4">
      <c r="D251" s="130"/>
    </row>
    <row r="252" spans="4:4">
      <c r="D252" s="130"/>
    </row>
    <row r="253" spans="4:4">
      <c r="D253" s="130"/>
    </row>
    <row r="254" spans="4:4">
      <c r="D254" s="130"/>
    </row>
    <row r="255" spans="4:4">
      <c r="D255" s="130"/>
    </row>
    <row r="256" spans="4:4">
      <c r="D256" s="130"/>
    </row>
    <row r="257" spans="4:4">
      <c r="D257" s="130"/>
    </row>
    <row r="258" spans="4:4">
      <c r="D258" s="130"/>
    </row>
    <row r="259" spans="4:4">
      <c r="D259" s="130"/>
    </row>
    <row r="260" spans="4:4">
      <c r="D260" s="130"/>
    </row>
    <row r="261" spans="4:4">
      <c r="D261" s="130"/>
    </row>
    <row r="262" spans="4:4">
      <c r="D262" s="130"/>
    </row>
    <row r="263" spans="4:4">
      <c r="D263" s="130"/>
    </row>
    <row r="264" spans="4:4">
      <c r="D264" s="130"/>
    </row>
    <row r="265" spans="4:4">
      <c r="D265" s="130"/>
    </row>
    <row r="266" spans="4:4">
      <c r="D266" s="130"/>
    </row>
    <row r="267" spans="4:4">
      <c r="D267" s="130"/>
    </row>
    <row r="268" spans="4:4">
      <c r="D268" s="130"/>
    </row>
    <row r="269" spans="4:4">
      <c r="D269" s="130"/>
    </row>
    <row r="270" spans="4:4">
      <c r="D270" s="130"/>
    </row>
    <row r="271" spans="4:4">
      <c r="D271" s="130"/>
    </row>
    <row r="272" spans="4:4">
      <c r="D272" s="130"/>
    </row>
    <row r="273" spans="4:4">
      <c r="D273" s="130"/>
    </row>
    <row r="274" spans="4:4">
      <c r="D274" s="130"/>
    </row>
    <row r="275" spans="4:4">
      <c r="D275" s="130"/>
    </row>
    <row r="276" spans="4:4">
      <c r="D276" s="130"/>
    </row>
    <row r="277" spans="4:4">
      <c r="D277" s="130"/>
    </row>
    <row r="278" spans="4:4">
      <c r="D278" s="130"/>
    </row>
    <row r="279" spans="4:4">
      <c r="D279" s="130"/>
    </row>
    <row r="280" spans="4:4">
      <c r="D280" s="130"/>
    </row>
    <row r="281" spans="4:4">
      <c r="D281" s="130"/>
    </row>
    <row r="282" spans="4:4">
      <c r="D282" s="130"/>
    </row>
    <row r="283" spans="4:4">
      <c r="D283" s="130"/>
    </row>
    <row r="284" spans="4:4">
      <c r="D284" s="130"/>
    </row>
    <row r="285" spans="4:4">
      <c r="D285" s="130"/>
    </row>
    <row r="286" spans="4:4">
      <c r="D286" s="130"/>
    </row>
    <row r="287" spans="4:4">
      <c r="D287" s="130"/>
    </row>
    <row r="288" spans="4:4">
      <c r="D288" s="130"/>
    </row>
    <row r="289" spans="4:4">
      <c r="D289" s="130"/>
    </row>
    <row r="290" spans="4:4">
      <c r="D290" s="130"/>
    </row>
    <row r="291" spans="4:4">
      <c r="D291" s="130"/>
    </row>
    <row r="292" spans="4:4">
      <c r="D292" s="130"/>
    </row>
    <row r="293" spans="4:4">
      <c r="D293" s="130"/>
    </row>
    <row r="294" spans="4:4">
      <c r="D294" s="130"/>
    </row>
    <row r="295" spans="4:4">
      <c r="D295" s="130"/>
    </row>
    <row r="296" spans="4:4">
      <c r="D296" s="130"/>
    </row>
    <row r="297" spans="4:4">
      <c r="D297" s="130"/>
    </row>
    <row r="298" spans="4:4">
      <c r="D298" s="130"/>
    </row>
    <row r="299" spans="4:4">
      <c r="D299" s="130"/>
    </row>
    <row r="300" spans="4:4">
      <c r="D300" s="130"/>
    </row>
    <row r="301" spans="4:4">
      <c r="D301" s="130"/>
    </row>
    <row r="302" spans="4:4">
      <c r="D302" s="130"/>
    </row>
    <row r="303" spans="4:4">
      <c r="D303" s="130"/>
    </row>
    <row r="304" spans="4:4">
      <c r="D304" s="130"/>
    </row>
    <row r="305" spans="4:4">
      <c r="D305" s="130"/>
    </row>
    <row r="306" spans="4:4">
      <c r="D306" s="130"/>
    </row>
    <row r="307" spans="4:4">
      <c r="D307" s="130"/>
    </row>
    <row r="308" spans="4:4">
      <c r="D308" s="130"/>
    </row>
    <row r="309" spans="4:4">
      <c r="D309" s="130"/>
    </row>
    <row r="310" spans="4:4">
      <c r="D310" s="130"/>
    </row>
    <row r="311" spans="4:4">
      <c r="D311" s="130"/>
    </row>
    <row r="312" spans="4:4">
      <c r="D312" s="130"/>
    </row>
    <row r="313" spans="4:4">
      <c r="D313" s="130"/>
    </row>
    <row r="314" spans="4:4">
      <c r="D314" s="130"/>
    </row>
    <row r="315" spans="4:4">
      <c r="D315" s="130"/>
    </row>
    <row r="316" spans="4:4">
      <c r="D316" s="130"/>
    </row>
    <row r="317" spans="4:4">
      <c r="D317" s="130"/>
    </row>
    <row r="318" spans="4:4">
      <c r="D318" s="130"/>
    </row>
    <row r="319" spans="4:4">
      <c r="D319" s="130"/>
    </row>
    <row r="320" spans="4:4">
      <c r="D320" s="130"/>
    </row>
    <row r="321" spans="4:4">
      <c r="D321" s="130"/>
    </row>
    <row r="322" spans="4:4">
      <c r="D322" s="130"/>
    </row>
    <row r="323" spans="4:4">
      <c r="D323" s="130"/>
    </row>
    <row r="324" spans="4:4">
      <c r="D324" s="130"/>
    </row>
    <row r="325" spans="4:4">
      <c r="D325" s="130"/>
    </row>
    <row r="326" spans="4:4">
      <c r="D326" s="130"/>
    </row>
    <row r="327" spans="4:4">
      <c r="D327" s="130"/>
    </row>
    <row r="328" spans="4:4">
      <c r="D328" s="130"/>
    </row>
    <row r="329" spans="4:4">
      <c r="D329" s="130"/>
    </row>
    <row r="330" spans="4:4">
      <c r="D330" s="130"/>
    </row>
    <row r="331" spans="4:4">
      <c r="D331" s="130"/>
    </row>
    <row r="332" spans="4:4">
      <c r="D332" s="130"/>
    </row>
    <row r="333" spans="4:4">
      <c r="D333" s="130"/>
    </row>
    <row r="334" spans="4:4">
      <c r="D334" s="130"/>
    </row>
    <row r="335" spans="4:4">
      <c r="D335" s="130"/>
    </row>
    <row r="336" spans="4:4">
      <c r="D336" s="130"/>
    </row>
    <row r="337" spans="4:4">
      <c r="D337" s="130"/>
    </row>
    <row r="338" spans="4:4">
      <c r="D338" s="130"/>
    </row>
    <row r="339" spans="4:4">
      <c r="D339" s="130"/>
    </row>
    <row r="340" spans="4:4">
      <c r="D340" s="130"/>
    </row>
    <row r="341" spans="4:4">
      <c r="D341" s="130"/>
    </row>
    <row r="342" spans="4:4">
      <c r="D342" s="130"/>
    </row>
    <row r="343" spans="4:4">
      <c r="D343" s="130"/>
    </row>
    <row r="344" spans="4:4">
      <c r="D344" s="130"/>
    </row>
    <row r="345" spans="4:4">
      <c r="D345" s="130"/>
    </row>
    <row r="346" spans="4:4">
      <c r="D346" s="130"/>
    </row>
    <row r="347" spans="4:4">
      <c r="D347" s="130"/>
    </row>
    <row r="348" spans="4:4">
      <c r="D348" s="130"/>
    </row>
    <row r="349" spans="4:4">
      <c r="D349" s="130"/>
    </row>
    <row r="350" spans="4:4">
      <c r="D350" s="130"/>
    </row>
    <row r="351" spans="4:4">
      <c r="D351" s="130"/>
    </row>
    <row r="352" spans="4:4">
      <c r="D352" s="130"/>
    </row>
    <row r="353" spans="4:4">
      <c r="D353" s="130"/>
    </row>
    <row r="354" spans="4:4">
      <c r="D354" s="130"/>
    </row>
    <row r="355" spans="4:4">
      <c r="D355" s="130"/>
    </row>
    <row r="356" spans="4:4">
      <c r="D356" s="130"/>
    </row>
    <row r="357" spans="4:4">
      <c r="D357" s="130"/>
    </row>
    <row r="358" spans="4:4">
      <c r="D358" s="130"/>
    </row>
    <row r="359" spans="4:4">
      <c r="D359" s="130"/>
    </row>
    <row r="360" spans="4:4">
      <c r="D360" s="130"/>
    </row>
    <row r="361" spans="4:4">
      <c r="D361" s="130"/>
    </row>
    <row r="362" spans="4:4">
      <c r="D362" s="130"/>
    </row>
    <row r="363" spans="4:4">
      <c r="D363" s="130"/>
    </row>
    <row r="364" spans="4:4">
      <c r="D364" s="130"/>
    </row>
    <row r="365" spans="4:4">
      <c r="D365" s="130"/>
    </row>
    <row r="366" spans="4:4">
      <c r="D366" s="130"/>
    </row>
    <row r="367" spans="4:4">
      <c r="D367" s="130"/>
    </row>
    <row r="368" spans="4:4">
      <c r="D368" s="130"/>
    </row>
    <row r="369" spans="4:4">
      <c r="D369" s="130"/>
    </row>
    <row r="370" spans="4:4">
      <c r="D370" s="130"/>
    </row>
    <row r="371" spans="4:4">
      <c r="D371" s="130"/>
    </row>
    <row r="372" spans="4:4">
      <c r="D372" s="130"/>
    </row>
    <row r="373" spans="4:4">
      <c r="D373" s="130"/>
    </row>
    <row r="374" spans="4:4">
      <c r="D374" s="130"/>
    </row>
    <row r="375" spans="4:4">
      <c r="D375" s="130"/>
    </row>
    <row r="376" spans="4:4">
      <c r="D376" s="130"/>
    </row>
    <row r="377" spans="4:4">
      <c r="D377" s="130"/>
    </row>
    <row r="378" spans="4:4">
      <c r="D378" s="130"/>
    </row>
    <row r="379" spans="4:4">
      <c r="D379" s="130"/>
    </row>
    <row r="380" spans="4:4">
      <c r="D380" s="130"/>
    </row>
    <row r="381" spans="4:4">
      <c r="D381" s="130"/>
    </row>
    <row r="382" spans="4:4">
      <c r="D382" s="130"/>
    </row>
    <row r="383" spans="4:4">
      <c r="D383" s="130"/>
    </row>
    <row r="384" spans="4:4">
      <c r="D384" s="130"/>
    </row>
    <row r="385" spans="4:4">
      <c r="D385" s="130"/>
    </row>
    <row r="386" spans="4:4">
      <c r="D386" s="130"/>
    </row>
    <row r="387" spans="4:4">
      <c r="D387" s="130"/>
    </row>
    <row r="388" spans="4:4">
      <c r="D388" s="130"/>
    </row>
    <row r="389" spans="4:4">
      <c r="D389" s="130"/>
    </row>
    <row r="390" spans="4:4">
      <c r="D390" s="130"/>
    </row>
    <row r="391" spans="4:4">
      <c r="D391" s="130"/>
    </row>
    <row r="392" spans="4:4">
      <c r="D392" s="130"/>
    </row>
    <row r="393" spans="4:4">
      <c r="D393" s="130"/>
    </row>
    <row r="394" spans="4:4">
      <c r="D394" s="130"/>
    </row>
    <row r="395" spans="4:4">
      <c r="D395" s="130"/>
    </row>
    <row r="396" spans="4:4">
      <c r="D396" s="130"/>
    </row>
    <row r="397" spans="4:4">
      <c r="D397" s="130"/>
    </row>
    <row r="398" spans="4:4">
      <c r="D398" s="130"/>
    </row>
    <row r="399" spans="4:4">
      <c r="D399" s="130"/>
    </row>
    <row r="400" spans="4:4">
      <c r="D400" s="130"/>
    </row>
    <row r="401" spans="4:4">
      <c r="D401" s="130"/>
    </row>
    <row r="402" spans="4:4">
      <c r="D402" s="130"/>
    </row>
    <row r="403" spans="4:4">
      <c r="D403" s="130"/>
    </row>
    <row r="404" spans="4:4">
      <c r="D404" s="130"/>
    </row>
    <row r="405" spans="4:4">
      <c r="D405" s="130"/>
    </row>
    <row r="406" spans="4:4">
      <c r="D406" s="130"/>
    </row>
    <row r="407" spans="4:4">
      <c r="D407" s="130"/>
    </row>
    <row r="408" spans="4:4">
      <c r="D408" s="130"/>
    </row>
    <row r="409" spans="4:4">
      <c r="D409" s="130"/>
    </row>
    <row r="410" spans="4:4">
      <c r="D410" s="130"/>
    </row>
    <row r="411" spans="4:4">
      <c r="D411" s="130"/>
    </row>
    <row r="412" spans="4:4">
      <c r="D412" s="130"/>
    </row>
    <row r="413" spans="4:4">
      <c r="D413" s="130"/>
    </row>
    <row r="414" spans="4:4">
      <c r="D414" s="130"/>
    </row>
    <row r="415" spans="4:4">
      <c r="D415" s="130"/>
    </row>
    <row r="416" spans="4:4">
      <c r="D416" s="130"/>
    </row>
    <row r="417" spans="4:4">
      <c r="D417" s="130"/>
    </row>
    <row r="418" spans="4:4">
      <c r="D418" s="130"/>
    </row>
    <row r="419" spans="4:4">
      <c r="D419" s="130"/>
    </row>
    <row r="420" spans="4:4">
      <c r="D420" s="130"/>
    </row>
    <row r="421" spans="4:4">
      <c r="D421" s="130"/>
    </row>
    <row r="422" spans="4:4">
      <c r="D422" s="130"/>
    </row>
    <row r="423" spans="4:4">
      <c r="D423" s="130"/>
    </row>
    <row r="424" spans="4:4">
      <c r="D424" s="130"/>
    </row>
    <row r="425" spans="4:4">
      <c r="D425" s="130"/>
    </row>
    <row r="426" spans="4:4">
      <c r="D426" s="130"/>
    </row>
    <row r="427" spans="4:4">
      <c r="D427" s="130"/>
    </row>
    <row r="428" spans="4:4">
      <c r="D428" s="130"/>
    </row>
    <row r="429" spans="4:4">
      <c r="D429" s="130"/>
    </row>
    <row r="430" spans="4:4">
      <c r="D430" s="130"/>
    </row>
    <row r="431" spans="4:4">
      <c r="D431" s="130"/>
    </row>
    <row r="432" spans="4:4">
      <c r="D432" s="130"/>
    </row>
    <row r="433" spans="4:4">
      <c r="D433" s="130"/>
    </row>
    <row r="434" spans="4:4">
      <c r="D434" s="130"/>
    </row>
    <row r="435" spans="4:4">
      <c r="D435" s="130"/>
    </row>
    <row r="436" spans="4:4">
      <c r="D436" s="130"/>
    </row>
    <row r="437" spans="4:4">
      <c r="D437" s="130"/>
    </row>
    <row r="438" spans="4:4">
      <c r="D438" s="130"/>
    </row>
    <row r="439" spans="4:4">
      <c r="D439" s="130"/>
    </row>
    <row r="440" spans="4:4">
      <c r="D440" s="130"/>
    </row>
    <row r="441" spans="4:4">
      <c r="D441" s="130"/>
    </row>
    <row r="442" spans="4:4">
      <c r="D442" s="130"/>
    </row>
    <row r="443" spans="4:4">
      <c r="D443" s="130"/>
    </row>
    <row r="444" spans="4:4">
      <c r="D444" s="130"/>
    </row>
    <row r="445" spans="4:4">
      <c r="D445" s="130"/>
    </row>
    <row r="446" spans="4:4">
      <c r="D446" s="130"/>
    </row>
    <row r="447" spans="4:4">
      <c r="D447" s="130"/>
    </row>
    <row r="448" spans="4:4">
      <c r="D448" s="130"/>
    </row>
    <row r="449" spans="4:4">
      <c r="D449" s="130"/>
    </row>
    <row r="450" spans="4:4">
      <c r="D450" s="130"/>
    </row>
    <row r="451" spans="4:4">
      <c r="D451" s="130"/>
    </row>
    <row r="452" spans="4:4">
      <c r="D452" s="130"/>
    </row>
    <row r="453" spans="4:4">
      <c r="D453" s="130"/>
    </row>
    <row r="454" spans="4:4">
      <c r="D454" s="130"/>
    </row>
    <row r="455" spans="4:4">
      <c r="D455" s="130"/>
    </row>
    <row r="456" spans="4:4">
      <c r="D456" s="130"/>
    </row>
    <row r="457" spans="4:4">
      <c r="D457" s="130"/>
    </row>
    <row r="458" spans="4:4">
      <c r="D458" s="130"/>
    </row>
    <row r="459" spans="4:4">
      <c r="D459" s="130"/>
    </row>
    <row r="460" spans="4:4">
      <c r="D460" s="130"/>
    </row>
    <row r="461" spans="4:4">
      <c r="D461" s="130"/>
    </row>
    <row r="462" spans="4:4">
      <c r="D462" s="130"/>
    </row>
    <row r="463" spans="4:4">
      <c r="D463" s="130"/>
    </row>
    <row r="464" spans="4:4">
      <c r="D464" s="130"/>
    </row>
    <row r="465" spans="4:4">
      <c r="D465" s="130"/>
    </row>
    <row r="466" spans="4:4">
      <c r="D466" s="130"/>
    </row>
    <row r="467" spans="4:4">
      <c r="D467" s="130"/>
    </row>
    <row r="468" spans="4:4">
      <c r="D468" s="130"/>
    </row>
    <row r="469" spans="4:4">
      <c r="D469" s="130"/>
    </row>
    <row r="470" spans="4:4">
      <c r="D470" s="130"/>
    </row>
    <row r="471" spans="4:4">
      <c r="D471" s="130"/>
    </row>
    <row r="472" spans="4:4">
      <c r="D472" s="130"/>
    </row>
    <row r="473" spans="4:4">
      <c r="D473" s="130"/>
    </row>
    <row r="474" spans="4:4">
      <c r="D474" s="130"/>
    </row>
    <row r="475" spans="4:4">
      <c r="D475" s="130"/>
    </row>
    <row r="476" spans="4:4">
      <c r="D476" s="130"/>
    </row>
    <row r="477" spans="4:4">
      <c r="D477" s="130"/>
    </row>
    <row r="478" spans="4:4">
      <c r="D478" s="130"/>
    </row>
    <row r="479" spans="4:4">
      <c r="D479" s="130"/>
    </row>
    <row r="480" spans="4:4">
      <c r="D480" s="130"/>
    </row>
    <row r="481" spans="4:4">
      <c r="D481" s="130"/>
    </row>
    <row r="482" spans="4:4">
      <c r="D482" s="130"/>
    </row>
    <row r="483" spans="4:4">
      <c r="D483" s="130"/>
    </row>
    <row r="484" spans="4:4">
      <c r="D484" s="130"/>
    </row>
    <row r="485" spans="4:4">
      <c r="D485" s="130"/>
    </row>
    <row r="486" spans="4:4">
      <c r="D486" s="130"/>
    </row>
    <row r="487" spans="4:4">
      <c r="D487" s="130"/>
    </row>
    <row r="488" spans="4:4">
      <c r="D488" s="130"/>
    </row>
    <row r="489" spans="4:4">
      <c r="D489" s="130"/>
    </row>
    <row r="490" spans="4:4">
      <c r="D490" s="130"/>
    </row>
    <row r="491" spans="4:4">
      <c r="D491" s="130"/>
    </row>
    <row r="492" spans="4:4">
      <c r="D492" s="130"/>
    </row>
    <row r="493" spans="4:4">
      <c r="D493" s="130"/>
    </row>
    <row r="494" spans="4:4">
      <c r="D494" s="130"/>
    </row>
    <row r="495" spans="4:4">
      <c r="D495" s="130"/>
    </row>
    <row r="496" spans="4:4">
      <c r="D496" s="130"/>
    </row>
    <row r="497" spans="4:4">
      <c r="D497" s="130"/>
    </row>
    <row r="498" spans="4:4">
      <c r="D498" s="130"/>
    </row>
    <row r="499" spans="4:4">
      <c r="D499" s="130"/>
    </row>
    <row r="500" spans="4:4">
      <c r="D500" s="130"/>
    </row>
    <row r="501" spans="4:4">
      <c r="D501" s="130"/>
    </row>
    <row r="502" spans="4:4">
      <c r="D502" s="130"/>
    </row>
    <row r="503" spans="4:4">
      <c r="D503" s="130"/>
    </row>
    <row r="504" spans="4:4">
      <c r="D504" s="130"/>
    </row>
    <row r="505" spans="4:4">
      <c r="D505" s="130"/>
    </row>
    <row r="506" spans="4:4">
      <c r="D506" s="130"/>
    </row>
    <row r="507" spans="4:4">
      <c r="D507" s="130"/>
    </row>
    <row r="508" spans="4:4">
      <c r="D508" s="130"/>
    </row>
    <row r="509" spans="4:4">
      <c r="D509" s="130"/>
    </row>
    <row r="510" spans="4:4">
      <c r="D510" s="130"/>
    </row>
    <row r="511" spans="4:4">
      <c r="D511" s="130"/>
    </row>
    <row r="512" spans="4:4">
      <c r="D512" s="130"/>
    </row>
    <row r="513" spans="4:5">
      <c r="D513" s="130"/>
      <c r="E513" s="132"/>
    </row>
    <row r="514" spans="4:5">
      <c r="D514" s="130"/>
      <c r="E514" s="132"/>
    </row>
    <row r="515" spans="4:5">
      <c r="D515" s="132"/>
      <c r="E515" s="131"/>
    </row>
  </sheetData>
  <sheetProtection sheet="1" objects="1" scenarios="1"/>
  <mergeCells count="1">
    <mergeCell ref="B6:L6"/>
  </mergeCells>
  <phoneticPr fontId="5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workbookViewId="0">
      <pane ySplit="10" topLeftCell="A11" activePane="bottomLeft" state="frozen"/>
      <selection pane="bottomLeft" activeCell="C17" sqref="C17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7.28515625" style="1" bestFit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6" t="s">
        <v>171</v>
      </c>
      <c r="C1" s="77" t="s" vm="1">
        <v>241</v>
      </c>
    </row>
    <row r="2" spans="2:53">
      <c r="B2" s="56" t="s">
        <v>170</v>
      </c>
      <c r="C2" s="77" t="s">
        <v>242</v>
      </c>
    </row>
    <row r="3" spans="2:53">
      <c r="B3" s="56" t="s">
        <v>172</v>
      </c>
      <c r="C3" s="77" t="s">
        <v>243</v>
      </c>
    </row>
    <row r="4" spans="2:53">
      <c r="B4" s="56" t="s">
        <v>173</v>
      </c>
      <c r="C4" s="77">
        <v>2112</v>
      </c>
    </row>
    <row r="6" spans="2:53" ht="21.75" customHeight="1">
      <c r="B6" s="190" t="s">
        <v>201</v>
      </c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2"/>
    </row>
    <row r="7" spans="2:53" ht="27.75" customHeight="1">
      <c r="B7" s="193" t="s">
        <v>78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5"/>
      <c r="AU7" s="3"/>
      <c r="AV7" s="3"/>
    </row>
    <row r="8" spans="2:53" s="3" customFormat="1" ht="66" customHeight="1">
      <c r="B8" s="22" t="s">
        <v>107</v>
      </c>
      <c r="C8" s="30" t="s">
        <v>39</v>
      </c>
      <c r="D8" s="30" t="s">
        <v>111</v>
      </c>
      <c r="E8" s="30" t="s">
        <v>15</v>
      </c>
      <c r="F8" s="30" t="s">
        <v>53</v>
      </c>
      <c r="G8" s="30" t="s">
        <v>94</v>
      </c>
      <c r="H8" s="30" t="s">
        <v>18</v>
      </c>
      <c r="I8" s="30" t="s">
        <v>93</v>
      </c>
      <c r="J8" s="30" t="s">
        <v>17</v>
      </c>
      <c r="K8" s="30" t="s">
        <v>19</v>
      </c>
      <c r="L8" s="30" t="s">
        <v>225</v>
      </c>
      <c r="M8" s="30" t="s">
        <v>224</v>
      </c>
      <c r="N8" s="30" t="s">
        <v>239</v>
      </c>
      <c r="O8" s="30" t="s">
        <v>51</v>
      </c>
      <c r="P8" s="30" t="s">
        <v>227</v>
      </c>
      <c r="Q8" s="30" t="s">
        <v>174</v>
      </c>
      <c r="R8" s="71" t="s">
        <v>176</v>
      </c>
      <c r="AM8" s="1"/>
      <c r="AU8" s="1"/>
      <c r="AV8" s="1"/>
      <c r="AW8" s="1"/>
    </row>
    <row r="9" spans="2:53" s="3" customFormat="1" ht="21.75" customHeight="1">
      <c r="B9" s="15"/>
      <c r="C9" s="32"/>
      <c r="D9" s="32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232</v>
      </c>
      <c r="M9" s="32"/>
      <c r="N9" s="16" t="s">
        <v>228</v>
      </c>
      <c r="O9" s="32" t="s">
        <v>233</v>
      </c>
      <c r="P9" s="32" t="s">
        <v>20</v>
      </c>
      <c r="Q9" s="32" t="s">
        <v>20</v>
      </c>
      <c r="R9" s="33" t="s">
        <v>20</v>
      </c>
      <c r="AU9" s="1"/>
      <c r="AV9" s="1"/>
    </row>
    <row r="10" spans="2:53" s="4" customFormat="1" ht="18" customHeight="1">
      <c r="B10" s="18"/>
      <c r="C10" s="34" t="s">
        <v>1</v>
      </c>
      <c r="D10" s="34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105</v>
      </c>
      <c r="R10" s="20" t="s">
        <v>106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122" customFormat="1" ht="18" customHeight="1">
      <c r="B11" s="78" t="s">
        <v>28</v>
      </c>
      <c r="C11" s="79"/>
      <c r="D11" s="79"/>
      <c r="E11" s="79"/>
      <c r="F11" s="79"/>
      <c r="G11" s="79"/>
      <c r="H11" s="87">
        <v>5.6293668685887246</v>
      </c>
      <c r="I11" s="79"/>
      <c r="J11" s="79"/>
      <c r="K11" s="88">
        <v>3.9655615859085346E-3</v>
      </c>
      <c r="L11" s="87"/>
      <c r="M11" s="89"/>
      <c r="N11" s="79"/>
      <c r="O11" s="87">
        <v>37241.85166</v>
      </c>
      <c r="P11" s="79"/>
      <c r="Q11" s="88">
        <v>1</v>
      </c>
      <c r="R11" s="88">
        <f>O11/'סכום נכסי הקרן'!$C$42</f>
        <v>7.4959390966089348E-2</v>
      </c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U11" s="124"/>
      <c r="AV11" s="124"/>
      <c r="AW11" s="126"/>
      <c r="BA11" s="124"/>
    </row>
    <row r="12" spans="2:53" ht="22.5" customHeight="1">
      <c r="B12" s="80" t="s">
        <v>221</v>
      </c>
      <c r="C12" s="81"/>
      <c r="D12" s="81"/>
      <c r="E12" s="81"/>
      <c r="F12" s="81"/>
      <c r="G12" s="81"/>
      <c r="H12" s="90">
        <v>5.6293668685887246</v>
      </c>
      <c r="I12" s="81"/>
      <c r="J12" s="81"/>
      <c r="K12" s="91">
        <v>3.9655615859085346E-3</v>
      </c>
      <c r="L12" s="90"/>
      <c r="M12" s="92"/>
      <c r="N12" s="81"/>
      <c r="O12" s="90">
        <v>37241.85166</v>
      </c>
      <c r="P12" s="81"/>
      <c r="Q12" s="91">
        <v>1</v>
      </c>
      <c r="R12" s="91">
        <f>O12/'סכום נכסי הקרן'!$C$42</f>
        <v>7.4959390966089348E-2</v>
      </c>
      <c r="AW12" s="4"/>
    </row>
    <row r="13" spans="2:53" s="99" customFormat="1">
      <c r="B13" s="116" t="s">
        <v>27</v>
      </c>
      <c r="C13" s="112"/>
      <c r="D13" s="112"/>
      <c r="E13" s="112"/>
      <c r="F13" s="112"/>
      <c r="G13" s="112"/>
      <c r="H13" s="113">
        <v>5.5195302143947318</v>
      </c>
      <c r="I13" s="112"/>
      <c r="J13" s="112"/>
      <c r="K13" s="114">
        <v>-3.3942139921193642E-3</v>
      </c>
      <c r="L13" s="113"/>
      <c r="M13" s="117"/>
      <c r="N13" s="112"/>
      <c r="O13" s="113">
        <v>16098.239740000003</v>
      </c>
      <c r="P13" s="112"/>
      <c r="Q13" s="114">
        <v>0.43226206599416983</v>
      </c>
      <c r="R13" s="114">
        <f>O13/'סכום נכסי הקרן'!$C$42</f>
        <v>3.2402101204666488E-2</v>
      </c>
    </row>
    <row r="14" spans="2:53">
      <c r="B14" s="84" t="s">
        <v>26</v>
      </c>
      <c r="C14" s="81"/>
      <c r="D14" s="81"/>
      <c r="E14" s="81"/>
      <c r="F14" s="81"/>
      <c r="G14" s="81"/>
      <c r="H14" s="90">
        <v>5.5195302143947318</v>
      </c>
      <c r="I14" s="81"/>
      <c r="J14" s="81"/>
      <c r="K14" s="91">
        <v>-3.3942139921193642E-3</v>
      </c>
      <c r="L14" s="90"/>
      <c r="M14" s="92"/>
      <c r="N14" s="81"/>
      <c r="O14" s="90">
        <v>16098.239740000003</v>
      </c>
      <c r="P14" s="81"/>
      <c r="Q14" s="91">
        <v>0.43226206599416983</v>
      </c>
      <c r="R14" s="91">
        <f>O14/'סכום נכסי הקרן'!$C$42</f>
        <v>3.2402101204666488E-2</v>
      </c>
    </row>
    <row r="15" spans="2:53">
      <c r="B15" s="85" t="s">
        <v>244</v>
      </c>
      <c r="C15" s="83" t="s">
        <v>245</v>
      </c>
      <c r="D15" s="96" t="s">
        <v>112</v>
      </c>
      <c r="E15" s="83" t="s">
        <v>246</v>
      </c>
      <c r="F15" s="83"/>
      <c r="G15" s="83"/>
      <c r="H15" s="93">
        <v>3.1299999999999994</v>
      </c>
      <c r="I15" s="96" t="s">
        <v>156</v>
      </c>
      <c r="J15" s="97">
        <v>0.04</v>
      </c>
      <c r="K15" s="94">
        <v>-6.6999999999999994E-3</v>
      </c>
      <c r="L15" s="93">
        <v>308056</v>
      </c>
      <c r="M15" s="95">
        <v>152.84</v>
      </c>
      <c r="N15" s="83"/>
      <c r="O15" s="93">
        <v>470.83277000000004</v>
      </c>
      <c r="P15" s="94">
        <v>1.9813469513739141E-5</v>
      </c>
      <c r="Q15" s="94">
        <v>1.264257143545048E-2</v>
      </c>
      <c r="R15" s="94">
        <f>O15/'סכום נכסי הקרן'!$C$42</f>
        <v>9.4767945504664586E-4</v>
      </c>
    </row>
    <row r="16" spans="2:53" ht="20.25">
      <c r="B16" s="85" t="s">
        <v>247</v>
      </c>
      <c r="C16" s="83" t="s">
        <v>248</v>
      </c>
      <c r="D16" s="96" t="s">
        <v>112</v>
      </c>
      <c r="E16" s="83" t="s">
        <v>246</v>
      </c>
      <c r="F16" s="83"/>
      <c r="G16" s="83"/>
      <c r="H16" s="93">
        <v>5.69</v>
      </c>
      <c r="I16" s="96" t="s">
        <v>156</v>
      </c>
      <c r="J16" s="97">
        <v>0.04</v>
      </c>
      <c r="K16" s="94">
        <v>-1.4000000000000002E-3</v>
      </c>
      <c r="L16" s="93">
        <v>89173</v>
      </c>
      <c r="M16" s="95">
        <v>157.58000000000001</v>
      </c>
      <c r="N16" s="83"/>
      <c r="O16" s="93">
        <v>140.51882999999998</v>
      </c>
      <c r="P16" s="94">
        <v>8.4345932869441572E-6</v>
      </c>
      <c r="Q16" s="94">
        <v>3.773142949036707E-3</v>
      </c>
      <c r="R16" s="94">
        <f>O16/'סכום נכסי הקרן'!$C$42</f>
        <v>2.8283249748778584E-4</v>
      </c>
      <c r="AU16" s="4"/>
    </row>
    <row r="17" spans="2:48" ht="20.25">
      <c r="B17" s="85" t="s">
        <v>249</v>
      </c>
      <c r="C17" s="83" t="s">
        <v>250</v>
      </c>
      <c r="D17" s="96" t="s">
        <v>112</v>
      </c>
      <c r="E17" s="83" t="s">
        <v>246</v>
      </c>
      <c r="F17" s="83"/>
      <c r="G17" s="83"/>
      <c r="H17" s="93">
        <v>14.000000000000002</v>
      </c>
      <c r="I17" s="96" t="s">
        <v>156</v>
      </c>
      <c r="J17" s="97">
        <v>0.04</v>
      </c>
      <c r="K17" s="94">
        <v>8.6000000000000017E-3</v>
      </c>
      <c r="L17" s="93">
        <v>1326717</v>
      </c>
      <c r="M17" s="95">
        <v>183.45</v>
      </c>
      <c r="N17" s="83"/>
      <c r="O17" s="93">
        <v>2433.8622999999998</v>
      </c>
      <c r="P17" s="94">
        <v>8.1787046569935172E-5</v>
      </c>
      <c r="Q17" s="94">
        <v>6.5352881006561628E-2</v>
      </c>
      <c r="R17" s="94">
        <f>O17/'סכום נכסי הקרן'!$C$42</f>
        <v>4.8988121581311677E-3</v>
      </c>
      <c r="AV17" s="4"/>
    </row>
    <row r="18" spans="2:48">
      <c r="B18" s="85" t="s">
        <v>251</v>
      </c>
      <c r="C18" s="83" t="s">
        <v>252</v>
      </c>
      <c r="D18" s="96" t="s">
        <v>112</v>
      </c>
      <c r="E18" s="83" t="s">
        <v>246</v>
      </c>
      <c r="F18" s="83"/>
      <c r="G18" s="83"/>
      <c r="H18" s="93">
        <v>18.279999999999998</v>
      </c>
      <c r="I18" s="96" t="s">
        <v>156</v>
      </c>
      <c r="J18" s="97">
        <v>2.75E-2</v>
      </c>
      <c r="K18" s="94">
        <v>1.0899999999999998E-2</v>
      </c>
      <c r="L18" s="93">
        <v>297500</v>
      </c>
      <c r="M18" s="95">
        <v>143.71</v>
      </c>
      <c r="N18" s="83"/>
      <c r="O18" s="93">
        <v>427.53726</v>
      </c>
      <c r="P18" s="94">
        <v>1.6831619365290099E-5</v>
      </c>
      <c r="Q18" s="94">
        <v>1.1480021560238394E-2</v>
      </c>
      <c r="R18" s="94">
        <f>O18/'סכום נכסי הקרן'!$C$42</f>
        <v>8.6053542443304475E-4</v>
      </c>
      <c r="AU18" s="3"/>
    </row>
    <row r="19" spans="2:48">
      <c r="B19" s="85" t="s">
        <v>253</v>
      </c>
      <c r="C19" s="83" t="s">
        <v>254</v>
      </c>
      <c r="D19" s="96" t="s">
        <v>112</v>
      </c>
      <c r="E19" s="83" t="s">
        <v>246</v>
      </c>
      <c r="F19" s="83"/>
      <c r="G19" s="83"/>
      <c r="H19" s="93">
        <v>5.27</v>
      </c>
      <c r="I19" s="96" t="s">
        <v>156</v>
      </c>
      <c r="J19" s="97">
        <v>1.7500000000000002E-2</v>
      </c>
      <c r="K19" s="94">
        <v>-2.5999999999999994E-3</v>
      </c>
      <c r="L19" s="93">
        <v>51946</v>
      </c>
      <c r="M19" s="95">
        <v>112.7</v>
      </c>
      <c r="N19" s="83"/>
      <c r="O19" s="93">
        <v>58.543150000000004</v>
      </c>
      <c r="P19" s="94">
        <v>3.7048501256679229E-6</v>
      </c>
      <c r="Q19" s="94">
        <v>1.5719720526914318E-3</v>
      </c>
      <c r="R19" s="94">
        <f>O19/'סכום נכסי הקרן'!$C$42</f>
        <v>1.1783406768546303E-4</v>
      </c>
      <c r="AV19" s="3"/>
    </row>
    <row r="20" spans="2:48">
      <c r="B20" s="85" t="s">
        <v>255</v>
      </c>
      <c r="C20" s="83" t="s">
        <v>256</v>
      </c>
      <c r="D20" s="96" t="s">
        <v>112</v>
      </c>
      <c r="E20" s="83" t="s">
        <v>246</v>
      </c>
      <c r="F20" s="83"/>
      <c r="G20" s="83"/>
      <c r="H20" s="93">
        <v>1.5600000000000003</v>
      </c>
      <c r="I20" s="96" t="s">
        <v>156</v>
      </c>
      <c r="J20" s="97">
        <v>0.03</v>
      </c>
      <c r="K20" s="94">
        <v>-9.300000000000001E-3</v>
      </c>
      <c r="L20" s="93">
        <v>1820939</v>
      </c>
      <c r="M20" s="95">
        <v>117.13</v>
      </c>
      <c r="N20" s="83"/>
      <c r="O20" s="93">
        <v>2132.8658399999999</v>
      </c>
      <c r="P20" s="94">
        <v>1.1878070683606846E-4</v>
      </c>
      <c r="Q20" s="94">
        <v>5.7270671165118969E-2</v>
      </c>
      <c r="R20" s="94">
        <f>O20/'סכום נכסי הקרן'!$C$42</f>
        <v>4.2929746307564919E-3</v>
      </c>
    </row>
    <row r="21" spans="2:48">
      <c r="B21" s="85" t="s">
        <v>257</v>
      </c>
      <c r="C21" s="83" t="s">
        <v>258</v>
      </c>
      <c r="D21" s="96" t="s">
        <v>112</v>
      </c>
      <c r="E21" s="83" t="s">
        <v>246</v>
      </c>
      <c r="F21" s="83"/>
      <c r="G21" s="83"/>
      <c r="H21" s="93">
        <v>2.59</v>
      </c>
      <c r="I21" s="96" t="s">
        <v>156</v>
      </c>
      <c r="J21" s="97">
        <v>1E-3</v>
      </c>
      <c r="K21" s="94">
        <v>-7.6E-3</v>
      </c>
      <c r="L21" s="93">
        <v>3092070</v>
      </c>
      <c r="M21" s="95">
        <v>102</v>
      </c>
      <c r="N21" s="83"/>
      <c r="O21" s="93">
        <v>3153.9114100000002</v>
      </c>
      <c r="P21" s="94">
        <v>2.1773705620530928E-4</v>
      </c>
      <c r="Q21" s="94">
        <v>8.4687287807106854E-2</v>
      </c>
      <c r="R21" s="94">
        <f>O21/'סכום נכסי הקרן'!$C$42</f>
        <v>6.3481075165906535E-3</v>
      </c>
    </row>
    <row r="22" spans="2:48">
      <c r="B22" s="85" t="s">
        <v>259</v>
      </c>
      <c r="C22" s="83" t="s">
        <v>260</v>
      </c>
      <c r="D22" s="96" t="s">
        <v>112</v>
      </c>
      <c r="E22" s="83" t="s">
        <v>246</v>
      </c>
      <c r="F22" s="83"/>
      <c r="G22" s="83"/>
      <c r="H22" s="93">
        <v>7.3999999999999995</v>
      </c>
      <c r="I22" s="96" t="s">
        <v>156</v>
      </c>
      <c r="J22" s="97">
        <v>7.4999999999999997E-3</v>
      </c>
      <c r="K22" s="94">
        <v>-1E-4</v>
      </c>
      <c r="L22" s="93">
        <v>548021</v>
      </c>
      <c r="M22" s="95">
        <v>105.3</v>
      </c>
      <c r="N22" s="83"/>
      <c r="O22" s="93">
        <v>577.06614000000002</v>
      </c>
      <c r="P22" s="94">
        <v>3.9320637176553513E-5</v>
      </c>
      <c r="Q22" s="94">
        <v>1.549509796849881E-2</v>
      </c>
      <c r="R22" s="94">
        <f>O22/'סכום נכסי הקרן'!$C$42</f>
        <v>1.1615031066785589E-3</v>
      </c>
    </row>
    <row r="23" spans="2:48">
      <c r="B23" s="85" t="s">
        <v>261</v>
      </c>
      <c r="C23" s="83" t="s">
        <v>262</v>
      </c>
      <c r="D23" s="96" t="s">
        <v>112</v>
      </c>
      <c r="E23" s="83" t="s">
        <v>246</v>
      </c>
      <c r="F23" s="83"/>
      <c r="G23" s="83"/>
      <c r="H23" s="93">
        <v>7.9999999999999974E-2</v>
      </c>
      <c r="I23" s="96" t="s">
        <v>156</v>
      </c>
      <c r="J23" s="97">
        <v>3.5000000000000003E-2</v>
      </c>
      <c r="K23" s="94">
        <v>-2.2200000000000001E-2</v>
      </c>
      <c r="L23" s="93">
        <v>981</v>
      </c>
      <c r="M23" s="95">
        <v>120.43</v>
      </c>
      <c r="N23" s="83"/>
      <c r="O23" s="93">
        <v>1.18143</v>
      </c>
      <c r="P23" s="94">
        <v>1.0039921185955503E-7</v>
      </c>
      <c r="Q23" s="94">
        <v>3.1723180973542387E-5</v>
      </c>
      <c r="R23" s="94">
        <f>O23/'סכום נכסי הקרן'!$C$42</f>
        <v>2.3779503252837705E-6</v>
      </c>
    </row>
    <row r="24" spans="2:48">
      <c r="B24" s="85" t="s">
        <v>263</v>
      </c>
      <c r="C24" s="83" t="s">
        <v>264</v>
      </c>
      <c r="D24" s="96" t="s">
        <v>112</v>
      </c>
      <c r="E24" s="83" t="s">
        <v>246</v>
      </c>
      <c r="F24" s="83"/>
      <c r="G24" s="83"/>
      <c r="H24" s="93">
        <v>4.2699999999999996</v>
      </c>
      <c r="I24" s="96" t="s">
        <v>156</v>
      </c>
      <c r="J24" s="97">
        <v>2.75E-2</v>
      </c>
      <c r="K24" s="94">
        <v>-4.899999999999999E-3</v>
      </c>
      <c r="L24" s="93">
        <v>5631866</v>
      </c>
      <c r="M24" s="95">
        <v>119</v>
      </c>
      <c r="N24" s="83"/>
      <c r="O24" s="93">
        <v>6701.9206100000001</v>
      </c>
      <c r="P24" s="94">
        <v>3.4333645627379394E-4</v>
      </c>
      <c r="Q24" s="94">
        <v>0.17995669686849292</v>
      </c>
      <c r="R24" s="94">
        <f>O24/'סכום נכסי הקרן'!$C$42</f>
        <v>1.3489444397531388E-2</v>
      </c>
    </row>
    <row r="25" spans="2:48">
      <c r="B25" s="86"/>
      <c r="C25" s="83"/>
      <c r="D25" s="83"/>
      <c r="E25" s="83"/>
      <c r="F25" s="83"/>
      <c r="G25" s="83"/>
      <c r="H25" s="83"/>
      <c r="I25" s="83"/>
      <c r="J25" s="83"/>
      <c r="K25" s="94"/>
      <c r="L25" s="93"/>
      <c r="M25" s="95"/>
      <c r="N25" s="83"/>
      <c r="O25" s="83"/>
      <c r="P25" s="83"/>
      <c r="Q25" s="94"/>
      <c r="R25" s="83"/>
    </row>
    <row r="26" spans="2:48" s="99" customFormat="1">
      <c r="B26" s="116" t="s">
        <v>40</v>
      </c>
      <c r="C26" s="112"/>
      <c r="D26" s="112"/>
      <c r="E26" s="112"/>
      <c r="F26" s="112"/>
      <c r="G26" s="112"/>
      <c r="H26" s="113">
        <v>5.7129938665749016</v>
      </c>
      <c r="I26" s="112"/>
      <c r="J26" s="112"/>
      <c r="K26" s="114">
        <v>9.569118449133926E-3</v>
      </c>
      <c r="L26" s="113"/>
      <c r="M26" s="117"/>
      <c r="N26" s="112"/>
      <c r="O26" s="113">
        <v>21143.611920000003</v>
      </c>
      <c r="P26" s="112"/>
      <c r="Q26" s="114">
        <v>0.56773793400583028</v>
      </c>
      <c r="R26" s="114">
        <f>O26/'סכום נכסי הקרן'!$C$42</f>
        <v>4.2557289761422867E-2</v>
      </c>
    </row>
    <row r="27" spans="2:48">
      <c r="B27" s="84" t="s">
        <v>23</v>
      </c>
      <c r="C27" s="81"/>
      <c r="D27" s="81"/>
      <c r="E27" s="81"/>
      <c r="F27" s="81"/>
      <c r="G27" s="81"/>
      <c r="H27" s="90">
        <v>0.89921576136310277</v>
      </c>
      <c r="I27" s="81"/>
      <c r="J27" s="81"/>
      <c r="K27" s="91">
        <v>1.324627390909518E-3</v>
      </c>
      <c r="L27" s="90"/>
      <c r="M27" s="92"/>
      <c r="N27" s="81"/>
      <c r="O27" s="90">
        <v>4106.31286</v>
      </c>
      <c r="P27" s="81"/>
      <c r="Q27" s="91">
        <v>0.11026070608649216</v>
      </c>
      <c r="R27" s="91">
        <f>O27/'סכום נכסי הקרן'!$C$42</f>
        <v>8.2650753757344316E-3</v>
      </c>
    </row>
    <row r="28" spans="2:48">
      <c r="B28" s="85" t="s">
        <v>265</v>
      </c>
      <c r="C28" s="83" t="s">
        <v>266</v>
      </c>
      <c r="D28" s="96" t="s">
        <v>112</v>
      </c>
      <c r="E28" s="83" t="s">
        <v>246</v>
      </c>
      <c r="F28" s="83"/>
      <c r="G28" s="83"/>
      <c r="H28" s="93">
        <v>0.67999999999999994</v>
      </c>
      <c r="I28" s="96" t="s">
        <v>156</v>
      </c>
      <c r="J28" s="97">
        <v>0</v>
      </c>
      <c r="K28" s="94">
        <v>1.5E-3</v>
      </c>
      <c r="L28" s="93">
        <v>506145</v>
      </c>
      <c r="M28" s="95">
        <v>99.9</v>
      </c>
      <c r="N28" s="83"/>
      <c r="O28" s="93">
        <v>505.63885999999997</v>
      </c>
      <c r="P28" s="94">
        <v>6.3268125000000007E-5</v>
      </c>
      <c r="Q28" s="94">
        <v>1.3577167553757449E-2</v>
      </c>
      <c r="R28" s="94">
        <f>O28/'סכום נכסי הקרן'!$C$42</f>
        <v>1.0177362108742074E-3</v>
      </c>
    </row>
    <row r="29" spans="2:48">
      <c r="B29" s="85" t="s">
        <v>267</v>
      </c>
      <c r="C29" s="83" t="s">
        <v>268</v>
      </c>
      <c r="D29" s="96" t="s">
        <v>112</v>
      </c>
      <c r="E29" s="83" t="s">
        <v>246</v>
      </c>
      <c r="F29" s="83"/>
      <c r="G29" s="83"/>
      <c r="H29" s="93">
        <v>0.92999999999999994</v>
      </c>
      <c r="I29" s="96" t="s">
        <v>156</v>
      </c>
      <c r="J29" s="97">
        <v>0</v>
      </c>
      <c r="K29" s="94">
        <v>1.2999999999999999E-3</v>
      </c>
      <c r="L29" s="93">
        <v>3605000</v>
      </c>
      <c r="M29" s="95">
        <v>99.88</v>
      </c>
      <c r="N29" s="83"/>
      <c r="O29" s="93">
        <v>3600.674</v>
      </c>
      <c r="P29" s="94">
        <v>4.5062500000000002E-4</v>
      </c>
      <c r="Q29" s="94">
        <v>9.6683538532734703E-2</v>
      </c>
      <c r="R29" s="94">
        <f>O29/'סכום נכסי הקרן'!$C$42</f>
        <v>7.2473391648602246E-3</v>
      </c>
    </row>
    <row r="30" spans="2:48">
      <c r="B30" s="86"/>
      <c r="C30" s="83"/>
      <c r="D30" s="83"/>
      <c r="E30" s="83"/>
      <c r="F30" s="83"/>
      <c r="G30" s="83"/>
      <c r="H30" s="83"/>
      <c r="I30" s="83"/>
      <c r="J30" s="83"/>
      <c r="K30" s="94"/>
      <c r="L30" s="93"/>
      <c r="M30" s="95"/>
      <c r="N30" s="83"/>
      <c r="O30" s="83"/>
      <c r="P30" s="83"/>
      <c r="Q30" s="94"/>
      <c r="R30" s="83"/>
    </row>
    <row r="31" spans="2:48">
      <c r="B31" s="84" t="s">
        <v>24</v>
      </c>
      <c r="C31" s="81"/>
      <c r="D31" s="81"/>
      <c r="E31" s="81"/>
      <c r="F31" s="81"/>
      <c r="G31" s="81"/>
      <c r="H31" s="90">
        <v>6.8045655514121179</v>
      </c>
      <c r="I31" s="81"/>
      <c r="J31" s="81"/>
      <c r="K31" s="91">
        <v>1.2067190007223916E-2</v>
      </c>
      <c r="L31" s="90"/>
      <c r="M31" s="92"/>
      <c r="N31" s="81"/>
      <c r="O31" s="90">
        <v>16154.987830000002</v>
      </c>
      <c r="P31" s="81"/>
      <c r="Q31" s="91">
        <v>0.43378583797301989</v>
      </c>
      <c r="R31" s="91">
        <f>O31/'סכום נכסי הקרן'!$C$42</f>
        <v>3.2516322224172285E-2</v>
      </c>
    </row>
    <row r="32" spans="2:48">
      <c r="B32" s="85" t="s">
        <v>269</v>
      </c>
      <c r="C32" s="83" t="s">
        <v>270</v>
      </c>
      <c r="D32" s="96" t="s">
        <v>112</v>
      </c>
      <c r="E32" s="83" t="s">
        <v>246</v>
      </c>
      <c r="F32" s="83"/>
      <c r="G32" s="83"/>
      <c r="H32" s="93">
        <v>0.92</v>
      </c>
      <c r="I32" s="96" t="s">
        <v>156</v>
      </c>
      <c r="J32" s="97">
        <v>0.06</v>
      </c>
      <c r="K32" s="94">
        <v>1.5E-3</v>
      </c>
      <c r="L32" s="93">
        <v>3514372</v>
      </c>
      <c r="M32" s="95">
        <v>105.85</v>
      </c>
      <c r="N32" s="83"/>
      <c r="O32" s="93">
        <v>3719.96272</v>
      </c>
      <c r="P32" s="94">
        <v>1.9174569247714317E-4</v>
      </c>
      <c r="Q32" s="94">
        <v>9.9886620943594615E-2</v>
      </c>
      <c r="R32" s="94">
        <f>O32/'סכום נכסי הקרן'!$C$42</f>
        <v>7.4874402715924774E-3</v>
      </c>
    </row>
    <row r="33" spans="2:18">
      <c r="B33" s="85" t="s">
        <v>271</v>
      </c>
      <c r="C33" s="83" t="s">
        <v>272</v>
      </c>
      <c r="D33" s="96" t="s">
        <v>112</v>
      </c>
      <c r="E33" s="83" t="s">
        <v>246</v>
      </c>
      <c r="F33" s="83"/>
      <c r="G33" s="83"/>
      <c r="H33" s="93">
        <v>7.06</v>
      </c>
      <c r="I33" s="96" t="s">
        <v>156</v>
      </c>
      <c r="J33" s="97">
        <v>6.25E-2</v>
      </c>
      <c r="K33" s="94">
        <v>1.49E-2</v>
      </c>
      <c r="L33" s="93">
        <v>470263</v>
      </c>
      <c r="M33" s="95">
        <v>140.68</v>
      </c>
      <c r="N33" s="83"/>
      <c r="O33" s="93">
        <v>661.56598999999994</v>
      </c>
      <c r="P33" s="94">
        <v>2.7405154707364455E-5</v>
      </c>
      <c r="Q33" s="94">
        <v>1.776404664407602E-2</v>
      </c>
      <c r="R33" s="94">
        <f>O33/'סכום נכסי הקרן'!$C$42</f>
        <v>1.3315821175331416E-3</v>
      </c>
    </row>
    <row r="34" spans="2:18">
      <c r="B34" s="85" t="s">
        <v>273</v>
      </c>
      <c r="C34" s="83" t="s">
        <v>274</v>
      </c>
      <c r="D34" s="96" t="s">
        <v>112</v>
      </c>
      <c r="E34" s="83" t="s">
        <v>246</v>
      </c>
      <c r="F34" s="83"/>
      <c r="G34" s="83"/>
      <c r="H34" s="93">
        <v>5.5300000000000011</v>
      </c>
      <c r="I34" s="96" t="s">
        <v>156</v>
      </c>
      <c r="J34" s="97">
        <v>3.7499999999999999E-2</v>
      </c>
      <c r="K34" s="94">
        <v>1.0799999999999999E-2</v>
      </c>
      <c r="L34" s="93">
        <v>1852378</v>
      </c>
      <c r="M34" s="95">
        <v>115.48</v>
      </c>
      <c r="N34" s="83"/>
      <c r="O34" s="93">
        <v>2139.12619</v>
      </c>
      <c r="P34" s="94">
        <v>1.2035632757321883E-4</v>
      </c>
      <c r="Q34" s="94">
        <v>5.7438771023771373E-2</v>
      </c>
      <c r="R34" s="94">
        <f>O34/'סכום נכסי הקרן'!$C$42</f>
        <v>4.3055752937825624E-3</v>
      </c>
    </row>
    <row r="35" spans="2:18">
      <c r="B35" s="85" t="s">
        <v>275</v>
      </c>
      <c r="C35" s="83" t="s">
        <v>276</v>
      </c>
      <c r="D35" s="96" t="s">
        <v>112</v>
      </c>
      <c r="E35" s="83" t="s">
        <v>246</v>
      </c>
      <c r="F35" s="83"/>
      <c r="G35" s="83"/>
      <c r="H35" s="93">
        <v>19.02</v>
      </c>
      <c r="I35" s="96" t="s">
        <v>156</v>
      </c>
      <c r="J35" s="97">
        <v>3.7499999999999999E-2</v>
      </c>
      <c r="K35" s="94">
        <v>2.8999999999999995E-2</v>
      </c>
      <c r="L35" s="93">
        <v>455000</v>
      </c>
      <c r="M35" s="95">
        <v>116.6</v>
      </c>
      <c r="N35" s="83"/>
      <c r="O35" s="93">
        <v>530.53002000000004</v>
      </c>
      <c r="P35" s="94">
        <v>1.0367371807447601E-4</v>
      </c>
      <c r="Q35" s="94">
        <v>1.4245532817312124E-2</v>
      </c>
      <c r="R35" s="94">
        <f>O35/'סכום נכסי הקרן'!$C$42</f>
        <v>1.0678364639731559E-3</v>
      </c>
    </row>
    <row r="36" spans="2:18">
      <c r="B36" s="85" t="s">
        <v>277</v>
      </c>
      <c r="C36" s="83" t="s">
        <v>278</v>
      </c>
      <c r="D36" s="96" t="s">
        <v>112</v>
      </c>
      <c r="E36" s="83" t="s">
        <v>246</v>
      </c>
      <c r="F36" s="83"/>
      <c r="G36" s="83"/>
      <c r="H36" s="93">
        <v>1.1499999999999999</v>
      </c>
      <c r="I36" s="96" t="s">
        <v>156</v>
      </c>
      <c r="J36" s="97">
        <v>2.2499999999999999E-2</v>
      </c>
      <c r="K36" s="94">
        <v>1.6999999999999999E-3</v>
      </c>
      <c r="L36" s="93">
        <v>566798</v>
      </c>
      <c r="M36" s="95">
        <v>104.3</v>
      </c>
      <c r="N36" s="83"/>
      <c r="O36" s="93">
        <v>591.17029000000002</v>
      </c>
      <c r="P36" s="94">
        <v>2.9484319103856645E-5</v>
      </c>
      <c r="Q36" s="94">
        <v>1.587381571134264E-2</v>
      </c>
      <c r="R36" s="94">
        <f>O36/'סכום נכסי הקרן'!$C$42</f>
        <v>1.1898915580301848E-3</v>
      </c>
    </row>
    <row r="37" spans="2:18">
      <c r="B37" s="85" t="s">
        <v>279</v>
      </c>
      <c r="C37" s="83" t="s">
        <v>280</v>
      </c>
      <c r="D37" s="96" t="s">
        <v>112</v>
      </c>
      <c r="E37" s="83" t="s">
        <v>246</v>
      </c>
      <c r="F37" s="83"/>
      <c r="G37" s="83"/>
      <c r="H37" s="93">
        <v>4.5500000000000007</v>
      </c>
      <c r="I37" s="96" t="s">
        <v>156</v>
      </c>
      <c r="J37" s="97">
        <v>1.2500000000000001E-2</v>
      </c>
      <c r="K37" s="94">
        <v>8.0000000000000019E-3</v>
      </c>
      <c r="L37" s="93">
        <v>272303</v>
      </c>
      <c r="M37" s="95">
        <v>102.46</v>
      </c>
      <c r="N37" s="83"/>
      <c r="O37" s="93">
        <v>279.00165999999996</v>
      </c>
      <c r="P37" s="94">
        <v>3.7172309159904148E-5</v>
      </c>
      <c r="Q37" s="94">
        <v>7.4916162211038665E-3</v>
      </c>
      <c r="R37" s="94">
        <f>O37/'סכום נכסי הקרן'!$C$42</f>
        <v>5.6156698928562152E-4</v>
      </c>
    </row>
    <row r="38" spans="2:18">
      <c r="B38" s="85" t="s">
        <v>281</v>
      </c>
      <c r="C38" s="83" t="s">
        <v>282</v>
      </c>
      <c r="D38" s="96" t="s">
        <v>112</v>
      </c>
      <c r="E38" s="83" t="s">
        <v>246</v>
      </c>
      <c r="F38" s="83"/>
      <c r="G38" s="83"/>
      <c r="H38" s="93">
        <v>2.83</v>
      </c>
      <c r="I38" s="96" t="s">
        <v>156</v>
      </c>
      <c r="J38" s="97">
        <v>5.0000000000000001E-3</v>
      </c>
      <c r="K38" s="94">
        <v>4.5000000000000005E-3</v>
      </c>
      <c r="L38" s="93">
        <v>251338</v>
      </c>
      <c r="M38" s="95">
        <v>100.21</v>
      </c>
      <c r="N38" s="83"/>
      <c r="O38" s="93">
        <v>251.86582000000001</v>
      </c>
      <c r="P38" s="94">
        <v>6.5993441038931033E-5</v>
      </c>
      <c r="Q38" s="94">
        <v>6.7629779072053801E-3</v>
      </c>
      <c r="R38" s="94">
        <f>O38/'סכום נכסי הקרן'!$C$42</f>
        <v>5.0694870504123276E-4</v>
      </c>
    </row>
    <row r="39" spans="2:18">
      <c r="B39" s="85" t="s">
        <v>283</v>
      </c>
      <c r="C39" s="83" t="s">
        <v>284</v>
      </c>
      <c r="D39" s="96" t="s">
        <v>112</v>
      </c>
      <c r="E39" s="83" t="s">
        <v>246</v>
      </c>
      <c r="F39" s="83"/>
      <c r="G39" s="83"/>
      <c r="H39" s="93">
        <v>15.640000000000002</v>
      </c>
      <c r="I39" s="96" t="s">
        <v>156</v>
      </c>
      <c r="J39" s="97">
        <v>5.5E-2</v>
      </c>
      <c r="K39" s="94">
        <v>2.6399999999999996E-2</v>
      </c>
      <c r="L39" s="93">
        <v>2090859</v>
      </c>
      <c r="M39" s="95">
        <v>151</v>
      </c>
      <c r="N39" s="83"/>
      <c r="O39" s="93">
        <v>3157.1970799999999</v>
      </c>
      <c r="P39" s="94">
        <v>1.1435691147915627E-4</v>
      </c>
      <c r="Q39" s="94">
        <v>8.4775513012179796E-2</v>
      </c>
      <c r="R39" s="94">
        <f>O39/'סכום נכסי הקרן'!$C$42</f>
        <v>6.3547208242307803E-3</v>
      </c>
    </row>
    <row r="40" spans="2:18">
      <c r="B40" s="85" t="s">
        <v>285</v>
      </c>
      <c r="C40" s="83" t="s">
        <v>286</v>
      </c>
      <c r="D40" s="96" t="s">
        <v>112</v>
      </c>
      <c r="E40" s="83" t="s">
        <v>246</v>
      </c>
      <c r="F40" s="83"/>
      <c r="G40" s="83"/>
      <c r="H40" s="93">
        <v>4.6499999999999995</v>
      </c>
      <c r="I40" s="96" t="s">
        <v>156</v>
      </c>
      <c r="J40" s="97">
        <v>4.2500000000000003E-2</v>
      </c>
      <c r="K40" s="94">
        <v>8.2000000000000007E-3</v>
      </c>
      <c r="L40" s="93">
        <v>548213</v>
      </c>
      <c r="M40" s="95">
        <v>116.75</v>
      </c>
      <c r="N40" s="83"/>
      <c r="O40" s="93">
        <v>640.03868999999997</v>
      </c>
      <c r="P40" s="94">
        <v>2.971257532055231E-5</v>
      </c>
      <c r="Q40" s="94">
        <v>1.7186006105261414E-2</v>
      </c>
      <c r="R40" s="94">
        <f>O40/'סכום נכסי הקרן'!$C$42</f>
        <v>1.2882525507898889E-3</v>
      </c>
    </row>
    <row r="41" spans="2:18">
      <c r="B41" s="85" t="s">
        <v>287</v>
      </c>
      <c r="C41" s="83" t="s">
        <v>288</v>
      </c>
      <c r="D41" s="96" t="s">
        <v>112</v>
      </c>
      <c r="E41" s="83" t="s">
        <v>246</v>
      </c>
      <c r="F41" s="83"/>
      <c r="G41" s="83"/>
      <c r="H41" s="93">
        <v>8.34</v>
      </c>
      <c r="I41" s="96" t="s">
        <v>156</v>
      </c>
      <c r="J41" s="97">
        <v>0.02</v>
      </c>
      <c r="K41" s="94">
        <v>1.6399999999999998E-2</v>
      </c>
      <c r="L41" s="93">
        <v>104705</v>
      </c>
      <c r="M41" s="95">
        <v>102.96</v>
      </c>
      <c r="N41" s="83"/>
      <c r="O41" s="93">
        <v>107.80427</v>
      </c>
      <c r="P41" s="94">
        <v>7.8874440899574659E-6</v>
      </c>
      <c r="Q41" s="94">
        <v>2.8947075721207573E-3</v>
      </c>
      <c r="R41" s="94">
        <f>O41/'סכום נכסי הקרן'!$C$42</f>
        <v>2.1698551663109912E-4</v>
      </c>
    </row>
    <row r="42" spans="2:18">
      <c r="B42" s="85" t="s">
        <v>289</v>
      </c>
      <c r="C42" s="83" t="s">
        <v>290</v>
      </c>
      <c r="D42" s="96" t="s">
        <v>112</v>
      </c>
      <c r="E42" s="83" t="s">
        <v>246</v>
      </c>
      <c r="F42" s="83"/>
      <c r="G42" s="83"/>
      <c r="H42" s="93">
        <v>3.0299999999999994</v>
      </c>
      <c r="I42" s="96" t="s">
        <v>156</v>
      </c>
      <c r="J42" s="97">
        <v>0.01</v>
      </c>
      <c r="K42" s="94">
        <v>4.899999999999999E-3</v>
      </c>
      <c r="L42" s="93">
        <v>1093923</v>
      </c>
      <c r="M42" s="95">
        <v>102.46</v>
      </c>
      <c r="N42" s="83"/>
      <c r="O42" s="93">
        <v>1120.8335500000001</v>
      </c>
      <c r="P42" s="94">
        <v>7.5113486683206076E-5</v>
      </c>
      <c r="Q42" s="94">
        <v>3.0096074712736239E-2</v>
      </c>
      <c r="R42" s="94">
        <f>O42/'סכום נכסי הקרן'!$C$42</f>
        <v>2.2559834309366306E-3</v>
      </c>
    </row>
    <row r="43" spans="2:18">
      <c r="B43" s="85" t="s">
        <v>291</v>
      </c>
      <c r="C43" s="83" t="s">
        <v>292</v>
      </c>
      <c r="D43" s="96" t="s">
        <v>112</v>
      </c>
      <c r="E43" s="83" t="s">
        <v>246</v>
      </c>
      <c r="F43" s="83"/>
      <c r="G43" s="83"/>
      <c r="H43" s="93">
        <v>6.9700000000000006</v>
      </c>
      <c r="I43" s="96" t="s">
        <v>156</v>
      </c>
      <c r="J43" s="97">
        <v>1.7500000000000002E-2</v>
      </c>
      <c r="K43" s="94">
        <v>1.3800000000000002E-2</v>
      </c>
      <c r="L43" s="93">
        <v>2853728</v>
      </c>
      <c r="M43" s="95">
        <v>103.58</v>
      </c>
      <c r="N43" s="83"/>
      <c r="O43" s="93">
        <v>2955.8915499999998</v>
      </c>
      <c r="P43" s="94">
        <v>1.7728139226494901E-4</v>
      </c>
      <c r="Q43" s="94">
        <v>7.9370155302315587E-2</v>
      </c>
      <c r="R43" s="94">
        <f>O43/'סכום נכסי הקרן'!$C$42</f>
        <v>5.9495385023455036E-3</v>
      </c>
    </row>
    <row r="44" spans="2:18">
      <c r="B44" s="86"/>
      <c r="C44" s="83"/>
      <c r="D44" s="83"/>
      <c r="E44" s="83"/>
      <c r="F44" s="83"/>
      <c r="G44" s="83"/>
      <c r="H44" s="83"/>
      <c r="I44" s="83"/>
      <c r="J44" s="83"/>
      <c r="K44" s="94"/>
      <c r="L44" s="93"/>
      <c r="M44" s="95"/>
      <c r="N44" s="83"/>
      <c r="O44" s="83"/>
      <c r="P44" s="83"/>
      <c r="Q44" s="94"/>
      <c r="R44" s="83"/>
    </row>
    <row r="45" spans="2:18">
      <c r="B45" s="84" t="s">
        <v>25</v>
      </c>
      <c r="C45" s="81"/>
      <c r="D45" s="81"/>
      <c r="E45" s="81"/>
      <c r="F45" s="81"/>
      <c r="G45" s="81"/>
      <c r="H45" s="90">
        <v>8.1300000000000008</v>
      </c>
      <c r="I45" s="81"/>
      <c r="J45" s="81"/>
      <c r="K45" s="91">
        <v>2.2000000000000001E-3</v>
      </c>
      <c r="L45" s="90"/>
      <c r="M45" s="92"/>
      <c r="N45" s="81"/>
      <c r="O45" s="90">
        <v>882.31123000000002</v>
      </c>
      <c r="P45" s="81"/>
      <c r="Q45" s="91">
        <v>2.369138994631826E-2</v>
      </c>
      <c r="R45" s="91">
        <f>O45/'סכום נכסי הקרן'!$C$42</f>
        <v>1.775892161516149E-3</v>
      </c>
    </row>
    <row r="46" spans="2:18">
      <c r="B46" s="85" t="s">
        <v>293</v>
      </c>
      <c r="C46" s="83" t="s">
        <v>294</v>
      </c>
      <c r="D46" s="96" t="s">
        <v>112</v>
      </c>
      <c r="E46" s="83" t="s">
        <v>246</v>
      </c>
      <c r="F46" s="83"/>
      <c r="G46" s="83"/>
      <c r="H46" s="93">
        <v>8.1300000000000008</v>
      </c>
      <c r="I46" s="96" t="s">
        <v>156</v>
      </c>
      <c r="J46" s="97">
        <v>1.2999999999999999E-3</v>
      </c>
      <c r="K46" s="94">
        <v>2.2000000000000001E-3</v>
      </c>
      <c r="L46" s="93">
        <v>888889</v>
      </c>
      <c r="M46" s="95">
        <v>99.26</v>
      </c>
      <c r="N46" s="83"/>
      <c r="O46" s="93">
        <v>882.31123000000002</v>
      </c>
      <c r="P46" s="94">
        <v>2.6246983360759786E-4</v>
      </c>
      <c r="Q46" s="94">
        <v>2.369138994631826E-2</v>
      </c>
      <c r="R46" s="94">
        <f>O46/'סכום נכסי הקרן'!$C$42</f>
        <v>1.775892161516149E-3</v>
      </c>
    </row>
    <row r="47" spans="2:18">
      <c r="C47" s="1"/>
      <c r="D47" s="1"/>
    </row>
    <row r="48" spans="2:18">
      <c r="C48" s="1"/>
      <c r="D48" s="1"/>
    </row>
    <row r="49" spans="2:4">
      <c r="C49" s="1"/>
      <c r="D49" s="1"/>
    </row>
    <row r="50" spans="2:4">
      <c r="B50" s="98" t="s">
        <v>104</v>
      </c>
      <c r="C50" s="99"/>
      <c r="D50" s="99"/>
    </row>
    <row r="51" spans="2:4">
      <c r="B51" s="98" t="s">
        <v>223</v>
      </c>
      <c r="C51" s="99"/>
      <c r="D51" s="99"/>
    </row>
    <row r="52" spans="2:4">
      <c r="B52" s="196" t="s">
        <v>231</v>
      </c>
      <c r="C52" s="196"/>
      <c r="D52" s="196"/>
    </row>
    <row r="53" spans="2:4">
      <c r="C53" s="1"/>
      <c r="D53" s="1"/>
    </row>
    <row r="54" spans="2:4">
      <c r="C54" s="1"/>
      <c r="D54" s="1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52:D52"/>
  </mergeCells>
  <phoneticPr fontId="5" type="noConversion"/>
  <dataValidations count="1">
    <dataValidation allowBlank="1" showInputMessage="1" showErrorMessage="1" sqref="N10:Q10 N9 N1:N7 N32:N1048576 C5:C29 O1:Q9 O11:Q1048576 B53:B1048576 J1:M1048576 E1:I30 B50:B52 D1:D29 R1:AF1048576 AJ1:XFD1048576 AG1:AI27 AG31:AI1048576 C50:D51 A1:A1048576 B1:B49 E32:I1048576 C32:D49 C53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>
      <selection activeCell="E23" sqref="E2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6" t="s">
        <v>171</v>
      </c>
      <c r="C1" s="77" t="s" vm="1">
        <v>241</v>
      </c>
    </row>
    <row r="2" spans="2:67">
      <c r="B2" s="56" t="s">
        <v>170</v>
      </c>
      <c r="C2" s="77" t="s">
        <v>242</v>
      </c>
    </row>
    <row r="3" spans="2:67">
      <c r="B3" s="56" t="s">
        <v>172</v>
      </c>
      <c r="C3" s="77" t="s">
        <v>243</v>
      </c>
    </row>
    <row r="4" spans="2:67">
      <c r="B4" s="56" t="s">
        <v>173</v>
      </c>
      <c r="C4" s="77">
        <v>2112</v>
      </c>
    </row>
    <row r="6" spans="2:67" ht="26.25" customHeight="1">
      <c r="B6" s="193" t="s">
        <v>201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8"/>
      <c r="BO6" s="3"/>
    </row>
    <row r="7" spans="2:67" ht="26.25" customHeight="1">
      <c r="B7" s="193" t="s">
        <v>79</v>
      </c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8"/>
      <c r="AZ7" s="43"/>
      <c r="BJ7" s="3"/>
      <c r="BO7" s="3"/>
    </row>
    <row r="8" spans="2:67" s="3" customFormat="1" ht="78.75">
      <c r="B8" s="37" t="s">
        <v>107</v>
      </c>
      <c r="C8" s="13" t="s">
        <v>39</v>
      </c>
      <c r="D8" s="13" t="s">
        <v>111</v>
      </c>
      <c r="E8" s="13" t="s">
        <v>217</v>
      </c>
      <c r="F8" s="13" t="s">
        <v>109</v>
      </c>
      <c r="G8" s="13" t="s">
        <v>52</v>
      </c>
      <c r="H8" s="13" t="s">
        <v>15</v>
      </c>
      <c r="I8" s="13" t="s">
        <v>53</v>
      </c>
      <c r="J8" s="13" t="s">
        <v>94</v>
      </c>
      <c r="K8" s="13" t="s">
        <v>18</v>
      </c>
      <c r="L8" s="13" t="s">
        <v>93</v>
      </c>
      <c r="M8" s="13" t="s">
        <v>17</v>
      </c>
      <c r="N8" s="13" t="s">
        <v>19</v>
      </c>
      <c r="O8" s="13" t="s">
        <v>225</v>
      </c>
      <c r="P8" s="13" t="s">
        <v>224</v>
      </c>
      <c r="Q8" s="13" t="s">
        <v>51</v>
      </c>
      <c r="R8" s="13" t="s">
        <v>49</v>
      </c>
      <c r="S8" s="13" t="s">
        <v>174</v>
      </c>
      <c r="T8" s="38" t="s">
        <v>176</v>
      </c>
      <c r="V8" s="1"/>
      <c r="AZ8" s="43"/>
      <c r="BJ8" s="1"/>
      <c r="BK8" s="1"/>
      <c r="BL8" s="1"/>
      <c r="BO8" s="4"/>
    </row>
    <row r="9" spans="2:67" s="3" customFormat="1" ht="20.25" customHeight="1">
      <c r="B9" s="39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232</v>
      </c>
      <c r="P9" s="16"/>
      <c r="Q9" s="16" t="s">
        <v>228</v>
      </c>
      <c r="R9" s="16" t="s">
        <v>20</v>
      </c>
      <c r="S9" s="16" t="s">
        <v>20</v>
      </c>
      <c r="T9" s="73" t="s">
        <v>20</v>
      </c>
      <c r="BJ9" s="1"/>
      <c r="BL9" s="1"/>
      <c r="BO9" s="4"/>
    </row>
    <row r="10" spans="2:67" s="4" customFormat="1" ht="18" customHeight="1">
      <c r="B10" s="40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105</v>
      </c>
      <c r="R10" s="19" t="s">
        <v>106</v>
      </c>
      <c r="S10" s="45" t="s">
        <v>177</v>
      </c>
      <c r="T10" s="72" t="s">
        <v>218</v>
      </c>
      <c r="U10" s="5"/>
      <c r="BJ10" s="1"/>
      <c r="BK10" s="3"/>
      <c r="BL10" s="1"/>
      <c r="BO10" s="1"/>
    </row>
    <row r="11" spans="2:67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5"/>
      <c r="BJ11" s="1"/>
      <c r="BK11" s="3"/>
      <c r="BL11" s="1"/>
      <c r="BO11" s="1"/>
    </row>
    <row r="12" spans="2:67" ht="20.25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BK12" s="4"/>
    </row>
    <row r="13" spans="2:67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</row>
    <row r="14" spans="2:67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</row>
    <row r="15" spans="2:67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</row>
    <row r="16" spans="2:67" ht="20.25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BJ16" s="4"/>
    </row>
    <row r="17" spans="2:20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</row>
    <row r="18" spans="2:20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</row>
    <row r="19" spans="2:20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</row>
    <row r="20" spans="2:20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</row>
    <row r="21" spans="2:20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</row>
    <row r="22" spans="2:20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</row>
    <row r="23" spans="2:20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</row>
    <row r="24" spans="2:20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</row>
    <row r="25" spans="2:20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</row>
    <row r="26" spans="2:20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</row>
    <row r="27" spans="2:20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</row>
    <row r="28" spans="2:20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</row>
    <row r="29" spans="2:20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</row>
    <row r="30" spans="2:20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</row>
    <row r="31" spans="2:20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</row>
    <row r="32" spans="2:20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</row>
    <row r="33" spans="2:20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</row>
    <row r="34" spans="2:20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</row>
    <row r="35" spans="2:20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</row>
    <row r="36" spans="2:20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2:20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2:20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2:20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2:20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2:20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2:20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2:20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2:20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2:20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2:20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2:20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2:20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2:20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2:20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2:20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2:20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2:20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2:20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2:20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2:20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2:20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2:20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2:20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2:20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2:20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2:20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2:20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2:20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2:20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2:20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2:20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2:20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2:20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2:20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2:20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2:20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2:20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2:20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2:20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2:20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2:20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2:20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2:20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2:20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2:20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2:20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2:20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2:20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2:20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2:20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2:20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2:20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  <row r="89" spans="2:20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</row>
    <row r="90" spans="2:20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</row>
    <row r="91" spans="2:20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</row>
    <row r="92" spans="2:20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</row>
    <row r="93" spans="2:20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</row>
    <row r="94" spans="2:20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</row>
    <row r="95" spans="2:20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</row>
    <row r="96" spans="2:20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</row>
    <row r="97" spans="2:20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</row>
    <row r="98" spans="2:20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</row>
    <row r="99" spans="2:20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</row>
    <row r="100" spans="2:20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</row>
    <row r="101" spans="2:20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</row>
    <row r="102" spans="2:20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</row>
    <row r="103" spans="2:20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</row>
    <row r="104" spans="2:20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</row>
    <row r="105" spans="2:20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</row>
    <row r="106" spans="2:20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</row>
    <row r="107" spans="2:20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</row>
    <row r="108" spans="2:20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</row>
    <row r="109" spans="2:20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</row>
    <row r="110" spans="2:20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3"/>
      <c r="C697" s="1"/>
      <c r="D697" s="1"/>
      <c r="E697" s="1"/>
      <c r="F697" s="1"/>
      <c r="G697" s="1"/>
    </row>
    <row r="698" spans="2:7">
      <c r="B698" s="43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5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>
      <selection activeCell="U11" sqref="U11"/>
    </sheetView>
  </sheetViews>
  <sheetFormatPr defaultColWidth="9.140625" defaultRowHeight="18"/>
  <cols>
    <col min="1" max="1" width="6.28515625" style="1" customWidth="1"/>
    <col min="2" max="2" width="28.28515625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8.5703125" style="1" customWidth="1"/>
    <col min="8" max="8" width="7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1.28515625" style="1" bestFit="1" customWidth="1"/>
    <col min="16" max="16" width="7.28515625" style="1" bestFit="1" customWidth="1"/>
    <col min="17" max="17" width="8.28515625" style="1" bestFit="1" customWidth="1"/>
    <col min="18" max="18" width="7.2851562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6" t="s">
        <v>171</v>
      </c>
      <c r="C1" s="77" t="s" vm="1">
        <v>241</v>
      </c>
    </row>
    <row r="2" spans="2:66">
      <c r="B2" s="56" t="s">
        <v>170</v>
      </c>
      <c r="C2" s="77" t="s">
        <v>242</v>
      </c>
    </row>
    <row r="3" spans="2:66">
      <c r="B3" s="56" t="s">
        <v>172</v>
      </c>
      <c r="C3" s="77" t="s">
        <v>243</v>
      </c>
    </row>
    <row r="4" spans="2:66">
      <c r="B4" s="56" t="s">
        <v>173</v>
      </c>
      <c r="C4" s="77">
        <v>2112</v>
      </c>
    </row>
    <row r="6" spans="2:66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1"/>
    </row>
    <row r="7" spans="2:66" ht="26.25" customHeight="1">
      <c r="B7" s="199" t="s">
        <v>80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1"/>
      <c r="BN7" s="3"/>
    </row>
    <row r="8" spans="2:66" s="3" customFormat="1" ht="78.75">
      <c r="B8" s="22" t="s">
        <v>107</v>
      </c>
      <c r="C8" s="30" t="s">
        <v>39</v>
      </c>
      <c r="D8" s="30" t="s">
        <v>111</v>
      </c>
      <c r="E8" s="30" t="s">
        <v>217</v>
      </c>
      <c r="F8" s="30" t="s">
        <v>109</v>
      </c>
      <c r="G8" s="30" t="s">
        <v>52</v>
      </c>
      <c r="H8" s="30" t="s">
        <v>15</v>
      </c>
      <c r="I8" s="30" t="s">
        <v>53</v>
      </c>
      <c r="J8" s="30" t="s">
        <v>94</v>
      </c>
      <c r="K8" s="30" t="s">
        <v>18</v>
      </c>
      <c r="L8" s="30" t="s">
        <v>93</v>
      </c>
      <c r="M8" s="30" t="s">
        <v>17</v>
      </c>
      <c r="N8" s="30" t="s">
        <v>19</v>
      </c>
      <c r="O8" s="13" t="s">
        <v>225</v>
      </c>
      <c r="P8" s="30" t="s">
        <v>224</v>
      </c>
      <c r="Q8" s="30" t="s">
        <v>239</v>
      </c>
      <c r="R8" s="30" t="s">
        <v>51</v>
      </c>
      <c r="S8" s="13" t="s">
        <v>49</v>
      </c>
      <c r="T8" s="30" t="s">
        <v>174</v>
      </c>
      <c r="U8" s="14" t="s">
        <v>176</v>
      </c>
      <c r="V8" s="1"/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32"/>
      <c r="I9" s="32"/>
      <c r="J9" s="32" t="s">
        <v>22</v>
      </c>
      <c r="K9" s="32" t="s">
        <v>21</v>
      </c>
      <c r="L9" s="32"/>
      <c r="M9" s="32" t="s">
        <v>20</v>
      </c>
      <c r="N9" s="32" t="s">
        <v>20</v>
      </c>
      <c r="O9" s="32" t="s">
        <v>232</v>
      </c>
      <c r="P9" s="32"/>
      <c r="Q9" s="16" t="s">
        <v>228</v>
      </c>
      <c r="R9" s="32" t="s">
        <v>228</v>
      </c>
      <c r="S9" s="16" t="s">
        <v>20</v>
      </c>
      <c r="T9" s="32" t="s">
        <v>228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4" t="s">
        <v>14</v>
      </c>
      <c r="Q10" s="42" t="s">
        <v>105</v>
      </c>
      <c r="R10" s="19" t="s">
        <v>106</v>
      </c>
      <c r="S10" s="19" t="s">
        <v>177</v>
      </c>
      <c r="T10" s="20" t="s">
        <v>218</v>
      </c>
      <c r="U10" s="20" t="s">
        <v>234</v>
      </c>
      <c r="V10" s="5"/>
      <c r="BI10" s="1"/>
      <c r="BJ10" s="3"/>
      <c r="BK10" s="1"/>
    </row>
    <row r="11" spans="2:66" s="4" customFormat="1" ht="18" customHeight="1">
      <c r="B11" s="118" t="s">
        <v>32</v>
      </c>
      <c r="C11" s="81"/>
      <c r="D11" s="81"/>
      <c r="E11" s="81"/>
      <c r="F11" s="81"/>
      <c r="G11" s="81"/>
      <c r="H11" s="81"/>
      <c r="I11" s="81"/>
      <c r="J11" s="81"/>
      <c r="K11" s="90">
        <v>1.9700000000000002</v>
      </c>
      <c r="L11" s="81"/>
      <c r="M11" s="81"/>
      <c r="N11" s="103">
        <v>-2.9999999999999997E-4</v>
      </c>
      <c r="O11" s="90"/>
      <c r="P11" s="92"/>
      <c r="Q11" s="81"/>
      <c r="R11" s="90">
        <v>504.81810999999999</v>
      </c>
      <c r="S11" s="81"/>
      <c r="T11" s="91">
        <v>1</v>
      </c>
      <c r="U11" s="91">
        <f>R11/'סכום נכסי הקרן'!$C$42</f>
        <v>1.0160842274901079E-3</v>
      </c>
      <c r="V11" s="5"/>
      <c r="BI11" s="99"/>
      <c r="BJ11" s="3"/>
      <c r="BK11" s="99"/>
      <c r="BN11" s="99"/>
    </row>
    <row r="12" spans="2:66" s="99" customFormat="1">
      <c r="B12" s="80" t="s">
        <v>221</v>
      </c>
      <c r="C12" s="81"/>
      <c r="D12" s="81"/>
      <c r="E12" s="81"/>
      <c r="F12" s="81"/>
      <c r="G12" s="81"/>
      <c r="H12" s="81"/>
      <c r="I12" s="81"/>
      <c r="J12" s="81"/>
      <c r="K12" s="90">
        <v>1.9700000000000002</v>
      </c>
      <c r="L12" s="81"/>
      <c r="M12" s="81"/>
      <c r="N12" s="103">
        <v>-2.9999999999999997E-4</v>
      </c>
      <c r="O12" s="90"/>
      <c r="P12" s="92"/>
      <c r="Q12" s="81"/>
      <c r="R12" s="90">
        <v>504.81810999999999</v>
      </c>
      <c r="S12" s="81"/>
      <c r="T12" s="91">
        <v>1</v>
      </c>
      <c r="U12" s="91">
        <f>R12/'סכום נכסי הקרן'!$C$42</f>
        <v>1.0160842274901079E-3</v>
      </c>
      <c r="BJ12" s="3"/>
    </row>
    <row r="13" spans="2:66" ht="20.25">
      <c r="B13" s="102" t="s">
        <v>31</v>
      </c>
      <c r="C13" s="81"/>
      <c r="D13" s="81"/>
      <c r="E13" s="81"/>
      <c r="F13" s="81"/>
      <c r="G13" s="81"/>
      <c r="H13" s="81"/>
      <c r="I13" s="81"/>
      <c r="J13" s="81"/>
      <c r="K13" s="90">
        <v>1.9700000000000002</v>
      </c>
      <c r="L13" s="81"/>
      <c r="M13" s="81"/>
      <c r="N13" s="103">
        <v>-2.9999999999999997E-4</v>
      </c>
      <c r="O13" s="90"/>
      <c r="P13" s="92"/>
      <c r="Q13" s="81"/>
      <c r="R13" s="90">
        <v>504.81810999999999</v>
      </c>
      <c r="S13" s="81"/>
      <c r="T13" s="91">
        <v>1</v>
      </c>
      <c r="U13" s="91">
        <f>R13/'סכום נכסי הקרן'!$C$42</f>
        <v>1.0160842274901079E-3</v>
      </c>
      <c r="BJ13" s="4"/>
    </row>
    <row r="14" spans="2:66">
      <c r="B14" s="86" t="s">
        <v>295</v>
      </c>
      <c r="C14" s="83" t="s">
        <v>296</v>
      </c>
      <c r="D14" s="96" t="s">
        <v>112</v>
      </c>
      <c r="E14" s="96" t="s">
        <v>297</v>
      </c>
      <c r="F14" s="83" t="s">
        <v>298</v>
      </c>
      <c r="G14" s="96" t="s">
        <v>299</v>
      </c>
      <c r="H14" s="83" t="s">
        <v>300</v>
      </c>
      <c r="I14" s="83" t="s">
        <v>152</v>
      </c>
      <c r="J14" s="83"/>
      <c r="K14" s="93">
        <v>1.9700000000000002</v>
      </c>
      <c r="L14" s="96" t="s">
        <v>156</v>
      </c>
      <c r="M14" s="97">
        <v>4.0999999999999995E-2</v>
      </c>
      <c r="N14" s="97">
        <v>-2.9999999999999997E-4</v>
      </c>
      <c r="O14" s="93">
        <v>388890</v>
      </c>
      <c r="P14" s="95">
        <v>129.81</v>
      </c>
      <c r="Q14" s="83"/>
      <c r="R14" s="93">
        <v>504.81810999999999</v>
      </c>
      <c r="S14" s="94">
        <v>1.6638185502098929E-4</v>
      </c>
      <c r="T14" s="94">
        <v>1</v>
      </c>
      <c r="U14" s="94">
        <f>R14/'סכום נכסי הקרן'!$C$42</f>
        <v>1.0160842274901079E-3</v>
      </c>
    </row>
    <row r="15" spans="2:66">
      <c r="B15" s="82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93"/>
      <c r="P15" s="95"/>
      <c r="Q15" s="83"/>
      <c r="R15" s="83"/>
      <c r="S15" s="83"/>
      <c r="T15" s="94"/>
      <c r="U15" s="83"/>
    </row>
    <row r="16" spans="2:66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</row>
    <row r="17" spans="2:61" ht="20.25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BI17" s="4"/>
    </row>
    <row r="18" spans="2:61">
      <c r="B18" s="98" t="s">
        <v>240</v>
      </c>
      <c r="C18" s="99"/>
      <c r="D18" s="99"/>
      <c r="E18" s="99"/>
      <c r="F18" s="99"/>
      <c r="G18" s="99"/>
      <c r="H18" s="99"/>
      <c r="I18" s="99"/>
      <c r="J18" s="99"/>
      <c r="K18" s="99"/>
      <c r="L18" s="100"/>
      <c r="M18" s="100"/>
      <c r="N18" s="100"/>
      <c r="O18" s="100"/>
      <c r="P18" s="100"/>
      <c r="Q18" s="100"/>
      <c r="R18" s="100"/>
      <c r="S18" s="100"/>
      <c r="T18" s="100"/>
      <c r="U18" s="100"/>
    </row>
    <row r="19" spans="2:61">
      <c r="B19" s="98" t="s">
        <v>104</v>
      </c>
      <c r="C19" s="99"/>
      <c r="D19" s="99"/>
      <c r="E19" s="99"/>
      <c r="F19" s="99"/>
      <c r="G19" s="99"/>
      <c r="H19" s="99"/>
      <c r="I19" s="99"/>
      <c r="J19" s="99"/>
      <c r="K19" s="99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BI19" s="3"/>
    </row>
    <row r="20" spans="2:61">
      <c r="B20" s="98" t="s">
        <v>223</v>
      </c>
      <c r="C20" s="99"/>
      <c r="D20" s="99"/>
      <c r="E20" s="99"/>
      <c r="F20" s="99"/>
      <c r="G20" s="99"/>
      <c r="H20" s="99"/>
      <c r="I20" s="99"/>
      <c r="J20" s="99"/>
      <c r="K20" s="99"/>
      <c r="L20" s="100"/>
      <c r="M20" s="100"/>
      <c r="N20" s="100"/>
      <c r="O20" s="100"/>
      <c r="P20" s="100"/>
      <c r="Q20" s="100"/>
      <c r="R20" s="100"/>
      <c r="S20" s="100"/>
      <c r="T20" s="100"/>
      <c r="U20" s="100"/>
    </row>
    <row r="21" spans="2:61">
      <c r="B21" s="98" t="s">
        <v>231</v>
      </c>
      <c r="C21" s="99"/>
      <c r="D21" s="99"/>
      <c r="E21" s="99"/>
      <c r="F21" s="99"/>
      <c r="G21" s="99"/>
      <c r="H21" s="99"/>
      <c r="I21" s="99"/>
      <c r="J21" s="99"/>
      <c r="K21" s="99"/>
      <c r="L21" s="100"/>
      <c r="M21" s="100"/>
      <c r="N21" s="100"/>
      <c r="O21" s="100"/>
      <c r="P21" s="100"/>
      <c r="Q21" s="100"/>
      <c r="R21" s="100"/>
      <c r="S21" s="100"/>
      <c r="T21" s="100"/>
      <c r="U21" s="100"/>
    </row>
    <row r="22" spans="2:61">
      <c r="B22" s="196" t="s">
        <v>236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00"/>
      <c r="M22" s="100"/>
      <c r="N22" s="100"/>
      <c r="O22" s="100"/>
      <c r="P22" s="100"/>
      <c r="Q22" s="100"/>
      <c r="R22" s="100"/>
      <c r="S22" s="100"/>
      <c r="T22" s="100"/>
      <c r="U22" s="100"/>
    </row>
    <row r="23" spans="2:61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</row>
    <row r="24" spans="2:61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</row>
    <row r="25" spans="2:61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</row>
    <row r="26" spans="2:61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</row>
    <row r="27" spans="2:61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</row>
    <row r="28" spans="2:61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</row>
    <row r="29" spans="2:61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</row>
    <row r="30" spans="2:61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</row>
    <row r="31" spans="2:61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</row>
    <row r="32" spans="2:61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</row>
    <row r="33" spans="2:21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</row>
    <row r="34" spans="2:21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</row>
    <row r="35" spans="2:21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</row>
    <row r="36" spans="2:21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2:21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2:21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2:21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2:21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2:21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2:21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2:21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2:21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2:21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2:21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2:21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2:21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2:21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2:21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2:21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2:21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2:21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2:21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2:21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2:21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2:21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2:21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2:21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2:21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2:21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2:21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2:21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2:21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2:21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2:21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2:21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2:21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2:21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2:21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2:21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2:21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2:21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2:21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2:21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2:21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2:21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2:21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2:21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2:21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2:21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2:21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2:21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2:21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2:21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2:21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2:21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2:21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2:21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2:21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2:21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2:21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2:21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2:21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2:21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2:21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2:21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2:21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2:21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2:2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2:2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2:2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2:2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2:2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2:2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2:2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2:2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2:2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2:2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2:21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2:21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2:21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2:21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2:21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2:21">
      <c r="C115" s="1"/>
      <c r="D115" s="1"/>
      <c r="E115" s="1"/>
      <c r="F115" s="1"/>
    </row>
    <row r="116" spans="2:21">
      <c r="C116" s="1"/>
      <c r="D116" s="1"/>
      <c r="E116" s="1"/>
      <c r="F116" s="1"/>
    </row>
    <row r="117" spans="2:21">
      <c r="C117" s="1"/>
      <c r="D117" s="1"/>
      <c r="E117" s="1"/>
      <c r="F117" s="1"/>
    </row>
    <row r="118" spans="2:21">
      <c r="C118" s="1"/>
      <c r="D118" s="1"/>
      <c r="E118" s="1"/>
      <c r="F118" s="1"/>
    </row>
    <row r="119" spans="2:21">
      <c r="C119" s="1"/>
      <c r="D119" s="1"/>
      <c r="E119" s="1"/>
      <c r="F119" s="1"/>
    </row>
    <row r="120" spans="2:21">
      <c r="C120" s="1"/>
      <c r="D120" s="1"/>
      <c r="E120" s="1"/>
      <c r="F120" s="1"/>
    </row>
    <row r="121" spans="2:21">
      <c r="C121" s="1"/>
      <c r="D121" s="1"/>
      <c r="E121" s="1"/>
      <c r="F121" s="1"/>
    </row>
    <row r="122" spans="2:21">
      <c r="C122" s="1"/>
      <c r="D122" s="1"/>
      <c r="E122" s="1"/>
      <c r="F122" s="1"/>
    </row>
    <row r="123" spans="2:21">
      <c r="C123" s="1"/>
      <c r="D123" s="1"/>
      <c r="E123" s="1"/>
      <c r="F123" s="1"/>
    </row>
    <row r="124" spans="2:21">
      <c r="C124" s="1"/>
      <c r="D124" s="1"/>
      <c r="E124" s="1"/>
      <c r="F124" s="1"/>
    </row>
    <row r="125" spans="2:21">
      <c r="C125" s="1"/>
      <c r="D125" s="1"/>
      <c r="E125" s="1"/>
      <c r="F125" s="1"/>
    </row>
    <row r="126" spans="2:21">
      <c r="C126" s="1"/>
      <c r="D126" s="1"/>
      <c r="E126" s="1"/>
      <c r="F126" s="1"/>
    </row>
    <row r="127" spans="2:21">
      <c r="C127" s="1"/>
      <c r="D127" s="1"/>
      <c r="E127" s="1"/>
      <c r="F127" s="1"/>
    </row>
    <row r="128" spans="2:21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3"/>
      <c r="C796" s="1"/>
      <c r="D796" s="1"/>
      <c r="E796" s="1"/>
      <c r="F796" s="1"/>
    </row>
    <row r="797" spans="2:6">
      <c r="B797" s="43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22:K22"/>
  </mergeCells>
  <phoneticPr fontId="5" type="noConversion"/>
  <conditionalFormatting sqref="B12:B17 B23:B114">
    <cfRule type="cellIs" dxfId="8" priority="2" operator="equal">
      <formula>"NR3"</formula>
    </cfRule>
  </conditionalFormatting>
  <conditionalFormatting sqref="B12:B17 B23:B114">
    <cfRule type="containsText" dxfId="7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20 B22"/>
    <dataValidation type="list" allowBlank="1" showInputMessage="1" showErrorMessage="1" sqref="I18:I21 I37:I828 I12:I17 I23:I35">
      <formula1>$BM$7:$BM$10</formula1>
    </dataValidation>
    <dataValidation type="list" allowBlank="1" showInputMessage="1" showErrorMessage="1" sqref="E18:E21 E37:E822 E12:E17 E23:E35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8:G21 G37:G555 G12:G17 G23:G3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selection activeCell="G22" sqref="G2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8" style="1" bestFit="1" customWidth="1"/>
    <col min="9" max="9" width="7" style="1" bestFit="1" customWidth="1"/>
    <col min="10" max="10" width="6.42578125" style="1" bestFit="1" customWidth="1"/>
    <col min="11" max="11" width="8.28515625" style="1" bestFit="1" customWidth="1"/>
    <col min="12" max="12" width="8" style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6" t="s">
        <v>171</v>
      </c>
      <c r="C1" s="77" t="s" vm="1">
        <v>241</v>
      </c>
    </row>
    <row r="2" spans="2:62">
      <c r="B2" s="56" t="s">
        <v>170</v>
      </c>
      <c r="C2" s="77" t="s">
        <v>242</v>
      </c>
    </row>
    <row r="3" spans="2:62">
      <c r="B3" s="56" t="s">
        <v>172</v>
      </c>
      <c r="C3" s="77" t="s">
        <v>243</v>
      </c>
    </row>
    <row r="4" spans="2:62">
      <c r="B4" s="56" t="s">
        <v>173</v>
      </c>
      <c r="C4" s="77">
        <v>2112</v>
      </c>
    </row>
    <row r="6" spans="2:62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1"/>
      <c r="BJ6" s="3"/>
    </row>
    <row r="7" spans="2:62" ht="26.25" customHeight="1">
      <c r="B7" s="199" t="s">
        <v>81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1"/>
      <c r="BF7" s="3"/>
      <c r="BJ7" s="3"/>
    </row>
    <row r="8" spans="2:62" s="3" customFormat="1" ht="78.75">
      <c r="B8" s="22" t="s">
        <v>107</v>
      </c>
      <c r="C8" s="30" t="s">
        <v>39</v>
      </c>
      <c r="D8" s="30" t="s">
        <v>111</v>
      </c>
      <c r="E8" s="30" t="s">
        <v>217</v>
      </c>
      <c r="F8" s="30" t="s">
        <v>109</v>
      </c>
      <c r="G8" s="30" t="s">
        <v>52</v>
      </c>
      <c r="H8" s="30" t="s">
        <v>93</v>
      </c>
      <c r="I8" s="13" t="s">
        <v>225</v>
      </c>
      <c r="J8" s="13" t="s">
        <v>224</v>
      </c>
      <c r="K8" s="30" t="s">
        <v>239</v>
      </c>
      <c r="L8" s="13" t="s">
        <v>51</v>
      </c>
      <c r="M8" s="13" t="s">
        <v>49</v>
      </c>
      <c r="N8" s="13" t="s">
        <v>174</v>
      </c>
      <c r="O8" s="14" t="s">
        <v>176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232</v>
      </c>
      <c r="J9" s="16"/>
      <c r="K9" s="16" t="s">
        <v>228</v>
      </c>
      <c r="L9" s="16" t="s">
        <v>228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BF10" s="1"/>
      <c r="BG10" s="3"/>
      <c r="BH10" s="1"/>
      <c r="BJ10" s="1"/>
    </row>
    <row r="11" spans="2:62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BF11" s="1"/>
      <c r="BG11" s="3"/>
      <c r="BH11" s="1"/>
      <c r="BJ11" s="1"/>
    </row>
    <row r="12" spans="2:62" ht="20.25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BG12" s="4"/>
    </row>
    <row r="13" spans="2:62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</row>
    <row r="14" spans="2:62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</row>
    <row r="15" spans="2:62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</row>
    <row r="16" spans="2:62" ht="20.25">
      <c r="B16" s="98" t="s">
        <v>237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BF16" s="4"/>
    </row>
    <row r="17" spans="2:15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</row>
    <row r="18" spans="2:15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</row>
    <row r="19" spans="2:15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</row>
    <row r="20" spans="2:15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</row>
    <row r="21" spans="2:15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</row>
    <row r="22" spans="2:15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</row>
    <row r="23" spans="2:15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</row>
    <row r="24" spans="2:15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</row>
    <row r="25" spans="2:15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</row>
    <row r="26" spans="2:15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2:15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</row>
    <row r="28" spans="2:15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</row>
    <row r="29" spans="2:15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</row>
    <row r="30" spans="2:15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</row>
    <row r="31" spans="2:15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</row>
    <row r="32" spans="2:15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</row>
    <row r="33" spans="2:15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</row>
    <row r="34" spans="2:15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</row>
    <row r="35" spans="2:15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</row>
    <row r="36" spans="2:15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2:15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</row>
    <row r="38" spans="2:15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</row>
    <row r="39" spans="2:15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</row>
    <row r="40" spans="2:15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</row>
    <row r="41" spans="2:15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</row>
    <row r="42" spans="2:15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</row>
    <row r="43" spans="2:15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</row>
    <row r="44" spans="2:15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</row>
    <row r="45" spans="2:15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</row>
    <row r="46" spans="2:15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</row>
    <row r="47" spans="2:15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</row>
    <row r="48" spans="2:15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</row>
    <row r="49" spans="2:15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</row>
    <row r="50" spans="2:15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</row>
    <row r="51" spans="2:15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</row>
    <row r="52" spans="2:15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</row>
    <row r="53" spans="2:15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</row>
    <row r="54" spans="2:15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</row>
    <row r="55" spans="2:15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</row>
    <row r="56" spans="2:15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</row>
    <row r="57" spans="2:15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</row>
    <row r="58" spans="2:15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</row>
    <row r="59" spans="2:15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</row>
    <row r="60" spans="2:15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</row>
    <row r="61" spans="2:15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</row>
    <row r="62" spans="2:15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</row>
    <row r="63" spans="2:15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</row>
    <row r="64" spans="2:15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</row>
    <row r="65" spans="2:15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</row>
    <row r="66" spans="2:15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</row>
    <row r="67" spans="2:15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</row>
    <row r="68" spans="2:15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</row>
    <row r="69" spans="2:15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</row>
    <row r="70" spans="2:15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</row>
    <row r="71" spans="2:15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</row>
    <row r="72" spans="2:15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</row>
    <row r="73" spans="2:15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</row>
    <row r="74" spans="2:15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</row>
    <row r="75" spans="2:15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</row>
    <row r="76" spans="2:15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</row>
    <row r="77" spans="2:15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</row>
    <row r="78" spans="2:15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</row>
    <row r="79" spans="2:15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</row>
    <row r="80" spans="2:15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</row>
    <row r="81" spans="2:15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</row>
    <row r="82" spans="2:15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  <row r="83" spans="2:15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  <row r="84" spans="2:15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</row>
    <row r="85" spans="2:15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</row>
    <row r="86" spans="2:15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  <row r="87" spans="2:15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  <row r="88" spans="2:15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  <row r="89" spans="2:15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  <row r="90" spans="2:15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  <row r="91" spans="2:15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  <row r="92" spans="2:15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</row>
    <row r="93" spans="2:15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</row>
    <row r="94" spans="2:15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</row>
    <row r="95" spans="2:15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</row>
    <row r="96" spans="2:15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</row>
    <row r="97" spans="2:15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</row>
    <row r="98" spans="2:15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</row>
    <row r="99" spans="2:15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2:15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2:15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2:15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</row>
    <row r="103" spans="2:15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</row>
    <row r="104" spans="2:15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</row>
    <row r="105" spans="2:15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</row>
    <row r="106" spans="2:15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</row>
    <row r="107" spans="2:15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</row>
    <row r="108" spans="2:15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</row>
    <row r="109" spans="2:15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</row>
    <row r="110" spans="2:15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</row>
    <row r="111" spans="2:15">
      <c r="E111" s="1"/>
      <c r="F111" s="1"/>
      <c r="G111" s="1"/>
    </row>
    <row r="112" spans="2:15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3"/>
      <c r="E273" s="1"/>
      <c r="F273" s="1"/>
      <c r="G273" s="1"/>
    </row>
    <row r="274" spans="2:7">
      <c r="B274" s="43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3"/>
      <c r="E294" s="1"/>
      <c r="F294" s="1"/>
      <c r="G294" s="1"/>
    </row>
    <row r="295" spans="2:7">
      <c r="B295" s="43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3"/>
      <c r="E361" s="1"/>
      <c r="F361" s="1"/>
      <c r="G361" s="1"/>
    </row>
    <row r="362" spans="2:7">
      <c r="B362" s="43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5" type="noConversion"/>
  <dataValidations count="4">
    <dataValidation allowBlank="1" showInputMessage="1" showErrorMessage="1" sqref="A1 B34 K9 B36:I36 B14 B16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1.7109375" style="2" bestFit="1" customWidth="1"/>
    <col min="4" max="4" width="6.5703125" style="2" bestFit="1" customWidth="1"/>
    <col min="5" max="5" width="11.28515625" style="2" bestFit="1" customWidth="1"/>
    <col min="6" max="6" width="5.28515625" style="2" bestFit="1" customWidth="1"/>
    <col min="7" max="7" width="12" style="2" bestFit="1" customWidth="1"/>
    <col min="8" max="8" width="13.140625" style="1" bestFit="1" customWidth="1"/>
    <col min="9" max="9" width="11.85546875" style="1" bestFit="1" customWidth="1"/>
    <col min="10" max="10" width="8.28515625" style="1" bestFit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6" t="s">
        <v>171</v>
      </c>
      <c r="C1" s="77" t="s" vm="1">
        <v>241</v>
      </c>
    </row>
    <row r="2" spans="2:63">
      <c r="B2" s="56" t="s">
        <v>170</v>
      </c>
      <c r="C2" s="77" t="s">
        <v>242</v>
      </c>
    </row>
    <row r="3" spans="2:63">
      <c r="B3" s="56" t="s">
        <v>172</v>
      </c>
      <c r="C3" s="77" t="s">
        <v>243</v>
      </c>
    </row>
    <row r="4" spans="2:63">
      <c r="B4" s="56" t="s">
        <v>173</v>
      </c>
      <c r="C4" s="77">
        <v>2112</v>
      </c>
    </row>
    <row r="6" spans="2:63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1"/>
      <c r="BK6" s="3"/>
    </row>
    <row r="7" spans="2:63" ht="26.25" customHeight="1">
      <c r="B7" s="199" t="s">
        <v>82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1"/>
      <c r="BH7" s="3"/>
      <c r="BK7" s="3"/>
    </row>
    <row r="8" spans="2:63" s="3" customFormat="1" ht="74.25" customHeight="1">
      <c r="B8" s="22" t="s">
        <v>107</v>
      </c>
      <c r="C8" s="30" t="s">
        <v>39</v>
      </c>
      <c r="D8" s="30" t="s">
        <v>111</v>
      </c>
      <c r="E8" s="30" t="s">
        <v>109</v>
      </c>
      <c r="F8" s="30" t="s">
        <v>52</v>
      </c>
      <c r="G8" s="30" t="s">
        <v>93</v>
      </c>
      <c r="H8" s="30" t="s">
        <v>225</v>
      </c>
      <c r="I8" s="30" t="s">
        <v>224</v>
      </c>
      <c r="J8" s="30" t="s">
        <v>239</v>
      </c>
      <c r="K8" s="30" t="s">
        <v>51</v>
      </c>
      <c r="L8" s="30" t="s">
        <v>49</v>
      </c>
      <c r="M8" s="30" t="s">
        <v>174</v>
      </c>
      <c r="N8" s="14" t="s">
        <v>176</v>
      </c>
      <c r="O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32" t="s">
        <v>232</v>
      </c>
      <c r="I9" s="32"/>
      <c r="J9" s="16" t="s">
        <v>228</v>
      </c>
      <c r="K9" s="32" t="s">
        <v>228</v>
      </c>
      <c r="L9" s="32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5"/>
      <c r="BH10" s="1"/>
      <c r="BI10" s="3"/>
      <c r="BK10" s="1"/>
    </row>
    <row r="11" spans="2:63" s="4" customFormat="1" ht="18" customHeight="1">
      <c r="B11" s="78" t="s">
        <v>30</v>
      </c>
      <c r="C11" s="79"/>
      <c r="D11" s="79"/>
      <c r="E11" s="79"/>
      <c r="F11" s="79"/>
      <c r="G11" s="79"/>
      <c r="H11" s="87"/>
      <c r="I11" s="89"/>
      <c r="J11" s="79"/>
      <c r="K11" s="87">
        <v>270728.30714000016</v>
      </c>
      <c r="L11" s="79"/>
      <c r="M11" s="88">
        <v>1</v>
      </c>
      <c r="N11" s="88">
        <f>K11/'סכום נכסי הקרן'!$C$42</f>
        <v>0.54491460859051144</v>
      </c>
      <c r="O11" s="5"/>
      <c r="BH11" s="1"/>
      <c r="BI11" s="3"/>
      <c r="BK11" s="1"/>
    </row>
    <row r="12" spans="2:63" ht="20.25">
      <c r="B12" s="80" t="s">
        <v>221</v>
      </c>
      <c r="C12" s="81"/>
      <c r="D12" s="81"/>
      <c r="E12" s="81"/>
      <c r="F12" s="81"/>
      <c r="G12" s="81"/>
      <c r="H12" s="90"/>
      <c r="I12" s="92"/>
      <c r="J12" s="81"/>
      <c r="K12" s="90">
        <v>157357.69424000001</v>
      </c>
      <c r="L12" s="81"/>
      <c r="M12" s="91">
        <v>0.58123842276539828</v>
      </c>
      <c r="N12" s="91">
        <f>K12/'סכום נכסי הקרן'!$C$42</f>
        <v>0.31672530763897322</v>
      </c>
      <c r="BI12" s="4"/>
    </row>
    <row r="13" spans="2:63">
      <c r="B13" s="102" t="s">
        <v>54</v>
      </c>
      <c r="C13" s="81"/>
      <c r="D13" s="81"/>
      <c r="E13" s="81"/>
      <c r="F13" s="81"/>
      <c r="G13" s="81"/>
      <c r="H13" s="90"/>
      <c r="I13" s="92"/>
      <c r="J13" s="81"/>
      <c r="K13" s="90">
        <v>61358.46082</v>
      </c>
      <c r="L13" s="81"/>
      <c r="M13" s="91">
        <v>0.22664220623324052</v>
      </c>
      <c r="N13" s="91">
        <f>K13/'סכום נכסי הקרן'!$C$42</f>
        <v>0.12350064909967624</v>
      </c>
    </row>
    <row r="14" spans="2:63">
      <c r="B14" s="86" t="s">
        <v>301</v>
      </c>
      <c r="C14" s="83" t="s">
        <v>302</v>
      </c>
      <c r="D14" s="96" t="s">
        <v>112</v>
      </c>
      <c r="E14" s="83" t="s">
        <v>303</v>
      </c>
      <c r="F14" s="96" t="s">
        <v>304</v>
      </c>
      <c r="G14" s="96" t="s">
        <v>156</v>
      </c>
      <c r="H14" s="93">
        <v>1059332</v>
      </c>
      <c r="I14" s="95">
        <v>1303</v>
      </c>
      <c r="J14" s="83"/>
      <c r="K14" s="93">
        <v>13803.095960000001</v>
      </c>
      <c r="L14" s="94">
        <v>5.1306404530841029E-3</v>
      </c>
      <c r="M14" s="94">
        <v>5.0985048832969226E-2</v>
      </c>
      <c r="N14" s="94">
        <f>K14/'סכום נכסי הקרן'!$C$42</f>
        <v>2.7782497928785541E-2</v>
      </c>
    </row>
    <row r="15" spans="2:63">
      <c r="B15" s="86" t="s">
        <v>305</v>
      </c>
      <c r="C15" s="83" t="s">
        <v>306</v>
      </c>
      <c r="D15" s="96" t="s">
        <v>112</v>
      </c>
      <c r="E15" s="83" t="s">
        <v>307</v>
      </c>
      <c r="F15" s="96" t="s">
        <v>304</v>
      </c>
      <c r="G15" s="96" t="s">
        <v>156</v>
      </c>
      <c r="H15" s="93">
        <v>1010487</v>
      </c>
      <c r="I15" s="95">
        <v>1299</v>
      </c>
      <c r="J15" s="83"/>
      <c r="K15" s="93">
        <v>13126.226130000001</v>
      </c>
      <c r="L15" s="94">
        <v>3.9626941176470589E-3</v>
      </c>
      <c r="M15" s="94">
        <v>4.8484867610139162E-2</v>
      </c>
      <c r="N15" s="94">
        <f>K15/'סכום נכסי הקרן'!$C$42</f>
        <v>2.6420112656341747E-2</v>
      </c>
    </row>
    <row r="16" spans="2:63" ht="20.25">
      <c r="B16" s="86" t="s">
        <v>308</v>
      </c>
      <c r="C16" s="83" t="s">
        <v>309</v>
      </c>
      <c r="D16" s="96" t="s">
        <v>112</v>
      </c>
      <c r="E16" s="83" t="s">
        <v>307</v>
      </c>
      <c r="F16" s="96" t="s">
        <v>304</v>
      </c>
      <c r="G16" s="96" t="s">
        <v>156</v>
      </c>
      <c r="H16" s="93">
        <v>33350</v>
      </c>
      <c r="I16" s="95">
        <v>1184</v>
      </c>
      <c r="J16" s="83"/>
      <c r="K16" s="93">
        <v>394.86399999999998</v>
      </c>
      <c r="L16" s="94">
        <v>6.6786460415925247E-4</v>
      </c>
      <c r="M16" s="94">
        <v>1.458524984592048E-3</v>
      </c>
      <c r="N16" s="94">
        <f>K16/'סכום נכסי הקרן'!$C$42</f>
        <v>7.9477157109845758E-4</v>
      </c>
      <c r="BH16" s="4"/>
    </row>
    <row r="17" spans="2:14">
      <c r="B17" s="86" t="s">
        <v>310</v>
      </c>
      <c r="C17" s="83" t="s">
        <v>311</v>
      </c>
      <c r="D17" s="96" t="s">
        <v>112</v>
      </c>
      <c r="E17" s="83" t="s">
        <v>307</v>
      </c>
      <c r="F17" s="96" t="s">
        <v>304</v>
      </c>
      <c r="G17" s="96" t="s">
        <v>156</v>
      </c>
      <c r="H17" s="93">
        <v>397014</v>
      </c>
      <c r="I17" s="95">
        <v>1302</v>
      </c>
      <c r="J17" s="83"/>
      <c r="K17" s="93">
        <v>5169.1222800000005</v>
      </c>
      <c r="L17" s="94">
        <v>2.7187184788291649E-3</v>
      </c>
      <c r="M17" s="94">
        <v>1.9093394165564378E-2</v>
      </c>
      <c r="N17" s="94">
        <f>K17/'סכום נכסי הקרן'!$C$42</f>
        <v>1.0404269408392869E-2</v>
      </c>
    </row>
    <row r="18" spans="2:14">
      <c r="B18" s="86" t="s">
        <v>312</v>
      </c>
      <c r="C18" s="83" t="s">
        <v>313</v>
      </c>
      <c r="D18" s="96" t="s">
        <v>112</v>
      </c>
      <c r="E18" s="83" t="s">
        <v>314</v>
      </c>
      <c r="F18" s="96" t="s">
        <v>304</v>
      </c>
      <c r="G18" s="96" t="s">
        <v>156</v>
      </c>
      <c r="H18" s="93">
        <v>6766</v>
      </c>
      <c r="I18" s="95">
        <v>11500</v>
      </c>
      <c r="J18" s="83"/>
      <c r="K18" s="93">
        <v>778.09</v>
      </c>
      <c r="L18" s="94">
        <v>4.7641177298971975E-4</v>
      </c>
      <c r="M18" s="94">
        <v>2.8740622220846334E-3</v>
      </c>
      <c r="N18" s="94">
        <f>K18/'סכום נכסי הקרן'!$C$42</f>
        <v>1.5661184908120236E-3</v>
      </c>
    </row>
    <row r="19" spans="2:14">
      <c r="B19" s="86" t="s">
        <v>315</v>
      </c>
      <c r="C19" s="83" t="s">
        <v>316</v>
      </c>
      <c r="D19" s="96" t="s">
        <v>112</v>
      </c>
      <c r="E19" s="83" t="s">
        <v>314</v>
      </c>
      <c r="F19" s="96" t="s">
        <v>304</v>
      </c>
      <c r="G19" s="96" t="s">
        <v>156</v>
      </c>
      <c r="H19" s="93">
        <v>106315</v>
      </c>
      <c r="I19" s="95">
        <v>13010</v>
      </c>
      <c r="J19" s="83"/>
      <c r="K19" s="93">
        <v>13831.5815</v>
      </c>
      <c r="L19" s="94">
        <v>1.0356286047916753E-3</v>
      </c>
      <c r="M19" s="94">
        <v>5.1090267013886193E-2</v>
      </c>
      <c r="N19" s="94">
        <f>K19/'סכום נכסי הקרן'!$C$42</f>
        <v>2.7839832852656513E-2</v>
      </c>
    </row>
    <row r="20" spans="2:14">
      <c r="B20" s="86" t="s">
        <v>317</v>
      </c>
      <c r="C20" s="83" t="s">
        <v>318</v>
      </c>
      <c r="D20" s="96" t="s">
        <v>112</v>
      </c>
      <c r="E20" s="83" t="s">
        <v>319</v>
      </c>
      <c r="F20" s="96" t="s">
        <v>304</v>
      </c>
      <c r="G20" s="96" t="s">
        <v>156</v>
      </c>
      <c r="H20" s="93">
        <v>98161</v>
      </c>
      <c r="I20" s="95">
        <v>13020</v>
      </c>
      <c r="J20" s="83"/>
      <c r="K20" s="93">
        <v>12780.562199999998</v>
      </c>
      <c r="L20" s="94">
        <v>2.3741037644011411E-3</v>
      </c>
      <c r="M20" s="94">
        <v>4.7208074896249619E-2</v>
      </c>
      <c r="N20" s="94">
        <f>K20/'סכום נכסי הקרן'!$C$42</f>
        <v>2.5724369654401412E-2</v>
      </c>
    </row>
    <row r="21" spans="2:14">
      <c r="B21" s="86" t="s">
        <v>320</v>
      </c>
      <c r="C21" s="83" t="s">
        <v>321</v>
      </c>
      <c r="D21" s="96" t="s">
        <v>112</v>
      </c>
      <c r="E21" s="83" t="s">
        <v>319</v>
      </c>
      <c r="F21" s="96" t="s">
        <v>304</v>
      </c>
      <c r="G21" s="96" t="s">
        <v>156</v>
      </c>
      <c r="H21" s="93">
        <v>125525</v>
      </c>
      <c r="I21" s="95">
        <v>1175</v>
      </c>
      <c r="J21" s="83"/>
      <c r="K21" s="93">
        <v>1474.91875</v>
      </c>
      <c r="L21" s="94">
        <v>1.2048810906427174E-3</v>
      </c>
      <c r="M21" s="94">
        <v>5.44796650775526E-3</v>
      </c>
      <c r="N21" s="94">
        <f>K21/'סכום נכסי הקרן'!$C$42</f>
        <v>2.9686765371876728E-3</v>
      </c>
    </row>
    <row r="22" spans="2:14">
      <c r="B22" s="82"/>
      <c r="C22" s="83"/>
      <c r="D22" s="83"/>
      <c r="E22" s="83"/>
      <c r="F22" s="83"/>
      <c r="G22" s="83"/>
      <c r="H22" s="93"/>
      <c r="I22" s="95"/>
      <c r="J22" s="83"/>
      <c r="K22" s="83"/>
      <c r="L22" s="83"/>
      <c r="M22" s="94"/>
      <c r="N22" s="83"/>
    </row>
    <row r="23" spans="2:14">
      <c r="B23" s="102" t="s">
        <v>55</v>
      </c>
      <c r="C23" s="81"/>
      <c r="D23" s="81"/>
      <c r="E23" s="81"/>
      <c r="F23" s="81"/>
      <c r="G23" s="81"/>
      <c r="H23" s="90"/>
      <c r="I23" s="92"/>
      <c r="J23" s="81"/>
      <c r="K23" s="90">
        <v>95999.23341999999</v>
      </c>
      <c r="L23" s="81"/>
      <c r="M23" s="91">
        <v>0.35459621653215767</v>
      </c>
      <c r="N23" s="91">
        <f>K23/'סכום נכסי הקרן'!$C$42</f>
        <v>0.19322465853929696</v>
      </c>
    </row>
    <row r="24" spans="2:14">
      <c r="B24" s="86" t="s">
        <v>322</v>
      </c>
      <c r="C24" s="83" t="s">
        <v>323</v>
      </c>
      <c r="D24" s="96" t="s">
        <v>112</v>
      </c>
      <c r="E24" s="83" t="s">
        <v>303</v>
      </c>
      <c r="F24" s="96" t="s">
        <v>324</v>
      </c>
      <c r="G24" s="96" t="s">
        <v>156</v>
      </c>
      <c r="H24" s="93">
        <v>490000</v>
      </c>
      <c r="I24" s="95">
        <v>311.2</v>
      </c>
      <c r="J24" s="83"/>
      <c r="K24" s="93">
        <v>1524.88</v>
      </c>
      <c r="L24" s="94">
        <v>3.3817126201843412E-3</v>
      </c>
      <c r="M24" s="94">
        <v>5.6325103795350356E-3</v>
      </c>
      <c r="N24" s="94">
        <f>K24/'סכום נכסי הקרן'!$C$42</f>
        <v>3.0692371888463273E-3</v>
      </c>
    </row>
    <row r="25" spans="2:14">
      <c r="B25" s="86" t="s">
        <v>325</v>
      </c>
      <c r="C25" s="83" t="s">
        <v>326</v>
      </c>
      <c r="D25" s="96" t="s">
        <v>112</v>
      </c>
      <c r="E25" s="83" t="s">
        <v>303</v>
      </c>
      <c r="F25" s="96" t="s">
        <v>324</v>
      </c>
      <c r="G25" s="96" t="s">
        <v>156</v>
      </c>
      <c r="H25" s="93">
        <v>3510700</v>
      </c>
      <c r="I25" s="95">
        <v>323.92</v>
      </c>
      <c r="J25" s="83"/>
      <c r="K25" s="93">
        <v>11371.85944</v>
      </c>
      <c r="L25" s="94">
        <v>1.3453385082184426E-2</v>
      </c>
      <c r="M25" s="94">
        <v>4.2004693044969753E-2</v>
      </c>
      <c r="N25" s="94">
        <f>K25/'סכום נכסי הקרן'!$C$42</f>
        <v>2.2888970869564273E-2</v>
      </c>
    </row>
    <row r="26" spans="2:14">
      <c r="B26" s="86" t="s">
        <v>327</v>
      </c>
      <c r="C26" s="83" t="s">
        <v>328</v>
      </c>
      <c r="D26" s="96" t="s">
        <v>112</v>
      </c>
      <c r="E26" s="83" t="s">
        <v>303</v>
      </c>
      <c r="F26" s="96" t="s">
        <v>324</v>
      </c>
      <c r="G26" s="96" t="s">
        <v>156</v>
      </c>
      <c r="H26" s="93">
        <v>924200</v>
      </c>
      <c r="I26" s="95">
        <v>365.83</v>
      </c>
      <c r="J26" s="83"/>
      <c r="K26" s="93">
        <v>3381.0008599999996</v>
      </c>
      <c r="L26" s="94">
        <v>4.054528610356471E-3</v>
      </c>
      <c r="M26" s="94">
        <v>1.2488538401163946E-2</v>
      </c>
      <c r="N26" s="94">
        <f>K26/'סכום נכסי הקרן'!$C$42</f>
        <v>6.8051870147378237E-3</v>
      </c>
    </row>
    <row r="27" spans="2:14">
      <c r="B27" s="86" t="s">
        <v>329</v>
      </c>
      <c r="C27" s="83" t="s">
        <v>330</v>
      </c>
      <c r="D27" s="96" t="s">
        <v>112</v>
      </c>
      <c r="E27" s="83" t="s">
        <v>303</v>
      </c>
      <c r="F27" s="96" t="s">
        <v>324</v>
      </c>
      <c r="G27" s="96" t="s">
        <v>156</v>
      </c>
      <c r="H27" s="93">
        <v>170000</v>
      </c>
      <c r="I27" s="95">
        <v>335.38</v>
      </c>
      <c r="J27" s="83"/>
      <c r="K27" s="93">
        <v>570.14599999999996</v>
      </c>
      <c r="L27" s="94">
        <v>6.972830501306604E-4</v>
      </c>
      <c r="M27" s="94">
        <v>2.1059711340239116E-3</v>
      </c>
      <c r="N27" s="94">
        <f>K27/'סכום נכסי הקרן'!$C$42</f>
        <v>1.1475744361995554E-3</v>
      </c>
    </row>
    <row r="28" spans="2:14">
      <c r="B28" s="86" t="s">
        <v>331</v>
      </c>
      <c r="C28" s="83" t="s">
        <v>332</v>
      </c>
      <c r="D28" s="96" t="s">
        <v>112</v>
      </c>
      <c r="E28" s="83" t="s">
        <v>307</v>
      </c>
      <c r="F28" s="96" t="s">
        <v>324</v>
      </c>
      <c r="G28" s="96" t="s">
        <v>156</v>
      </c>
      <c r="H28" s="93">
        <v>1107594</v>
      </c>
      <c r="I28" s="95">
        <v>331.93</v>
      </c>
      <c r="J28" s="83"/>
      <c r="K28" s="93">
        <v>3676.4367599999996</v>
      </c>
      <c r="L28" s="94">
        <v>1.8568214585079632E-3</v>
      </c>
      <c r="M28" s="94">
        <v>1.3579801827294052E-2</v>
      </c>
      <c r="N28" s="94">
        <f>K28/'סכום נכסי הקרן'!$C$42</f>
        <v>7.3998323974566503E-3</v>
      </c>
    </row>
    <row r="29" spans="2:14">
      <c r="B29" s="86" t="s">
        <v>333</v>
      </c>
      <c r="C29" s="83" t="s">
        <v>334</v>
      </c>
      <c r="D29" s="96" t="s">
        <v>112</v>
      </c>
      <c r="E29" s="83" t="s">
        <v>307</v>
      </c>
      <c r="F29" s="96" t="s">
        <v>324</v>
      </c>
      <c r="G29" s="96" t="s">
        <v>156</v>
      </c>
      <c r="H29" s="93">
        <v>16000</v>
      </c>
      <c r="I29" s="95">
        <v>3090.1</v>
      </c>
      <c r="J29" s="83"/>
      <c r="K29" s="93">
        <v>494.416</v>
      </c>
      <c r="L29" s="94">
        <v>4.255055697615318E-4</v>
      </c>
      <c r="M29" s="94">
        <v>1.8262441974504185E-3</v>
      </c>
      <c r="N29" s="94">
        <f>K29/'סכום נכסי הקרן'!$C$42</f>
        <v>9.9514714204438758E-4</v>
      </c>
    </row>
    <row r="30" spans="2:14">
      <c r="B30" s="86" t="s">
        <v>335</v>
      </c>
      <c r="C30" s="83" t="s">
        <v>336</v>
      </c>
      <c r="D30" s="96" t="s">
        <v>112</v>
      </c>
      <c r="E30" s="83" t="s">
        <v>307</v>
      </c>
      <c r="F30" s="96" t="s">
        <v>324</v>
      </c>
      <c r="G30" s="96" t="s">
        <v>156</v>
      </c>
      <c r="H30" s="93">
        <v>1600600</v>
      </c>
      <c r="I30" s="95">
        <v>363.67</v>
      </c>
      <c r="J30" s="83"/>
      <c r="K30" s="93">
        <v>5820.9020199999995</v>
      </c>
      <c r="L30" s="94">
        <v>3.0970579874380301E-3</v>
      </c>
      <c r="M30" s="94">
        <v>2.1500899117246244E-2</v>
      </c>
      <c r="N30" s="94">
        <f>K30/'סכום נכסי הקרן'!$C$42</f>
        <v>1.1716154026818311E-2</v>
      </c>
    </row>
    <row r="31" spans="2:14">
      <c r="B31" s="86" t="s">
        <v>337</v>
      </c>
      <c r="C31" s="83" t="s">
        <v>338</v>
      </c>
      <c r="D31" s="96" t="s">
        <v>112</v>
      </c>
      <c r="E31" s="83" t="s">
        <v>307</v>
      </c>
      <c r="F31" s="96" t="s">
        <v>324</v>
      </c>
      <c r="G31" s="96" t="s">
        <v>156</v>
      </c>
      <c r="H31" s="93">
        <v>1400000</v>
      </c>
      <c r="I31" s="95">
        <v>277.5</v>
      </c>
      <c r="J31" s="83"/>
      <c r="K31" s="93">
        <v>3885</v>
      </c>
      <c r="L31" s="94">
        <v>3.4662045060658577E-3</v>
      </c>
      <c r="M31" s="94">
        <v>1.4350180226964491E-2</v>
      </c>
      <c r="N31" s="94">
        <f>K31/'סכום נכסי הקרן'!$C$42</f>
        <v>7.8196228415796532E-3</v>
      </c>
    </row>
    <row r="32" spans="2:14">
      <c r="B32" s="86" t="s">
        <v>339</v>
      </c>
      <c r="C32" s="83" t="s">
        <v>340</v>
      </c>
      <c r="D32" s="96" t="s">
        <v>112</v>
      </c>
      <c r="E32" s="83" t="s">
        <v>307</v>
      </c>
      <c r="F32" s="96" t="s">
        <v>324</v>
      </c>
      <c r="G32" s="96" t="s">
        <v>156</v>
      </c>
      <c r="H32" s="93">
        <v>624842</v>
      </c>
      <c r="I32" s="95">
        <v>333.61</v>
      </c>
      <c r="J32" s="83"/>
      <c r="K32" s="93">
        <v>2084.5353999999998</v>
      </c>
      <c r="L32" s="94">
        <v>3.1242100000000001E-4</v>
      </c>
      <c r="M32" s="94">
        <v>7.6997319638320494E-3</v>
      </c>
      <c r="N32" s="94">
        <f>K32/'סכום נכסי הקרן'!$C$42</f>
        <v>4.1956964293233916E-3</v>
      </c>
    </row>
    <row r="33" spans="2:14">
      <c r="B33" s="86" t="s">
        <v>341</v>
      </c>
      <c r="C33" s="83" t="s">
        <v>342</v>
      </c>
      <c r="D33" s="96" t="s">
        <v>112</v>
      </c>
      <c r="E33" s="83" t="s">
        <v>307</v>
      </c>
      <c r="F33" s="96" t="s">
        <v>324</v>
      </c>
      <c r="G33" s="96" t="s">
        <v>156</v>
      </c>
      <c r="H33" s="93">
        <v>200955</v>
      </c>
      <c r="I33" s="95">
        <v>3213.45</v>
      </c>
      <c r="J33" s="83"/>
      <c r="K33" s="93">
        <v>6457.5884500000002</v>
      </c>
      <c r="L33" s="94">
        <v>3.1614746355513772E-3</v>
      </c>
      <c r="M33" s="94">
        <v>2.385265330477845E-2</v>
      </c>
      <c r="N33" s="94">
        <f>K33/'סכום נכסי הקרן'!$C$42</f>
        <v>1.299765923941852E-2</v>
      </c>
    </row>
    <row r="34" spans="2:14">
      <c r="B34" s="86" t="s">
        <v>343</v>
      </c>
      <c r="C34" s="83" t="s">
        <v>344</v>
      </c>
      <c r="D34" s="96" t="s">
        <v>112</v>
      </c>
      <c r="E34" s="83" t="s">
        <v>307</v>
      </c>
      <c r="F34" s="96" t="s">
        <v>324</v>
      </c>
      <c r="G34" s="96" t="s">
        <v>156</v>
      </c>
      <c r="H34" s="93">
        <v>296020</v>
      </c>
      <c r="I34" s="95">
        <v>3318.24</v>
      </c>
      <c r="J34" s="83"/>
      <c r="K34" s="93">
        <v>9822.654050000001</v>
      </c>
      <c r="L34" s="94">
        <v>1.0057760260940473E-2</v>
      </c>
      <c r="M34" s="94">
        <v>3.6282330997328881E-2</v>
      </c>
      <c r="N34" s="94">
        <f>K34/'סכום נכסי הקרן'!$C$42</f>
        <v>1.9770772194160846E-2</v>
      </c>
    </row>
    <row r="35" spans="2:14" s="124" customFormat="1">
      <c r="B35" s="86" t="s">
        <v>345</v>
      </c>
      <c r="C35" s="83" t="s">
        <v>346</v>
      </c>
      <c r="D35" s="96" t="s">
        <v>112</v>
      </c>
      <c r="E35" s="83" t="s">
        <v>314</v>
      </c>
      <c r="F35" s="96" t="s">
        <v>324</v>
      </c>
      <c r="G35" s="96" t="s">
        <v>156</v>
      </c>
      <c r="H35" s="93">
        <v>283000</v>
      </c>
      <c r="I35" s="95">
        <v>3650.66</v>
      </c>
      <c r="J35" s="83"/>
      <c r="K35" s="93">
        <v>10331.3678</v>
      </c>
      <c r="L35" s="94">
        <v>1.232477372717097E-2</v>
      </c>
      <c r="M35" s="94">
        <v>3.8161387367067603E-2</v>
      </c>
      <c r="N35" s="94">
        <f>K35/'סכום נכסי הקרן'!$C$42</f>
        <v>2.0794697460396531E-2</v>
      </c>
    </row>
    <row r="36" spans="2:14" s="124" customFormat="1">
      <c r="B36" s="86" t="s">
        <v>347</v>
      </c>
      <c r="C36" s="83" t="s">
        <v>348</v>
      </c>
      <c r="D36" s="96" t="s">
        <v>112</v>
      </c>
      <c r="E36" s="83" t="s">
        <v>314</v>
      </c>
      <c r="F36" s="96" t="s">
        <v>324</v>
      </c>
      <c r="G36" s="96" t="s">
        <v>156</v>
      </c>
      <c r="H36" s="93">
        <v>175184</v>
      </c>
      <c r="I36" s="95">
        <v>3325.56</v>
      </c>
      <c r="J36" s="83"/>
      <c r="K36" s="93">
        <v>5825.8490300000003</v>
      </c>
      <c r="L36" s="94">
        <v>1.1678933333333333E-3</v>
      </c>
      <c r="M36" s="94">
        <v>2.151917208637999E-2</v>
      </c>
      <c r="N36" s="94">
        <f>K36/'סכום נכסי הקרן'!$C$42</f>
        <v>1.1726111234641613E-2</v>
      </c>
    </row>
    <row r="37" spans="2:14" s="124" customFormat="1">
      <c r="B37" s="86" t="s">
        <v>349</v>
      </c>
      <c r="C37" s="83" t="s">
        <v>350</v>
      </c>
      <c r="D37" s="96" t="s">
        <v>112</v>
      </c>
      <c r="E37" s="83" t="s">
        <v>314</v>
      </c>
      <c r="F37" s="96" t="s">
        <v>324</v>
      </c>
      <c r="G37" s="96" t="s">
        <v>156</v>
      </c>
      <c r="H37" s="93">
        <v>126900</v>
      </c>
      <c r="I37" s="95">
        <v>3231</v>
      </c>
      <c r="J37" s="83"/>
      <c r="K37" s="93">
        <v>4100.1390000000001</v>
      </c>
      <c r="L37" s="94">
        <v>9.0642857142857148E-4</v>
      </c>
      <c r="M37" s="94">
        <v>1.5144847774930749E-2</v>
      </c>
      <c r="N37" s="94">
        <f>K37/'סכום נכסי הקרן'!$C$42</f>
        <v>8.2526487974392687E-3</v>
      </c>
    </row>
    <row r="38" spans="2:14" s="124" customFormat="1">
      <c r="B38" s="86" t="s">
        <v>351</v>
      </c>
      <c r="C38" s="83" t="s">
        <v>352</v>
      </c>
      <c r="D38" s="96" t="s">
        <v>112</v>
      </c>
      <c r="E38" s="83" t="s">
        <v>319</v>
      </c>
      <c r="F38" s="96" t="s">
        <v>324</v>
      </c>
      <c r="G38" s="96" t="s">
        <v>156</v>
      </c>
      <c r="H38" s="93">
        <v>126463</v>
      </c>
      <c r="I38" s="95">
        <v>3354.72</v>
      </c>
      <c r="J38" s="83"/>
      <c r="K38" s="93">
        <v>4242.47955</v>
      </c>
      <c r="L38" s="94">
        <v>8.7681013473622955E-4</v>
      </c>
      <c r="M38" s="94">
        <v>1.5670616770067237E-2</v>
      </c>
      <c r="N38" s="94">
        <f>K38/'סכום נכסי הקרן'!$C$42</f>
        <v>8.5391480036330937E-3</v>
      </c>
    </row>
    <row r="39" spans="2:14" s="124" customFormat="1">
      <c r="B39" s="86" t="s">
        <v>353</v>
      </c>
      <c r="C39" s="83" t="s">
        <v>354</v>
      </c>
      <c r="D39" s="96" t="s">
        <v>112</v>
      </c>
      <c r="E39" s="83" t="s">
        <v>319</v>
      </c>
      <c r="F39" s="96" t="s">
        <v>324</v>
      </c>
      <c r="G39" s="96" t="s">
        <v>156</v>
      </c>
      <c r="H39" s="93">
        <v>780000</v>
      </c>
      <c r="I39" s="95">
        <v>332.69</v>
      </c>
      <c r="J39" s="83"/>
      <c r="K39" s="93">
        <v>2594.982</v>
      </c>
      <c r="L39" s="94">
        <v>2.108108108108108E-3</v>
      </c>
      <c r="M39" s="94">
        <v>9.5851890310756169E-3</v>
      </c>
      <c r="N39" s="94">
        <f>K39/'סכום נכסי הקרן'!$C$42</f>
        <v>5.2231095291346329E-3</v>
      </c>
    </row>
    <row r="40" spans="2:14" s="124" customFormat="1">
      <c r="B40" s="86" t="s">
        <v>355</v>
      </c>
      <c r="C40" s="83" t="s">
        <v>356</v>
      </c>
      <c r="D40" s="96" t="s">
        <v>112</v>
      </c>
      <c r="E40" s="83" t="s">
        <v>319</v>
      </c>
      <c r="F40" s="96" t="s">
        <v>324</v>
      </c>
      <c r="G40" s="96" t="s">
        <v>156</v>
      </c>
      <c r="H40" s="93">
        <v>45400</v>
      </c>
      <c r="I40" s="95">
        <v>3126.37</v>
      </c>
      <c r="J40" s="83"/>
      <c r="K40" s="93">
        <v>1419.3719799999999</v>
      </c>
      <c r="L40" s="94">
        <v>3.0317195325542569E-4</v>
      </c>
      <c r="M40" s="94">
        <v>5.2427911768606018E-3</v>
      </c>
      <c r="N40" s="94">
        <f>K40/'סכום נכסי הקרן'!$C$42</f>
        <v>2.8568735020607816E-3</v>
      </c>
    </row>
    <row r="41" spans="2:14" s="124" customFormat="1">
      <c r="B41" s="86" t="s">
        <v>357</v>
      </c>
      <c r="C41" s="83" t="s">
        <v>358</v>
      </c>
      <c r="D41" s="96" t="s">
        <v>112</v>
      </c>
      <c r="E41" s="83" t="s">
        <v>319</v>
      </c>
      <c r="F41" s="96" t="s">
        <v>324</v>
      </c>
      <c r="G41" s="96" t="s">
        <v>156</v>
      </c>
      <c r="H41" s="93">
        <v>458447</v>
      </c>
      <c r="I41" s="95">
        <v>3244.53</v>
      </c>
      <c r="J41" s="83"/>
      <c r="K41" s="93">
        <v>14874.450449999998</v>
      </c>
      <c r="L41" s="94">
        <v>3.0614156928213689E-3</v>
      </c>
      <c r="M41" s="94">
        <v>5.4942353857027816E-2</v>
      </c>
      <c r="N41" s="94">
        <f>K41/'סכום נכסי הקרן'!$C$42</f>
        <v>2.993889124704369E-2</v>
      </c>
    </row>
    <row r="42" spans="2:14" s="124" customFormat="1">
      <c r="B42" s="86" t="s">
        <v>359</v>
      </c>
      <c r="C42" s="83" t="s">
        <v>360</v>
      </c>
      <c r="D42" s="96" t="s">
        <v>112</v>
      </c>
      <c r="E42" s="83" t="s">
        <v>319</v>
      </c>
      <c r="F42" s="96" t="s">
        <v>324</v>
      </c>
      <c r="G42" s="96" t="s">
        <v>156</v>
      </c>
      <c r="H42" s="93">
        <v>96768</v>
      </c>
      <c r="I42" s="95">
        <v>3638.78</v>
      </c>
      <c r="J42" s="83"/>
      <c r="K42" s="93">
        <v>3521.17463</v>
      </c>
      <c r="L42" s="94">
        <v>2.0007286880154638E-3</v>
      </c>
      <c r="M42" s="94">
        <v>1.3006303874160878E-2</v>
      </c>
      <c r="N42" s="94">
        <f>K42/'סכום נכסי הקרן'!$C$42</f>
        <v>7.087324984797627E-3</v>
      </c>
    </row>
    <row r="43" spans="2:14" s="124" customFormat="1">
      <c r="B43" s="82"/>
      <c r="C43" s="83"/>
      <c r="D43" s="83"/>
      <c r="E43" s="83"/>
      <c r="F43" s="83"/>
      <c r="G43" s="83"/>
      <c r="H43" s="93"/>
      <c r="I43" s="95"/>
      <c r="J43" s="83"/>
      <c r="K43" s="83"/>
      <c r="L43" s="83"/>
      <c r="M43" s="94"/>
      <c r="N43" s="83"/>
    </row>
    <row r="44" spans="2:14" s="124" customFormat="1">
      <c r="B44" s="80" t="s">
        <v>220</v>
      </c>
      <c r="C44" s="81"/>
      <c r="D44" s="81"/>
      <c r="E44" s="81"/>
      <c r="F44" s="81"/>
      <c r="G44" s="81"/>
      <c r="H44" s="90"/>
      <c r="I44" s="92"/>
      <c r="J44" s="81"/>
      <c r="K44" s="90">
        <v>113370.61290000018</v>
      </c>
      <c r="L44" s="81"/>
      <c r="M44" s="91">
        <v>0.41876157723460183</v>
      </c>
      <c r="N44" s="91">
        <f>K44/'סכום נכסי הקרן'!$C$42</f>
        <v>0.22818930095153828</v>
      </c>
    </row>
    <row r="45" spans="2:14" s="124" customFormat="1">
      <c r="B45" s="102" t="s">
        <v>56</v>
      </c>
      <c r="C45" s="81"/>
      <c r="D45" s="81"/>
      <c r="E45" s="81"/>
      <c r="F45" s="81"/>
      <c r="G45" s="81"/>
      <c r="H45" s="90"/>
      <c r="I45" s="92"/>
      <c r="J45" s="81"/>
      <c r="K45" s="90">
        <v>65313.445840000197</v>
      </c>
      <c r="L45" s="81"/>
      <c r="M45" s="91">
        <v>0.24125089293387053</v>
      </c>
      <c r="N45" s="91">
        <f>K45/'סכום נכסי הקרן'!$C$42</f>
        <v>0.13146113589517144</v>
      </c>
    </row>
    <row r="46" spans="2:14" s="124" customFormat="1">
      <c r="B46" s="86" t="s">
        <v>361</v>
      </c>
      <c r="C46" s="83" t="s">
        <v>362</v>
      </c>
      <c r="D46" s="96" t="s">
        <v>29</v>
      </c>
      <c r="E46" s="83"/>
      <c r="F46" s="96" t="s">
        <v>304</v>
      </c>
      <c r="G46" s="96" t="s">
        <v>165</v>
      </c>
      <c r="H46" s="93">
        <v>11112</v>
      </c>
      <c r="I46" s="95">
        <v>22220</v>
      </c>
      <c r="J46" s="83"/>
      <c r="K46" s="93">
        <v>8145.5160300000007</v>
      </c>
      <c r="L46" s="94">
        <v>9.9069598987714107E-5</v>
      </c>
      <c r="M46" s="94">
        <v>3.0087419066184892E-2</v>
      </c>
      <c r="N46" s="94">
        <f>K46/'סכום נכסי הקרן'!$C$42</f>
        <v>1.6395074183948834E-2</v>
      </c>
    </row>
    <row r="47" spans="2:14" s="124" customFormat="1">
      <c r="B47" s="86" t="s">
        <v>363</v>
      </c>
      <c r="C47" s="83" t="s">
        <v>364</v>
      </c>
      <c r="D47" s="96" t="s">
        <v>29</v>
      </c>
      <c r="E47" s="83"/>
      <c r="F47" s="96" t="s">
        <v>304</v>
      </c>
      <c r="G47" s="96" t="s">
        <v>157</v>
      </c>
      <c r="H47" s="93">
        <v>47007</v>
      </c>
      <c r="I47" s="95">
        <v>7651</v>
      </c>
      <c r="J47" s="83"/>
      <c r="K47" s="93">
        <v>15568.553319999999</v>
      </c>
      <c r="L47" s="94">
        <v>2.2787257750561669E-3</v>
      </c>
      <c r="M47" s="94">
        <v>5.7506189450477828E-2</v>
      </c>
      <c r="N47" s="94">
        <f>K47/'סכום נכסי הקרן'!$C$42</f>
        <v>3.1335962715938928E-2</v>
      </c>
    </row>
    <row r="48" spans="2:14" s="124" customFormat="1">
      <c r="B48" s="86" t="s">
        <v>365</v>
      </c>
      <c r="C48" s="83" t="s">
        <v>366</v>
      </c>
      <c r="D48" s="96" t="s">
        <v>29</v>
      </c>
      <c r="E48" s="83"/>
      <c r="F48" s="96" t="s">
        <v>304</v>
      </c>
      <c r="G48" s="96" t="s">
        <v>164</v>
      </c>
      <c r="H48" s="93">
        <v>22709</v>
      </c>
      <c r="I48" s="95">
        <v>3194</v>
      </c>
      <c r="J48" s="83"/>
      <c r="K48" s="93">
        <v>1975.64149</v>
      </c>
      <c r="L48" s="94">
        <v>4.2305543905959893E-4</v>
      </c>
      <c r="M48" s="94">
        <v>7.2975061635440581E-3</v>
      </c>
      <c r="N48" s="94">
        <f>K48/'סכום נכסי הקרן'!$C$42</f>
        <v>3.9765177147944551E-3</v>
      </c>
    </row>
    <row r="49" spans="2:14" s="124" customFormat="1">
      <c r="B49" s="86" t="s">
        <v>367</v>
      </c>
      <c r="C49" s="83" t="s">
        <v>368</v>
      </c>
      <c r="D49" s="96" t="s">
        <v>369</v>
      </c>
      <c r="E49" s="83"/>
      <c r="F49" s="96" t="s">
        <v>304</v>
      </c>
      <c r="G49" s="96" t="s">
        <v>155</v>
      </c>
      <c r="H49" s="93">
        <v>23402</v>
      </c>
      <c r="I49" s="95">
        <v>2694</v>
      </c>
      <c r="J49" s="83"/>
      <c r="K49" s="93">
        <v>2215.4008799999997</v>
      </c>
      <c r="L49" s="94">
        <v>1.5549501661129568E-3</v>
      </c>
      <c r="M49" s="94">
        <v>8.1831150329409862E-3</v>
      </c>
      <c r="N49" s="94">
        <f>K49/'סכום נכסי הקרן'!$C$42</f>
        <v>4.4590989252261673E-3</v>
      </c>
    </row>
    <row r="50" spans="2:14" s="124" customFormat="1">
      <c r="B50" s="86" t="s">
        <v>370</v>
      </c>
      <c r="C50" s="83" t="s">
        <v>371</v>
      </c>
      <c r="D50" s="96" t="s">
        <v>115</v>
      </c>
      <c r="E50" s="83"/>
      <c r="F50" s="96" t="s">
        <v>304</v>
      </c>
      <c r="G50" s="96" t="s">
        <v>155</v>
      </c>
      <c r="H50" s="93">
        <v>35000</v>
      </c>
      <c r="I50" s="95">
        <v>2691.75</v>
      </c>
      <c r="J50" s="83"/>
      <c r="K50" s="93">
        <v>3310.5833199999997</v>
      </c>
      <c r="L50" s="94">
        <v>4.2189605826370099E-4</v>
      </c>
      <c r="M50" s="94">
        <v>1.2228434311037956E-2</v>
      </c>
      <c r="N50" s="94">
        <f>K50/'סכום נכסי הקרן'!$C$42</f>
        <v>6.6634524962740282E-3</v>
      </c>
    </row>
    <row r="51" spans="2:14" s="124" customFormat="1">
      <c r="B51" s="86" t="s">
        <v>372</v>
      </c>
      <c r="C51" s="83" t="s">
        <v>373</v>
      </c>
      <c r="D51" s="96" t="s">
        <v>115</v>
      </c>
      <c r="E51" s="83"/>
      <c r="F51" s="96" t="s">
        <v>304</v>
      </c>
      <c r="G51" s="96" t="s">
        <v>155</v>
      </c>
      <c r="H51" s="93">
        <v>5658</v>
      </c>
      <c r="I51" s="95">
        <v>46543.5</v>
      </c>
      <c r="J51" s="83"/>
      <c r="K51" s="93">
        <v>9253.8773499999988</v>
      </c>
      <c r="L51" s="94">
        <v>1.1259741825940868E-3</v>
      </c>
      <c r="M51" s="94">
        <v>3.4181417701602199E-2</v>
      </c>
      <c r="N51" s="94">
        <f>K51/'סכום נכסי הקרן'!$C$42</f>
        <v>1.8625953847937343E-2</v>
      </c>
    </row>
    <row r="52" spans="2:14" s="124" customFormat="1">
      <c r="B52" s="86" t="s">
        <v>374</v>
      </c>
      <c r="C52" s="83" t="s">
        <v>375</v>
      </c>
      <c r="D52" s="96" t="s">
        <v>127</v>
      </c>
      <c r="E52" s="83"/>
      <c r="F52" s="96" t="s">
        <v>304</v>
      </c>
      <c r="G52" s="96" t="s">
        <v>159</v>
      </c>
      <c r="H52" s="93">
        <v>2501</v>
      </c>
      <c r="I52" s="95">
        <v>7428</v>
      </c>
      <c r="J52" s="83"/>
      <c r="K52" s="93">
        <v>501.57198</v>
      </c>
      <c r="L52" s="94">
        <v>7.4679452410003863E-5</v>
      </c>
      <c r="M52" s="94">
        <v>1.852676527617871E-3</v>
      </c>
      <c r="N52" s="94">
        <f>K52/'סכום נכסי הקרן'!$C$42</f>
        <v>1.0095505048917201E-3</v>
      </c>
    </row>
    <row r="53" spans="2:14" s="124" customFormat="1">
      <c r="B53" s="86" t="s">
        <v>376</v>
      </c>
      <c r="C53" s="83" t="s">
        <v>377</v>
      </c>
      <c r="D53" s="96" t="s">
        <v>369</v>
      </c>
      <c r="E53" s="83"/>
      <c r="F53" s="96" t="s">
        <v>304</v>
      </c>
      <c r="G53" s="96" t="s">
        <v>155</v>
      </c>
      <c r="H53" s="93">
        <v>73353.000000000029</v>
      </c>
      <c r="I53" s="95">
        <v>4698</v>
      </c>
      <c r="J53" s="83"/>
      <c r="K53" s="93">
        <v>12109.679530000201</v>
      </c>
      <c r="L53" s="94">
        <v>5.0264232133033843E-5</v>
      </c>
      <c r="M53" s="94">
        <v>4.4730008686302586E-2</v>
      </c>
      <c r="N53" s="94">
        <f>K53/'סכום נכסי הקרן'!$C$42</f>
        <v>2.437403517554675E-2</v>
      </c>
    </row>
    <row r="54" spans="2:14" s="124" customFormat="1">
      <c r="B54" s="86" t="s">
        <v>378</v>
      </c>
      <c r="C54" s="83" t="s">
        <v>379</v>
      </c>
      <c r="D54" s="96" t="s">
        <v>369</v>
      </c>
      <c r="E54" s="83"/>
      <c r="F54" s="96" t="s">
        <v>304</v>
      </c>
      <c r="G54" s="96" t="s">
        <v>155</v>
      </c>
      <c r="H54" s="93">
        <v>14380</v>
      </c>
      <c r="I54" s="95">
        <v>24208</v>
      </c>
      <c r="J54" s="83"/>
      <c r="K54" s="93">
        <v>12232.621939999999</v>
      </c>
      <c r="L54" s="94">
        <v>4.0267677002657818E-5</v>
      </c>
      <c r="M54" s="94">
        <v>4.5184125994162161E-2</v>
      </c>
      <c r="N54" s="94">
        <f>K54/'סכום נכסי הקרן'!$C$42</f>
        <v>2.4621490330613231E-2</v>
      </c>
    </row>
    <row r="55" spans="2:14" s="124" customFormat="1">
      <c r="B55" s="82"/>
      <c r="C55" s="83"/>
      <c r="D55" s="83"/>
      <c r="E55" s="83"/>
      <c r="F55" s="83"/>
      <c r="G55" s="83"/>
      <c r="H55" s="93"/>
      <c r="I55" s="95"/>
      <c r="J55" s="83"/>
      <c r="K55" s="83"/>
      <c r="L55" s="83"/>
      <c r="M55" s="94"/>
      <c r="N55" s="83"/>
    </row>
    <row r="56" spans="2:14" s="124" customFormat="1">
      <c r="B56" s="102" t="s">
        <v>57</v>
      </c>
      <c r="C56" s="81"/>
      <c r="D56" s="81"/>
      <c r="E56" s="81"/>
      <c r="F56" s="81"/>
      <c r="G56" s="81"/>
      <c r="H56" s="90"/>
      <c r="I56" s="92"/>
      <c r="J56" s="81"/>
      <c r="K56" s="90">
        <v>48057.16706</v>
      </c>
      <c r="L56" s="81"/>
      <c r="M56" s="91">
        <v>0.17751068430073133</v>
      </c>
      <c r="N56" s="91">
        <f>K56/'סכום נכסי הקרן'!$C$42</f>
        <v>9.672816505636686E-2</v>
      </c>
    </row>
    <row r="57" spans="2:14" s="124" customFormat="1">
      <c r="B57" s="86" t="s">
        <v>380</v>
      </c>
      <c r="C57" s="83" t="s">
        <v>381</v>
      </c>
      <c r="D57" s="96" t="s">
        <v>29</v>
      </c>
      <c r="E57" s="83"/>
      <c r="F57" s="96" t="s">
        <v>324</v>
      </c>
      <c r="G57" s="96" t="s">
        <v>157</v>
      </c>
      <c r="H57" s="93">
        <v>7204</v>
      </c>
      <c r="I57" s="95">
        <v>19413</v>
      </c>
      <c r="J57" s="83"/>
      <c r="K57" s="93">
        <v>6053.8810000000003</v>
      </c>
      <c r="L57" s="94">
        <v>8.5031042704374303E-3</v>
      </c>
      <c r="M57" s="94">
        <v>2.2361462914439131E-2</v>
      </c>
      <c r="N57" s="94">
        <f>K57/'סכום נכסי הקרן'!$C$42</f>
        <v>1.2185087811532836E-2</v>
      </c>
    </row>
    <row r="58" spans="2:14" s="124" customFormat="1">
      <c r="B58" s="86" t="s">
        <v>382</v>
      </c>
      <c r="C58" s="83" t="s">
        <v>383</v>
      </c>
      <c r="D58" s="96" t="s">
        <v>115</v>
      </c>
      <c r="E58" s="83"/>
      <c r="F58" s="96" t="s">
        <v>324</v>
      </c>
      <c r="G58" s="96" t="s">
        <v>155</v>
      </c>
      <c r="H58" s="93">
        <v>7241</v>
      </c>
      <c r="I58" s="95">
        <v>10024</v>
      </c>
      <c r="J58" s="83"/>
      <c r="K58" s="93">
        <v>2550.5941699999998</v>
      </c>
      <c r="L58" s="94">
        <v>2.1521905769065581E-3</v>
      </c>
      <c r="M58" s="94">
        <v>9.421231924155702E-3</v>
      </c>
      <c r="N58" s="94">
        <f>K58/'סכום נכסי הקרן'!$C$42</f>
        <v>5.1337669063917356E-3</v>
      </c>
    </row>
    <row r="59" spans="2:14" s="124" customFormat="1">
      <c r="B59" s="86" t="s">
        <v>384</v>
      </c>
      <c r="C59" s="83" t="s">
        <v>385</v>
      </c>
      <c r="D59" s="96" t="s">
        <v>115</v>
      </c>
      <c r="E59" s="83"/>
      <c r="F59" s="96" t="s">
        <v>324</v>
      </c>
      <c r="G59" s="96" t="s">
        <v>155</v>
      </c>
      <c r="H59" s="93">
        <v>13639</v>
      </c>
      <c r="I59" s="95">
        <v>10298</v>
      </c>
      <c r="J59" s="83"/>
      <c r="K59" s="93">
        <v>4935.5683899999995</v>
      </c>
      <c r="L59" s="94">
        <v>3.5455977150118797E-4</v>
      </c>
      <c r="M59" s="94">
        <v>1.8230706800259705E-2</v>
      </c>
      <c r="N59" s="94">
        <f>K59/'סכום נכסי הקרן'!$C$42</f>
        <v>9.9341784603918931E-3</v>
      </c>
    </row>
    <row r="60" spans="2:14" s="124" customFormat="1">
      <c r="B60" s="86" t="s">
        <v>386</v>
      </c>
      <c r="C60" s="83" t="s">
        <v>387</v>
      </c>
      <c r="D60" s="96" t="s">
        <v>115</v>
      </c>
      <c r="E60" s="83"/>
      <c r="F60" s="96" t="s">
        <v>324</v>
      </c>
      <c r="G60" s="96" t="s">
        <v>157</v>
      </c>
      <c r="H60" s="93">
        <v>2456</v>
      </c>
      <c r="I60" s="95">
        <v>10504</v>
      </c>
      <c r="J60" s="83"/>
      <c r="K60" s="93">
        <v>1116.7362000000001</v>
      </c>
      <c r="L60" s="94">
        <v>6.2639069701675822E-5</v>
      </c>
      <c r="M60" s="94">
        <v>4.1249332653733499E-3</v>
      </c>
      <c r="N60" s="94">
        <f>K60/'סכום נכסי הקרן'!$C$42</f>
        <v>2.2477363957628992E-3</v>
      </c>
    </row>
    <row r="61" spans="2:14" s="124" customFormat="1">
      <c r="B61" s="86" t="s">
        <v>388</v>
      </c>
      <c r="C61" s="83" t="s">
        <v>389</v>
      </c>
      <c r="D61" s="96" t="s">
        <v>115</v>
      </c>
      <c r="E61" s="83"/>
      <c r="F61" s="96" t="s">
        <v>324</v>
      </c>
      <c r="G61" s="96" t="s">
        <v>155</v>
      </c>
      <c r="H61" s="93">
        <v>14164</v>
      </c>
      <c r="I61" s="95">
        <v>11235</v>
      </c>
      <c r="J61" s="83"/>
      <c r="K61" s="93">
        <v>5591.9174499999999</v>
      </c>
      <c r="L61" s="94">
        <v>3.2787197937175061E-4</v>
      </c>
      <c r="M61" s="94">
        <v>2.0655089632382932E-2</v>
      </c>
      <c r="N61" s="94">
        <f>K61/'סכום נכסי הקרן'!$C$42</f>
        <v>1.1255260082431877E-2</v>
      </c>
    </row>
    <row r="62" spans="2:14" s="124" customFormat="1">
      <c r="B62" s="86" t="s">
        <v>390</v>
      </c>
      <c r="C62" s="83" t="s">
        <v>391</v>
      </c>
      <c r="D62" s="96" t="s">
        <v>369</v>
      </c>
      <c r="E62" s="83"/>
      <c r="F62" s="96" t="s">
        <v>324</v>
      </c>
      <c r="G62" s="96" t="s">
        <v>155</v>
      </c>
      <c r="H62" s="93">
        <v>39180</v>
      </c>
      <c r="I62" s="95">
        <v>3585</v>
      </c>
      <c r="J62" s="83"/>
      <c r="K62" s="93">
        <v>4935.7749400000002</v>
      </c>
      <c r="L62" s="94">
        <v>1.5126022467772191E-4</v>
      </c>
      <c r="M62" s="94">
        <v>1.8231469742274093E-2</v>
      </c>
      <c r="N62" s="94">
        <f>K62/'סכום נכסי הקרן'!$C$42</f>
        <v>9.9345941986410408E-3</v>
      </c>
    </row>
    <row r="63" spans="2:14" s="124" customFormat="1">
      <c r="B63" s="86" t="s">
        <v>392</v>
      </c>
      <c r="C63" s="83" t="s">
        <v>393</v>
      </c>
      <c r="D63" s="96" t="s">
        <v>115</v>
      </c>
      <c r="E63" s="83"/>
      <c r="F63" s="96" t="s">
        <v>324</v>
      </c>
      <c r="G63" s="96" t="s">
        <v>155</v>
      </c>
      <c r="H63" s="93">
        <v>12925.999999999998</v>
      </c>
      <c r="I63" s="95">
        <v>7729.5</v>
      </c>
      <c r="J63" s="83"/>
      <c r="K63" s="93">
        <v>3510.8907099999992</v>
      </c>
      <c r="L63" s="94">
        <v>2.8845474285451336E-4</v>
      </c>
      <c r="M63" s="94">
        <v>1.2968317746634572E-2</v>
      </c>
      <c r="N63" s="94">
        <f>K63/'סכום נכסי הקרן'!$C$42</f>
        <v>7.0666257889847612E-3</v>
      </c>
    </row>
    <row r="64" spans="2:14">
      <c r="B64" s="86" t="s">
        <v>394</v>
      </c>
      <c r="C64" s="83" t="s">
        <v>395</v>
      </c>
      <c r="D64" s="96" t="s">
        <v>369</v>
      </c>
      <c r="E64" s="83"/>
      <c r="F64" s="96" t="s">
        <v>324</v>
      </c>
      <c r="G64" s="96" t="s">
        <v>155</v>
      </c>
      <c r="H64" s="93">
        <v>72805</v>
      </c>
      <c r="I64" s="95">
        <v>3354</v>
      </c>
      <c r="J64" s="83"/>
      <c r="K64" s="93">
        <v>8580.7652600000001</v>
      </c>
      <c r="L64" s="94">
        <v>7.4290761745562798E-4</v>
      </c>
      <c r="M64" s="94">
        <v>3.169511659363599E-2</v>
      </c>
      <c r="N64" s="94">
        <f>K64/'סכום נכסי הקרן'!$C$42</f>
        <v>1.727113205285178E-2</v>
      </c>
    </row>
    <row r="65" spans="2:14">
      <c r="B65" s="86" t="s">
        <v>396</v>
      </c>
      <c r="C65" s="83" t="s">
        <v>397</v>
      </c>
      <c r="D65" s="96" t="s">
        <v>369</v>
      </c>
      <c r="E65" s="83"/>
      <c r="F65" s="96" t="s">
        <v>324</v>
      </c>
      <c r="G65" s="96" t="s">
        <v>155</v>
      </c>
      <c r="H65" s="93">
        <v>39118</v>
      </c>
      <c r="I65" s="95">
        <v>7843</v>
      </c>
      <c r="J65" s="83"/>
      <c r="K65" s="93">
        <v>10781.03894</v>
      </c>
      <c r="L65" s="94">
        <v>1.4681749031755391E-4</v>
      </c>
      <c r="M65" s="94">
        <v>3.9822355681575862E-2</v>
      </c>
      <c r="N65" s="94">
        <f>K65/'סכום נכסי הקרן'!$C$42</f>
        <v>2.1699783359378041E-2</v>
      </c>
    </row>
    <row r="66" spans="2:14">
      <c r="D66" s="1"/>
      <c r="E66" s="1"/>
      <c r="F66" s="1"/>
      <c r="G66" s="1"/>
    </row>
    <row r="67" spans="2:14">
      <c r="D67" s="1"/>
      <c r="E67" s="1"/>
      <c r="F67" s="1"/>
      <c r="G67" s="1"/>
    </row>
    <row r="68" spans="2:14">
      <c r="D68" s="1"/>
      <c r="E68" s="1"/>
      <c r="F68" s="1"/>
      <c r="G68" s="1"/>
    </row>
    <row r="69" spans="2:14">
      <c r="B69" s="98" t="s">
        <v>240</v>
      </c>
      <c r="D69" s="1"/>
      <c r="E69" s="1"/>
      <c r="F69" s="1"/>
      <c r="G69" s="1"/>
    </row>
    <row r="70" spans="2:14">
      <c r="B70" s="98" t="s">
        <v>104</v>
      </c>
      <c r="D70" s="1"/>
      <c r="E70" s="1"/>
      <c r="F70" s="1"/>
      <c r="G70" s="1"/>
    </row>
    <row r="71" spans="2:14">
      <c r="B71" s="98" t="s">
        <v>223</v>
      </c>
      <c r="D71" s="1"/>
      <c r="E71" s="1"/>
      <c r="F71" s="1"/>
      <c r="G71" s="1"/>
    </row>
    <row r="72" spans="2:14">
      <c r="B72" s="98" t="s">
        <v>231</v>
      </c>
      <c r="D72" s="1"/>
      <c r="E72" s="1"/>
      <c r="F72" s="1"/>
      <c r="G72" s="1"/>
    </row>
    <row r="73" spans="2:14">
      <c r="B73" s="98" t="s">
        <v>238</v>
      </c>
      <c r="D73" s="1"/>
      <c r="E73" s="1"/>
      <c r="F73" s="1"/>
      <c r="G73" s="1"/>
    </row>
    <row r="74" spans="2:14">
      <c r="D74" s="1"/>
      <c r="E74" s="1"/>
      <c r="F74" s="1"/>
      <c r="G74" s="1"/>
    </row>
    <row r="75" spans="2:14">
      <c r="D75" s="1"/>
      <c r="E75" s="1"/>
      <c r="F75" s="1"/>
      <c r="G75" s="1"/>
    </row>
    <row r="76" spans="2:14">
      <c r="D76" s="1"/>
      <c r="E76" s="1"/>
      <c r="F76" s="1"/>
      <c r="G76" s="1"/>
    </row>
    <row r="77" spans="2:14">
      <c r="D77" s="1"/>
      <c r="E77" s="1"/>
      <c r="F77" s="1"/>
      <c r="G77" s="1"/>
    </row>
    <row r="78" spans="2:14">
      <c r="D78" s="1"/>
      <c r="E78" s="1"/>
      <c r="F78" s="1"/>
      <c r="G78" s="1"/>
    </row>
    <row r="79" spans="2:14">
      <c r="D79" s="1"/>
      <c r="E79" s="1"/>
      <c r="F79" s="1"/>
      <c r="G79" s="1"/>
    </row>
    <row r="80" spans="2:14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3"/>
      <c r="D250" s="1"/>
      <c r="E250" s="1"/>
      <c r="F250" s="1"/>
      <c r="G250" s="1"/>
    </row>
    <row r="251" spans="2:7">
      <c r="B251" s="43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5" type="noConversion"/>
  <dataValidations count="1">
    <dataValidation allowBlank="1" showInputMessage="1" showErrorMessage="1" sqref="J9:J1048576 C5:C1048576 J1:J7 A1:A1048576 B1:B43 AG49:AG1048576 K1:AF1048576 AH1:XFD1048576 AG1:AG43 B45:B68 B70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8" style="1" customWidth="1"/>
    <col min="10" max="10" width="7" style="1" bestFit="1" customWidth="1"/>
    <col min="11" max="11" width="6.42578125" style="1" bestFit="1" customWidth="1"/>
    <col min="12" max="12" width="6.85546875" style="1" bestFit="1" customWidth="1"/>
    <col min="13" max="13" width="6.2851562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6" t="s">
        <v>171</v>
      </c>
      <c r="C1" s="77" t="s" vm="1">
        <v>241</v>
      </c>
    </row>
    <row r="2" spans="2:65">
      <c r="B2" s="56" t="s">
        <v>170</v>
      </c>
      <c r="C2" s="77" t="s">
        <v>242</v>
      </c>
    </row>
    <row r="3" spans="2:65">
      <c r="B3" s="56" t="s">
        <v>172</v>
      </c>
      <c r="C3" s="77" t="s">
        <v>243</v>
      </c>
    </row>
    <row r="4" spans="2:65">
      <c r="B4" s="56" t="s">
        <v>173</v>
      </c>
      <c r="C4" s="77">
        <v>2112</v>
      </c>
    </row>
    <row r="6" spans="2:65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1"/>
    </row>
    <row r="7" spans="2:65" ht="26.25" customHeight="1">
      <c r="B7" s="199" t="s">
        <v>83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1"/>
      <c r="BM7" s="3"/>
    </row>
    <row r="8" spans="2:65" s="3" customFormat="1" ht="78.75">
      <c r="B8" s="22" t="s">
        <v>107</v>
      </c>
      <c r="C8" s="30" t="s">
        <v>39</v>
      </c>
      <c r="D8" s="30" t="s">
        <v>111</v>
      </c>
      <c r="E8" s="30" t="s">
        <v>109</v>
      </c>
      <c r="F8" s="30" t="s">
        <v>52</v>
      </c>
      <c r="G8" s="30" t="s">
        <v>15</v>
      </c>
      <c r="H8" s="30" t="s">
        <v>53</v>
      </c>
      <c r="I8" s="30" t="s">
        <v>93</v>
      </c>
      <c r="J8" s="30" t="s">
        <v>225</v>
      </c>
      <c r="K8" s="30" t="s">
        <v>224</v>
      </c>
      <c r="L8" s="30" t="s">
        <v>51</v>
      </c>
      <c r="M8" s="30" t="s">
        <v>49</v>
      </c>
      <c r="N8" s="30" t="s">
        <v>174</v>
      </c>
      <c r="O8" s="20" t="s">
        <v>176</v>
      </c>
      <c r="P8" s="1"/>
      <c r="Q8" s="1"/>
      <c r="BH8" s="1"/>
      <c r="BI8" s="1"/>
    </row>
    <row r="9" spans="2:65" s="3" customFormat="1" ht="25.5">
      <c r="B9" s="15"/>
      <c r="C9" s="16"/>
      <c r="D9" s="16"/>
      <c r="E9" s="16"/>
      <c r="F9" s="16"/>
      <c r="G9" s="16"/>
      <c r="H9" s="16"/>
      <c r="I9" s="16"/>
      <c r="J9" s="32" t="s">
        <v>232</v>
      </c>
      <c r="K9" s="32"/>
      <c r="L9" s="32" t="s">
        <v>228</v>
      </c>
      <c r="M9" s="32" t="s">
        <v>20</v>
      </c>
      <c r="N9" s="32" t="s">
        <v>20</v>
      </c>
      <c r="O9" s="33" t="s">
        <v>20</v>
      </c>
      <c r="BG9" s="1"/>
      <c r="BH9" s="1"/>
      <c r="BI9" s="1"/>
      <c r="BM9" s="4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P10" s="5"/>
      <c r="BG10" s="1"/>
      <c r="BH10" s="3"/>
      <c r="BI10" s="1"/>
    </row>
    <row r="11" spans="2:65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5"/>
      <c r="BG11" s="1"/>
      <c r="BH11" s="3"/>
      <c r="BI11" s="1"/>
      <c r="BM11" s="1"/>
    </row>
    <row r="12" spans="2:65" s="4" customFormat="1" ht="18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5"/>
      <c r="BG12" s="1"/>
      <c r="BH12" s="3"/>
      <c r="BI12" s="1"/>
      <c r="BM12" s="1"/>
    </row>
    <row r="13" spans="2:65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BH13" s="3"/>
    </row>
    <row r="14" spans="2:65" ht="20.25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BH14" s="4"/>
    </row>
    <row r="15" spans="2:65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</row>
    <row r="16" spans="2:65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</row>
    <row r="17" spans="2:15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</row>
    <row r="18" spans="2:15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</row>
    <row r="19" spans="2:15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</row>
    <row r="20" spans="2:15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</row>
    <row r="21" spans="2:15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</row>
    <row r="22" spans="2:15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</row>
    <row r="23" spans="2:15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</row>
    <row r="24" spans="2:15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</row>
    <row r="25" spans="2:15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</row>
    <row r="26" spans="2:15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2:15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</row>
    <row r="28" spans="2:15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</row>
    <row r="29" spans="2:15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</row>
    <row r="30" spans="2:15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</row>
    <row r="31" spans="2:15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</row>
    <row r="32" spans="2:15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</row>
    <row r="33" spans="2:59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</row>
    <row r="34" spans="2:59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</row>
    <row r="35" spans="2:59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</row>
    <row r="36" spans="2:59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2:59" ht="20.25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BG37" s="4"/>
    </row>
    <row r="38" spans="2:59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BG38" s="3"/>
    </row>
    <row r="39" spans="2:59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</row>
    <row r="40" spans="2:59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</row>
    <row r="41" spans="2:59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</row>
    <row r="42" spans="2:59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</row>
    <row r="43" spans="2:59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</row>
    <row r="44" spans="2:59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</row>
    <row r="45" spans="2:59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</row>
    <row r="46" spans="2:59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</row>
    <row r="47" spans="2:59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</row>
    <row r="48" spans="2:59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</row>
    <row r="49" spans="2:15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</row>
    <row r="50" spans="2:15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</row>
    <row r="51" spans="2:15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</row>
    <row r="52" spans="2:15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</row>
    <row r="53" spans="2:15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</row>
    <row r="54" spans="2:15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</row>
    <row r="55" spans="2:15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</row>
    <row r="56" spans="2:15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</row>
    <row r="57" spans="2:15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</row>
    <row r="58" spans="2:15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</row>
    <row r="59" spans="2:15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</row>
    <row r="60" spans="2:15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</row>
    <row r="61" spans="2:15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</row>
    <row r="62" spans="2:15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</row>
    <row r="63" spans="2:15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</row>
    <row r="64" spans="2:15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</row>
    <row r="65" spans="2:15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</row>
    <row r="66" spans="2:15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</row>
    <row r="67" spans="2:15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</row>
    <row r="68" spans="2:15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</row>
    <row r="69" spans="2:15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</row>
    <row r="70" spans="2:15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</row>
    <row r="71" spans="2:15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</row>
    <row r="72" spans="2:15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</row>
    <row r="73" spans="2:15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</row>
    <row r="74" spans="2:15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</row>
    <row r="75" spans="2:15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</row>
    <row r="76" spans="2:15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</row>
    <row r="77" spans="2:15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</row>
    <row r="78" spans="2:15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</row>
    <row r="79" spans="2:15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</row>
    <row r="80" spans="2:15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</row>
    <row r="81" spans="2:15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</row>
    <row r="82" spans="2:15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  <row r="83" spans="2:15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  <row r="84" spans="2:15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</row>
    <row r="85" spans="2:15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</row>
    <row r="86" spans="2:15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  <row r="87" spans="2:15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  <row r="88" spans="2:15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  <row r="89" spans="2:15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  <row r="90" spans="2:15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  <row r="91" spans="2:15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  <row r="92" spans="2:15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</row>
    <row r="93" spans="2:15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</row>
    <row r="94" spans="2:15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</row>
    <row r="95" spans="2:15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</row>
    <row r="96" spans="2:15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</row>
    <row r="97" spans="2:15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</row>
    <row r="98" spans="2:15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</row>
    <row r="99" spans="2:15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2:15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2:15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2:15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</row>
    <row r="103" spans="2:15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</row>
    <row r="104" spans="2:15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</row>
    <row r="105" spans="2:15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</row>
    <row r="106" spans="2:15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</row>
    <row r="107" spans="2:15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</row>
    <row r="108" spans="2:15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</row>
    <row r="109" spans="2:15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</row>
    <row r="110" spans="2:15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</row>
    <row r="111" spans="2:15">
      <c r="C111" s="1"/>
      <c r="D111" s="1"/>
      <c r="E111" s="1"/>
    </row>
    <row r="112" spans="2:1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3"/>
      <c r="C325" s="1"/>
      <c r="D325" s="1"/>
      <c r="E325" s="1"/>
    </row>
    <row r="326" spans="2:5">
      <c r="B326" s="43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5" type="noConversion"/>
  <dataValidations count="1">
    <dataValidation allowBlank="1" showInputMessage="1" showErrorMessage="1" sqref="A1:A1048576 B39:B1048576 C5:C1048576 D1:AF1048576 AH1:XFD1048576 AG1:AG37 B1:B11 B13:B37 AG42:AG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171</v>
      </c>
      <c r="C1" s="77" t="s" vm="1">
        <v>241</v>
      </c>
    </row>
    <row r="2" spans="2:60">
      <c r="B2" s="56" t="s">
        <v>170</v>
      </c>
      <c r="C2" s="77" t="s">
        <v>242</v>
      </c>
    </row>
    <row r="3" spans="2:60">
      <c r="B3" s="56" t="s">
        <v>172</v>
      </c>
      <c r="C3" s="77" t="s">
        <v>243</v>
      </c>
    </row>
    <row r="4" spans="2:60">
      <c r="B4" s="56" t="s">
        <v>173</v>
      </c>
      <c r="C4" s="77">
        <v>2112</v>
      </c>
    </row>
    <row r="6" spans="2:60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1"/>
    </row>
    <row r="7" spans="2:60" ht="26.25" customHeight="1">
      <c r="B7" s="199" t="s">
        <v>84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BH7" s="3"/>
    </row>
    <row r="8" spans="2:60" s="3" customFormat="1" ht="78.75">
      <c r="B8" s="22" t="s">
        <v>108</v>
      </c>
      <c r="C8" s="30" t="s">
        <v>39</v>
      </c>
      <c r="D8" s="30" t="s">
        <v>111</v>
      </c>
      <c r="E8" s="30" t="s">
        <v>52</v>
      </c>
      <c r="F8" s="30" t="s">
        <v>93</v>
      </c>
      <c r="G8" s="30" t="s">
        <v>225</v>
      </c>
      <c r="H8" s="30" t="s">
        <v>224</v>
      </c>
      <c r="I8" s="30" t="s">
        <v>51</v>
      </c>
      <c r="J8" s="30" t="s">
        <v>49</v>
      </c>
      <c r="K8" s="30" t="s">
        <v>174</v>
      </c>
      <c r="L8" s="30" t="s">
        <v>176</v>
      </c>
      <c r="BD8" s="1"/>
      <c r="BE8" s="1"/>
    </row>
    <row r="9" spans="2:60" s="3" customFormat="1" ht="25.5">
      <c r="B9" s="15"/>
      <c r="C9" s="16"/>
      <c r="D9" s="16"/>
      <c r="E9" s="16"/>
      <c r="F9" s="16"/>
      <c r="G9" s="16" t="s">
        <v>232</v>
      </c>
      <c r="H9" s="16"/>
      <c r="I9" s="16" t="s">
        <v>228</v>
      </c>
      <c r="J9" s="16" t="s">
        <v>20</v>
      </c>
      <c r="K9" s="32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C10" s="1"/>
      <c r="BD10" s="3"/>
      <c r="BE10" s="1"/>
    </row>
    <row r="11" spans="2:60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BC11" s="1"/>
      <c r="BD11" s="3"/>
      <c r="BE11" s="1"/>
      <c r="BG11" s="1"/>
    </row>
    <row r="12" spans="2:60" s="4" customFormat="1" ht="18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BC12" s="1"/>
      <c r="BD12" s="3"/>
      <c r="BE12" s="1"/>
      <c r="BG12" s="1"/>
    </row>
    <row r="13" spans="2:60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BD13" s="3"/>
    </row>
    <row r="14" spans="2:60" ht="20.25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BD14" s="4"/>
    </row>
    <row r="15" spans="2:60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2:60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</row>
    <row r="17" spans="2:56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</row>
    <row r="18" spans="2:56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</row>
    <row r="19" spans="2:56" ht="20.25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BC19" s="4"/>
    </row>
    <row r="20" spans="2:56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BD20" s="3"/>
    </row>
    <row r="21" spans="2:56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</row>
    <row r="22" spans="2:56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5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5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5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5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5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5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5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5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5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5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A1:A1048576 B21:B1048576 C5:C1048576 D1:AF1048576 AH1:XFD1048576 AG1:AG19 B1:B11 B13:B19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6" t="s">
        <v>171</v>
      </c>
      <c r="C1" s="77" t="s" vm="1">
        <v>241</v>
      </c>
    </row>
    <row r="2" spans="2:61">
      <c r="B2" s="56" t="s">
        <v>170</v>
      </c>
      <c r="C2" s="77" t="s">
        <v>242</v>
      </c>
    </row>
    <row r="3" spans="2:61">
      <c r="B3" s="56" t="s">
        <v>172</v>
      </c>
      <c r="C3" s="77" t="s">
        <v>243</v>
      </c>
    </row>
    <row r="4" spans="2:61">
      <c r="B4" s="56" t="s">
        <v>173</v>
      </c>
      <c r="C4" s="77">
        <v>2112</v>
      </c>
    </row>
    <row r="6" spans="2:61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1"/>
    </row>
    <row r="7" spans="2:61" ht="26.25" customHeight="1">
      <c r="B7" s="199" t="s">
        <v>85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BI7" s="3"/>
    </row>
    <row r="8" spans="2:61" s="3" customFormat="1" ht="78.75">
      <c r="B8" s="22" t="s">
        <v>108</v>
      </c>
      <c r="C8" s="30" t="s">
        <v>39</v>
      </c>
      <c r="D8" s="30" t="s">
        <v>111</v>
      </c>
      <c r="E8" s="30" t="s">
        <v>52</v>
      </c>
      <c r="F8" s="30" t="s">
        <v>93</v>
      </c>
      <c r="G8" s="30" t="s">
        <v>225</v>
      </c>
      <c r="H8" s="30" t="s">
        <v>224</v>
      </c>
      <c r="I8" s="30" t="s">
        <v>51</v>
      </c>
      <c r="J8" s="30" t="s">
        <v>49</v>
      </c>
      <c r="K8" s="30" t="s">
        <v>174</v>
      </c>
      <c r="L8" s="31" t="s">
        <v>176</v>
      </c>
      <c r="M8" s="1"/>
      <c r="BE8" s="1"/>
      <c r="BF8" s="1"/>
    </row>
    <row r="9" spans="2:61" s="3" customFormat="1" ht="20.25">
      <c r="B9" s="15"/>
      <c r="C9" s="30"/>
      <c r="D9" s="30"/>
      <c r="E9" s="30"/>
      <c r="F9" s="30"/>
      <c r="G9" s="16" t="s">
        <v>232</v>
      </c>
      <c r="H9" s="16"/>
      <c r="I9" s="16" t="s">
        <v>228</v>
      </c>
      <c r="J9" s="16" t="s">
        <v>20</v>
      </c>
      <c r="K9" s="32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BD11" s="1"/>
      <c r="BE11" s="3"/>
      <c r="BF11" s="1"/>
      <c r="BH11" s="1"/>
    </row>
    <row r="12" spans="2:6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BE12" s="3"/>
    </row>
    <row r="13" spans="2:61" ht="20.25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BE13" s="4"/>
    </row>
    <row r="14" spans="2:61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</row>
    <row r="15" spans="2:61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2:6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</row>
    <row r="17" spans="2:56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</row>
    <row r="18" spans="2:56" ht="20.25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BD18" s="4"/>
    </row>
    <row r="19" spans="2:56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56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</row>
    <row r="21" spans="2:56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BD21" s="3"/>
    </row>
    <row r="22" spans="2:56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5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5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5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5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5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5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5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5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5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5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pane ySplit="10" topLeftCell="A11" activePane="bottomLeft" state="frozen"/>
      <selection pane="bottomLeft" activeCell="C15" sqref="C15"/>
    </sheetView>
  </sheetViews>
  <sheetFormatPr defaultColWidth="9.140625" defaultRowHeight="18"/>
  <cols>
    <col min="1" max="1" width="6.28515625" style="2" customWidth="1"/>
    <col min="2" max="2" width="32.570312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7" style="1" bestFit="1" customWidth="1"/>
    <col min="8" max="8" width="10.7109375" style="1" bestFit="1" customWidth="1"/>
    <col min="9" max="9" width="9.7109375" style="1" bestFit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6" t="s">
        <v>171</v>
      </c>
      <c r="C1" s="77" t="s" vm="1">
        <v>241</v>
      </c>
    </row>
    <row r="2" spans="1:60">
      <c r="B2" s="56" t="s">
        <v>170</v>
      </c>
      <c r="C2" s="77" t="s">
        <v>242</v>
      </c>
    </row>
    <row r="3" spans="1:60">
      <c r="B3" s="56" t="s">
        <v>172</v>
      </c>
      <c r="C3" s="77" t="s">
        <v>243</v>
      </c>
    </row>
    <row r="4" spans="1:60">
      <c r="B4" s="56" t="s">
        <v>173</v>
      </c>
      <c r="C4" s="77">
        <v>2112</v>
      </c>
    </row>
    <row r="6" spans="1:60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1"/>
      <c r="BD6" s="1" t="s">
        <v>112</v>
      </c>
      <c r="BF6" s="1" t="s">
        <v>179</v>
      </c>
      <c r="BH6" s="3" t="s">
        <v>156</v>
      </c>
    </row>
    <row r="7" spans="1:60" ht="26.25" customHeight="1">
      <c r="B7" s="199" t="s">
        <v>86</v>
      </c>
      <c r="C7" s="200"/>
      <c r="D7" s="200"/>
      <c r="E7" s="200"/>
      <c r="F7" s="200"/>
      <c r="G7" s="200"/>
      <c r="H7" s="200"/>
      <c r="I7" s="200"/>
      <c r="J7" s="200"/>
      <c r="K7" s="201"/>
      <c r="BD7" s="3" t="s">
        <v>114</v>
      </c>
      <c r="BF7" s="1" t="s">
        <v>134</v>
      </c>
      <c r="BH7" s="3" t="s">
        <v>155</v>
      </c>
    </row>
    <row r="8" spans="1:60" s="3" customFormat="1" ht="78.75">
      <c r="A8" s="2"/>
      <c r="B8" s="22" t="s">
        <v>108</v>
      </c>
      <c r="C8" s="30" t="s">
        <v>39</v>
      </c>
      <c r="D8" s="30" t="s">
        <v>111</v>
      </c>
      <c r="E8" s="30" t="s">
        <v>52</v>
      </c>
      <c r="F8" s="30" t="s">
        <v>93</v>
      </c>
      <c r="G8" s="30" t="s">
        <v>225</v>
      </c>
      <c r="H8" s="30" t="s">
        <v>224</v>
      </c>
      <c r="I8" s="30" t="s">
        <v>51</v>
      </c>
      <c r="J8" s="30" t="s">
        <v>174</v>
      </c>
      <c r="K8" s="30" t="s">
        <v>176</v>
      </c>
      <c r="BC8" s="1" t="s">
        <v>127</v>
      </c>
      <c r="BD8" s="1" t="s">
        <v>128</v>
      </c>
      <c r="BE8" s="1" t="s">
        <v>135</v>
      </c>
      <c r="BG8" s="4" t="s">
        <v>157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232</v>
      </c>
      <c r="H9" s="16"/>
      <c r="I9" s="16" t="s">
        <v>228</v>
      </c>
      <c r="J9" s="32" t="s">
        <v>20</v>
      </c>
      <c r="K9" s="57" t="s">
        <v>20</v>
      </c>
      <c r="BC9" s="1" t="s">
        <v>124</v>
      </c>
      <c r="BE9" s="1" t="s">
        <v>136</v>
      </c>
      <c r="BG9" s="4" t="s">
        <v>158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8" t="s">
        <v>6</v>
      </c>
      <c r="J10" s="58" t="s">
        <v>7</v>
      </c>
      <c r="K10" s="58" t="s">
        <v>8</v>
      </c>
      <c r="L10" s="3"/>
      <c r="M10" s="3"/>
      <c r="N10" s="3"/>
      <c r="O10" s="3"/>
      <c r="BC10" s="1" t="s">
        <v>120</v>
      </c>
      <c r="BD10" s="3"/>
      <c r="BE10" s="1" t="s">
        <v>180</v>
      </c>
      <c r="BG10" s="1" t="s">
        <v>164</v>
      </c>
    </row>
    <row r="11" spans="1:60" s="4" customFormat="1" ht="18" customHeight="1">
      <c r="A11" s="107"/>
      <c r="B11" s="111" t="s">
        <v>41</v>
      </c>
      <c r="C11" s="112"/>
      <c r="D11" s="112"/>
      <c r="E11" s="112"/>
      <c r="F11" s="112"/>
      <c r="G11" s="113"/>
      <c r="H11" s="117"/>
      <c r="I11" s="113">
        <v>-2006.7578600000002</v>
      </c>
      <c r="J11" s="114">
        <v>1</v>
      </c>
      <c r="K11" s="114">
        <f>I11/'סכום נכסי הקרן'!$C$42</f>
        <v>-4.0391479020786365E-3</v>
      </c>
      <c r="L11" s="3"/>
      <c r="M11" s="3"/>
      <c r="N11" s="3"/>
      <c r="O11" s="3"/>
      <c r="BC11" s="99" t="s">
        <v>119</v>
      </c>
      <c r="BD11" s="3"/>
      <c r="BE11" s="99" t="s">
        <v>137</v>
      </c>
      <c r="BG11" s="99" t="s">
        <v>159</v>
      </c>
    </row>
    <row r="12" spans="1:60" s="99" customFormat="1" ht="20.25">
      <c r="A12" s="107"/>
      <c r="B12" s="115" t="s">
        <v>222</v>
      </c>
      <c r="C12" s="112"/>
      <c r="D12" s="112"/>
      <c r="E12" s="112"/>
      <c r="F12" s="112"/>
      <c r="G12" s="113"/>
      <c r="H12" s="117"/>
      <c r="I12" s="113">
        <v>-2006.7578600000002</v>
      </c>
      <c r="J12" s="114">
        <v>1</v>
      </c>
      <c r="K12" s="114">
        <f>I12/'סכום נכסי הקרן'!$C$42</f>
        <v>-4.0391479020786365E-3</v>
      </c>
      <c r="L12" s="3"/>
      <c r="M12" s="3"/>
      <c r="N12" s="3"/>
      <c r="O12" s="3"/>
      <c r="BC12" s="99" t="s">
        <v>117</v>
      </c>
      <c r="BD12" s="4"/>
      <c r="BE12" s="99" t="s">
        <v>138</v>
      </c>
      <c r="BG12" s="99" t="s">
        <v>160</v>
      </c>
    </row>
    <row r="13" spans="1:60">
      <c r="B13" s="82" t="s">
        <v>398</v>
      </c>
      <c r="C13" s="83" t="s">
        <v>399</v>
      </c>
      <c r="D13" s="96" t="s">
        <v>29</v>
      </c>
      <c r="E13" s="96" t="s">
        <v>400</v>
      </c>
      <c r="F13" s="96" t="s">
        <v>157</v>
      </c>
      <c r="G13" s="93">
        <v>65</v>
      </c>
      <c r="H13" s="95">
        <v>328100</v>
      </c>
      <c r="I13" s="93">
        <v>-41.803179999999998</v>
      </c>
      <c r="J13" s="94">
        <v>2.0831202823842432E-2</v>
      </c>
      <c r="K13" s="94">
        <f>I13/'סכום נכסי הקרן'!$C$42</f>
        <v>-8.4140309183697732E-5</v>
      </c>
      <c r="P13" s="1"/>
      <c r="BC13" s="1" t="s">
        <v>121</v>
      </c>
      <c r="BE13" s="1" t="s">
        <v>139</v>
      </c>
      <c r="BG13" s="1" t="s">
        <v>161</v>
      </c>
    </row>
    <row r="14" spans="1:60">
      <c r="B14" s="82" t="s">
        <v>401</v>
      </c>
      <c r="C14" s="83" t="s">
        <v>402</v>
      </c>
      <c r="D14" s="96" t="s">
        <v>29</v>
      </c>
      <c r="E14" s="96" t="s">
        <v>400</v>
      </c>
      <c r="F14" s="96" t="s">
        <v>158</v>
      </c>
      <c r="G14" s="93">
        <v>15</v>
      </c>
      <c r="H14" s="95">
        <v>699350</v>
      </c>
      <c r="I14" s="93">
        <v>-46.186500000000002</v>
      </c>
      <c r="J14" s="94">
        <v>2.3015482296404211E-2</v>
      </c>
      <c r="K14" s="94">
        <f>I14/'סכום נכסי הקרן'!$C$42</f>
        <v>-9.2962937032849068E-5</v>
      </c>
      <c r="P14" s="1"/>
      <c r="BC14" s="1" t="s">
        <v>118</v>
      </c>
      <c r="BE14" s="1" t="s">
        <v>140</v>
      </c>
      <c r="BG14" s="1" t="s">
        <v>163</v>
      </c>
    </row>
    <row r="15" spans="1:60">
      <c r="B15" s="82" t="s">
        <v>403</v>
      </c>
      <c r="C15" s="83" t="s">
        <v>404</v>
      </c>
      <c r="D15" s="96" t="s">
        <v>29</v>
      </c>
      <c r="E15" s="96" t="s">
        <v>400</v>
      </c>
      <c r="F15" s="96" t="s">
        <v>155</v>
      </c>
      <c r="G15" s="93">
        <v>87</v>
      </c>
      <c r="H15" s="95">
        <v>264300</v>
      </c>
      <c r="I15" s="93">
        <v>-1955.3144199999999</v>
      </c>
      <c r="J15" s="94">
        <v>0.97436489921110847</v>
      </c>
      <c r="K15" s="94">
        <f>I15/'סכום נכסי הקרן'!$C$42</f>
        <v>-3.9356039385076112E-3</v>
      </c>
      <c r="P15" s="1"/>
      <c r="BC15" s="1" t="s">
        <v>129</v>
      </c>
      <c r="BE15" s="1" t="s">
        <v>181</v>
      </c>
      <c r="BG15" s="1" t="s">
        <v>165</v>
      </c>
    </row>
    <row r="16" spans="1:60" ht="20.25">
      <c r="B16" s="82" t="s">
        <v>405</v>
      </c>
      <c r="C16" s="83" t="s">
        <v>406</v>
      </c>
      <c r="D16" s="96" t="s">
        <v>29</v>
      </c>
      <c r="E16" s="96" t="s">
        <v>400</v>
      </c>
      <c r="F16" s="96" t="s">
        <v>159</v>
      </c>
      <c r="G16" s="93">
        <v>2</v>
      </c>
      <c r="H16" s="95">
        <v>573600</v>
      </c>
      <c r="I16" s="93">
        <v>-26.32403</v>
      </c>
      <c r="J16" s="94">
        <v>1.3117691239539981E-2</v>
      </c>
      <c r="K16" s="94">
        <f>I16/'סכום נכסי הקרן'!$C$42</f>
        <v>-5.2984295050303227E-5</v>
      </c>
      <c r="P16" s="1"/>
      <c r="BC16" s="4" t="s">
        <v>115</v>
      </c>
      <c r="BD16" s="1" t="s">
        <v>130</v>
      </c>
      <c r="BE16" s="1" t="s">
        <v>141</v>
      </c>
      <c r="BG16" s="1" t="s">
        <v>166</v>
      </c>
    </row>
    <row r="17" spans="2:60">
      <c r="B17" s="82" t="s">
        <v>407</v>
      </c>
      <c r="C17" s="83" t="s">
        <v>408</v>
      </c>
      <c r="D17" s="96" t="s">
        <v>29</v>
      </c>
      <c r="E17" s="96" t="s">
        <v>400</v>
      </c>
      <c r="F17" s="96" t="s">
        <v>165</v>
      </c>
      <c r="G17" s="93">
        <v>14</v>
      </c>
      <c r="H17" s="95">
        <v>171650</v>
      </c>
      <c r="I17" s="93">
        <v>62.870269999999998</v>
      </c>
      <c r="J17" s="94">
        <v>-3.1329275570895231E-2</v>
      </c>
      <c r="K17" s="94">
        <f>I17/'סכום נכסי הקרן'!$C$42</f>
        <v>1.2654357769582497E-4</v>
      </c>
      <c r="P17" s="1"/>
      <c r="BC17" s="1" t="s">
        <v>125</v>
      </c>
      <c r="BE17" s="1" t="s">
        <v>142</v>
      </c>
      <c r="BG17" s="1" t="s">
        <v>167</v>
      </c>
    </row>
    <row r="18" spans="2:60">
      <c r="B18" s="101"/>
      <c r="C18" s="83"/>
      <c r="D18" s="83"/>
      <c r="E18" s="83"/>
      <c r="F18" s="83"/>
      <c r="G18" s="93"/>
      <c r="H18" s="95"/>
      <c r="I18" s="83"/>
      <c r="J18" s="94"/>
      <c r="K18" s="83"/>
      <c r="BD18" s="1" t="s">
        <v>113</v>
      </c>
      <c r="BF18" s="1" t="s">
        <v>143</v>
      </c>
      <c r="BH18" s="1" t="s">
        <v>29</v>
      </c>
    </row>
    <row r="19" spans="2:60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BD19" s="1" t="s">
        <v>126</v>
      </c>
      <c r="BF19" s="1" t="s">
        <v>144</v>
      </c>
    </row>
    <row r="20" spans="2:60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BD20" s="1" t="s">
        <v>131</v>
      </c>
      <c r="BF20" s="1" t="s">
        <v>145</v>
      </c>
    </row>
    <row r="21" spans="2:60">
      <c r="B21" s="98" t="s">
        <v>240</v>
      </c>
      <c r="C21" s="100"/>
      <c r="D21" s="100"/>
      <c r="E21" s="100"/>
      <c r="F21" s="100"/>
      <c r="G21" s="100"/>
      <c r="H21" s="100"/>
      <c r="I21" s="100"/>
      <c r="J21" s="100"/>
      <c r="K21" s="100"/>
      <c r="BD21" s="1" t="s">
        <v>116</v>
      </c>
      <c r="BE21" s="1" t="s">
        <v>132</v>
      </c>
      <c r="BF21" s="1" t="s">
        <v>146</v>
      </c>
    </row>
    <row r="22" spans="2:60">
      <c r="B22" s="98" t="s">
        <v>104</v>
      </c>
      <c r="C22" s="100"/>
      <c r="D22" s="100"/>
      <c r="E22" s="100"/>
      <c r="F22" s="100"/>
      <c r="G22" s="100"/>
      <c r="H22" s="100"/>
      <c r="I22" s="100"/>
      <c r="J22" s="100"/>
      <c r="K22" s="100"/>
      <c r="BD22" s="1" t="s">
        <v>122</v>
      </c>
      <c r="BF22" s="1" t="s">
        <v>147</v>
      </c>
    </row>
    <row r="23" spans="2:60">
      <c r="B23" s="98" t="s">
        <v>223</v>
      </c>
      <c r="C23" s="100"/>
      <c r="D23" s="100"/>
      <c r="E23" s="100"/>
      <c r="F23" s="100"/>
      <c r="G23" s="100"/>
      <c r="H23" s="100"/>
      <c r="I23" s="100"/>
      <c r="J23" s="100"/>
      <c r="K23" s="100"/>
      <c r="BD23" s="1" t="s">
        <v>29</v>
      </c>
      <c r="BE23" s="1" t="s">
        <v>123</v>
      </c>
      <c r="BF23" s="1" t="s">
        <v>182</v>
      </c>
    </row>
    <row r="24" spans="2:60">
      <c r="B24" s="98" t="s">
        <v>231</v>
      </c>
      <c r="C24" s="100"/>
      <c r="D24" s="100"/>
      <c r="E24" s="100"/>
      <c r="F24" s="100"/>
      <c r="G24" s="100"/>
      <c r="H24" s="100"/>
      <c r="I24" s="100"/>
      <c r="J24" s="100"/>
      <c r="K24" s="100"/>
      <c r="BF24" s="1" t="s">
        <v>185</v>
      </c>
    </row>
    <row r="25" spans="2:60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BF25" s="1" t="s">
        <v>148</v>
      </c>
    </row>
    <row r="26" spans="2:60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BF26" s="1" t="s">
        <v>149</v>
      </c>
    </row>
    <row r="27" spans="2:60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BF27" s="1" t="s">
        <v>184</v>
      </c>
    </row>
    <row r="28" spans="2:60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BF28" s="1" t="s">
        <v>150</v>
      </c>
    </row>
    <row r="29" spans="2:60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BF29" s="1" t="s">
        <v>151</v>
      </c>
    </row>
    <row r="30" spans="2:60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BF30" s="1" t="s">
        <v>183</v>
      </c>
    </row>
    <row r="31" spans="2:60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BF31" s="1" t="s">
        <v>29</v>
      </c>
    </row>
    <row r="32" spans="2:60"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2:11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</row>
    <row r="112" spans="2:11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</row>
    <row r="113" spans="2:11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</row>
    <row r="114" spans="2:11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</row>
    <row r="115" spans="2:11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</row>
    <row r="116" spans="2:11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</row>
    <row r="117" spans="2:11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</row>
    <row r="118" spans="2:11">
      <c r="C118" s="3"/>
      <c r="D118" s="3"/>
      <c r="E118" s="3"/>
      <c r="F118" s="3"/>
      <c r="G118" s="3"/>
      <c r="H118" s="3"/>
    </row>
    <row r="119" spans="2:11">
      <c r="C119" s="3"/>
      <c r="D119" s="3"/>
      <c r="E119" s="3"/>
      <c r="F119" s="3"/>
      <c r="G119" s="3"/>
      <c r="H119" s="3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6" t="s">
        <v>171</v>
      </c>
      <c r="C1" s="77" t="s" vm="1">
        <v>241</v>
      </c>
    </row>
    <row r="2" spans="2:81">
      <c r="B2" s="56" t="s">
        <v>170</v>
      </c>
      <c r="C2" s="77" t="s">
        <v>242</v>
      </c>
    </row>
    <row r="3" spans="2:81">
      <c r="B3" s="56" t="s">
        <v>172</v>
      </c>
      <c r="C3" s="77" t="s">
        <v>243</v>
      </c>
      <c r="E3" s="2"/>
    </row>
    <row r="4" spans="2:81">
      <c r="B4" s="56" t="s">
        <v>173</v>
      </c>
      <c r="C4" s="77">
        <v>2112</v>
      </c>
    </row>
    <row r="6" spans="2:81" ht="26.25" customHeight="1">
      <c r="B6" s="199" t="s">
        <v>201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1"/>
    </row>
    <row r="7" spans="2:81" ht="26.25" customHeight="1">
      <c r="B7" s="199" t="s">
        <v>87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1"/>
    </row>
    <row r="8" spans="2:81" s="3" customFormat="1" ht="47.25">
      <c r="B8" s="22" t="s">
        <v>108</v>
      </c>
      <c r="C8" s="30" t="s">
        <v>39</v>
      </c>
      <c r="D8" s="13" t="s">
        <v>42</v>
      </c>
      <c r="E8" s="30" t="s">
        <v>15</v>
      </c>
      <c r="F8" s="30" t="s">
        <v>53</v>
      </c>
      <c r="G8" s="30" t="s">
        <v>94</v>
      </c>
      <c r="H8" s="30" t="s">
        <v>18</v>
      </c>
      <c r="I8" s="30" t="s">
        <v>93</v>
      </c>
      <c r="J8" s="30" t="s">
        <v>17</v>
      </c>
      <c r="K8" s="30" t="s">
        <v>19</v>
      </c>
      <c r="L8" s="30" t="s">
        <v>225</v>
      </c>
      <c r="M8" s="30" t="s">
        <v>224</v>
      </c>
      <c r="N8" s="30" t="s">
        <v>51</v>
      </c>
      <c r="O8" s="30" t="s">
        <v>49</v>
      </c>
      <c r="P8" s="30" t="s">
        <v>174</v>
      </c>
      <c r="Q8" s="31" t="s">
        <v>176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232</v>
      </c>
      <c r="M9" s="32"/>
      <c r="N9" s="32" t="s">
        <v>228</v>
      </c>
      <c r="O9" s="32" t="s">
        <v>20</v>
      </c>
      <c r="P9" s="32" t="s">
        <v>20</v>
      </c>
      <c r="Q9" s="33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105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</row>
    <row r="13" spans="2:81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</row>
    <row r="14" spans="2:81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</row>
    <row r="15" spans="2:81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</row>
    <row r="16" spans="2:8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</row>
    <row r="17" spans="2:17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</row>
    <row r="18" spans="2:17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</row>
    <row r="19" spans="2:17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</row>
    <row r="20" spans="2:17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</row>
    <row r="21" spans="2:17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</row>
    <row r="22" spans="2:17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</row>
    <row r="23" spans="2:17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17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2:17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</row>
    <row r="26" spans="2:17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</row>
    <row r="27" spans="2:17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</row>
    <row r="28" spans="2:17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</row>
    <row r="29" spans="2:17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</row>
    <row r="30" spans="2:17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</row>
    <row r="31" spans="2:17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</row>
    <row r="32" spans="2:17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</row>
    <row r="33" spans="2:17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2:17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2:17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</row>
    <row r="36" spans="2:17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2:17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</row>
    <row r="38" spans="2:17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</row>
    <row r="39" spans="2:17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</row>
    <row r="40" spans="2:17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spans="2:17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</row>
    <row r="42" spans="2:17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</row>
    <row r="43" spans="2:17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</row>
    <row r="44" spans="2:17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</row>
    <row r="49" spans="2:17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</row>
    <row r="50" spans="2:17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  <row r="51" spans="2:17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</row>
    <row r="52" spans="2:17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</row>
    <row r="53" spans="2:17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</row>
    <row r="54" spans="2:17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</row>
    <row r="55" spans="2:17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</row>
    <row r="56" spans="2:17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</row>
    <row r="57" spans="2:17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</row>
    <row r="58" spans="2:17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</row>
    <row r="59" spans="2:17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</row>
    <row r="60" spans="2:17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</row>
    <row r="61" spans="2:17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</row>
    <row r="62" spans="2:17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</row>
    <row r="63" spans="2:17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</row>
    <row r="64" spans="2:17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</row>
    <row r="65" spans="2:17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2:17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</row>
    <row r="67" spans="2:17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</row>
    <row r="68" spans="2:17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</row>
    <row r="69" spans="2:17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</row>
    <row r="70" spans="2:17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</row>
    <row r="71" spans="2:17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</row>
    <row r="72" spans="2:17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</row>
    <row r="73" spans="2:17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</row>
    <row r="74" spans="2:17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</row>
    <row r="75" spans="2:17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</row>
    <row r="76" spans="2:17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2:17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</row>
    <row r="78" spans="2:17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</row>
    <row r="79" spans="2:17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</row>
    <row r="80" spans="2:17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</row>
    <row r="81" spans="2:17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</row>
    <row r="82" spans="2:17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</row>
    <row r="83" spans="2:17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</row>
    <row r="84" spans="2:17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</row>
    <row r="85" spans="2:17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</row>
    <row r="86" spans="2:17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</row>
    <row r="87" spans="2:17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2:17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</row>
    <row r="89" spans="2:17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</row>
    <row r="90" spans="2:17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</row>
    <row r="91" spans="2:17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</row>
    <row r="92" spans="2:17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</row>
    <row r="93" spans="2:17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</row>
    <row r="94" spans="2:17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</row>
    <row r="95" spans="2:17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</row>
    <row r="96" spans="2:17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</row>
    <row r="97" spans="2:17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</row>
    <row r="98" spans="2:17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</row>
    <row r="99" spans="2:17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</row>
    <row r="100" spans="2:17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</row>
    <row r="101" spans="2:17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</row>
    <row r="102" spans="2:17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</row>
    <row r="103" spans="2:17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</row>
    <row r="104" spans="2:17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</row>
    <row r="105" spans="2:17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</row>
    <row r="106" spans="2:17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</row>
    <row r="107" spans="2:17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</row>
    <row r="108" spans="2:17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</row>
    <row r="109" spans="2:17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</row>
    <row r="110" spans="2:17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</row>
  </sheetData>
  <sheetProtection sheet="1" objects="1" scenarios="1"/>
  <mergeCells count="2">
    <mergeCell ref="B6:Q6"/>
    <mergeCell ref="B7:Q7"/>
  </mergeCells>
  <phoneticPr fontId="5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97"/>
  <sheetViews>
    <sheetView rightToLeft="1" workbookViewId="0">
      <pane ySplit="10" topLeftCell="A11" activePane="bottomLeft" state="frozen"/>
      <selection pane="bottomLeft" activeCell="C12" sqref="C12"/>
    </sheetView>
  </sheetViews>
  <sheetFormatPr defaultColWidth="9.140625" defaultRowHeight="18"/>
  <cols>
    <col min="1" max="1" width="3" style="1" customWidth="1"/>
    <col min="2" max="2" width="32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3.140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6" t="s">
        <v>171</v>
      </c>
      <c r="C1" s="77" t="s" vm="1">
        <v>241</v>
      </c>
    </row>
    <row r="2" spans="2:72">
      <c r="B2" s="56" t="s">
        <v>170</v>
      </c>
      <c r="C2" s="77" t="s">
        <v>242</v>
      </c>
    </row>
    <row r="3" spans="2:72">
      <c r="B3" s="56" t="s">
        <v>172</v>
      </c>
      <c r="C3" s="77" t="s">
        <v>243</v>
      </c>
    </row>
    <row r="4" spans="2:72">
      <c r="B4" s="56" t="s">
        <v>173</v>
      </c>
      <c r="C4" s="77">
        <v>2112</v>
      </c>
    </row>
    <row r="6" spans="2:72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1"/>
    </row>
    <row r="7" spans="2:72" ht="26.25" customHeight="1">
      <c r="B7" s="199" t="s">
        <v>78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1"/>
    </row>
    <row r="8" spans="2:72" s="3" customFormat="1" ht="78.75">
      <c r="B8" s="22" t="s">
        <v>108</v>
      </c>
      <c r="C8" s="30" t="s">
        <v>39</v>
      </c>
      <c r="D8" s="30" t="s">
        <v>15</v>
      </c>
      <c r="E8" s="30" t="s">
        <v>53</v>
      </c>
      <c r="F8" s="30" t="s">
        <v>94</v>
      </c>
      <c r="G8" s="30" t="s">
        <v>18</v>
      </c>
      <c r="H8" s="30" t="s">
        <v>93</v>
      </c>
      <c r="I8" s="30" t="s">
        <v>17</v>
      </c>
      <c r="J8" s="30" t="s">
        <v>19</v>
      </c>
      <c r="K8" s="30" t="s">
        <v>225</v>
      </c>
      <c r="L8" s="30" t="s">
        <v>224</v>
      </c>
      <c r="M8" s="30" t="s">
        <v>102</v>
      </c>
      <c r="N8" s="30" t="s">
        <v>49</v>
      </c>
      <c r="O8" s="30" t="s">
        <v>174</v>
      </c>
      <c r="P8" s="31" t="s">
        <v>176</v>
      </c>
    </row>
    <row r="9" spans="2:72" s="3" customFormat="1" ht="25.5" customHeight="1">
      <c r="B9" s="15"/>
      <c r="C9" s="32"/>
      <c r="D9" s="32"/>
      <c r="E9" s="32"/>
      <c r="F9" s="32" t="s">
        <v>22</v>
      </c>
      <c r="G9" s="32" t="s">
        <v>21</v>
      </c>
      <c r="H9" s="32"/>
      <c r="I9" s="32" t="s">
        <v>20</v>
      </c>
      <c r="J9" s="32" t="s">
        <v>20</v>
      </c>
      <c r="K9" s="32" t="s">
        <v>232</v>
      </c>
      <c r="L9" s="32"/>
      <c r="M9" s="32" t="s">
        <v>228</v>
      </c>
      <c r="N9" s="32" t="s">
        <v>20</v>
      </c>
      <c r="O9" s="32" t="s">
        <v>20</v>
      </c>
      <c r="P9" s="33" t="s">
        <v>20</v>
      </c>
    </row>
    <row r="10" spans="2:7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78" t="s">
        <v>28</v>
      </c>
      <c r="C11" s="79"/>
      <c r="D11" s="79"/>
      <c r="E11" s="79"/>
      <c r="F11" s="79"/>
      <c r="G11" s="87">
        <v>9.2023882040337615</v>
      </c>
      <c r="H11" s="79"/>
      <c r="I11" s="79"/>
      <c r="J11" s="104">
        <v>4.85077055187427E-2</v>
      </c>
      <c r="K11" s="87"/>
      <c r="L11" s="79"/>
      <c r="M11" s="87">
        <v>140412.26154000004</v>
      </c>
      <c r="N11" s="79"/>
      <c r="O11" s="88">
        <v>1</v>
      </c>
      <c r="P11" s="88">
        <f>M11/'סכום נכסי הקרן'!$C$42</f>
        <v>0.28261799937607218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0" t="s">
        <v>221</v>
      </c>
      <c r="C12" s="81"/>
      <c r="D12" s="81"/>
      <c r="E12" s="81"/>
      <c r="F12" s="81"/>
      <c r="G12" s="90">
        <v>9.2023882040337615</v>
      </c>
      <c r="H12" s="81"/>
      <c r="I12" s="81"/>
      <c r="J12" s="103">
        <v>4.85077055187427E-2</v>
      </c>
      <c r="K12" s="90"/>
      <c r="L12" s="81"/>
      <c r="M12" s="90">
        <v>140412.26154000004</v>
      </c>
      <c r="N12" s="81"/>
      <c r="O12" s="91">
        <v>1</v>
      </c>
      <c r="P12" s="91">
        <f>M12/'סכום נכסי הקרן'!$C$42</f>
        <v>0.28261799937607218</v>
      </c>
    </row>
    <row r="13" spans="2:72">
      <c r="B13" s="102" t="s">
        <v>58</v>
      </c>
      <c r="C13" s="81"/>
      <c r="D13" s="81"/>
      <c r="E13" s="81"/>
      <c r="F13" s="81"/>
      <c r="G13" s="90">
        <v>9.2023882040337615</v>
      </c>
      <c r="H13" s="81"/>
      <c r="I13" s="81"/>
      <c r="J13" s="103">
        <v>4.85077055187427E-2</v>
      </c>
      <c r="K13" s="90"/>
      <c r="L13" s="81"/>
      <c r="M13" s="90">
        <v>140412.26154000004</v>
      </c>
      <c r="N13" s="81"/>
      <c r="O13" s="91">
        <v>1</v>
      </c>
      <c r="P13" s="91">
        <f>M13/'סכום נכסי הקרן'!$C$42</f>
        <v>0.28261799937607218</v>
      </c>
    </row>
    <row r="14" spans="2:72">
      <c r="B14" s="86" t="s">
        <v>409</v>
      </c>
      <c r="C14" s="83" t="s">
        <v>410</v>
      </c>
      <c r="D14" s="83" t="s">
        <v>246</v>
      </c>
      <c r="E14" s="83"/>
      <c r="F14" s="105">
        <v>40148</v>
      </c>
      <c r="G14" s="93">
        <v>5.7</v>
      </c>
      <c r="H14" s="96" t="s">
        <v>156</v>
      </c>
      <c r="I14" s="97">
        <v>4.8000000000000001E-2</v>
      </c>
      <c r="J14" s="97">
        <v>4.8500000000000008E-2</v>
      </c>
      <c r="K14" s="93">
        <v>61000</v>
      </c>
      <c r="L14" s="106">
        <v>109.0397</v>
      </c>
      <c r="M14" s="93">
        <v>66.50506</v>
      </c>
      <c r="N14" s="83"/>
      <c r="O14" s="94">
        <v>4.7364139905299032E-4</v>
      </c>
      <c r="P14" s="94">
        <f>M14/'סכום נכסי הקרן'!$C$42</f>
        <v>1.3385958462203997E-4</v>
      </c>
    </row>
    <row r="15" spans="2:72">
      <c r="B15" s="86" t="s">
        <v>411</v>
      </c>
      <c r="C15" s="83" t="s">
        <v>412</v>
      </c>
      <c r="D15" s="83" t="s">
        <v>246</v>
      </c>
      <c r="E15" s="83"/>
      <c r="F15" s="105">
        <v>40452</v>
      </c>
      <c r="G15" s="93">
        <v>6.25</v>
      </c>
      <c r="H15" s="96" t="s">
        <v>156</v>
      </c>
      <c r="I15" s="97">
        <v>4.8000000000000001E-2</v>
      </c>
      <c r="J15" s="97">
        <v>4.8599999999999997E-2</v>
      </c>
      <c r="K15" s="93">
        <v>476000</v>
      </c>
      <c r="L15" s="106">
        <v>107.8113</v>
      </c>
      <c r="M15" s="93">
        <v>513.10064999999997</v>
      </c>
      <c r="N15" s="83"/>
      <c r="O15" s="94">
        <v>3.654243898449211E-3</v>
      </c>
      <c r="P15" s="94">
        <f>M15/'סכום נכסי הקרן'!$C$42</f>
        <v>1.0327550998119348E-3</v>
      </c>
    </row>
    <row r="16" spans="2:72">
      <c r="B16" s="86" t="s">
        <v>413</v>
      </c>
      <c r="C16" s="83" t="s">
        <v>414</v>
      </c>
      <c r="D16" s="83" t="s">
        <v>246</v>
      </c>
      <c r="E16" s="83"/>
      <c r="F16" s="105">
        <v>40909</v>
      </c>
      <c r="G16" s="93">
        <v>7.169999999999999</v>
      </c>
      <c r="H16" s="96" t="s">
        <v>156</v>
      </c>
      <c r="I16" s="97">
        <v>4.8000000000000001E-2</v>
      </c>
      <c r="J16" s="97">
        <v>4.8499999999999995E-2</v>
      </c>
      <c r="K16" s="93">
        <v>844000</v>
      </c>
      <c r="L16" s="106">
        <v>103.25749999999999</v>
      </c>
      <c r="M16" s="93">
        <v>871.53291999999999</v>
      </c>
      <c r="N16" s="83"/>
      <c r="O16" s="94">
        <v>6.2069573585759917E-3</v>
      </c>
      <c r="P16" s="94">
        <f>M16/'סכום נכסי הקרן'!$C$42</f>
        <v>1.7541978708933365E-3</v>
      </c>
    </row>
    <row r="17" spans="2:16">
      <c r="B17" s="86" t="s">
        <v>415</v>
      </c>
      <c r="C17" s="83">
        <v>8790</v>
      </c>
      <c r="D17" s="83" t="s">
        <v>246</v>
      </c>
      <c r="E17" s="83"/>
      <c r="F17" s="105">
        <v>41030</v>
      </c>
      <c r="G17" s="93">
        <v>7.33</v>
      </c>
      <c r="H17" s="96" t="s">
        <v>156</v>
      </c>
      <c r="I17" s="97">
        <v>4.8000000000000001E-2</v>
      </c>
      <c r="J17" s="97">
        <v>4.8500000000000008E-2</v>
      </c>
      <c r="K17" s="93">
        <v>580000</v>
      </c>
      <c r="L17" s="106">
        <v>103.62730000000001</v>
      </c>
      <c r="M17" s="93">
        <v>601.27350999999999</v>
      </c>
      <c r="N17" s="83"/>
      <c r="O17" s="94">
        <v>4.2822008805029595E-3</v>
      </c>
      <c r="P17" s="94">
        <f>M17/'סכום נכסי הקרן'!$C$42</f>
        <v>1.2102270457742012E-3</v>
      </c>
    </row>
    <row r="18" spans="2:16">
      <c r="B18" s="86" t="s">
        <v>416</v>
      </c>
      <c r="C18" s="83" t="s">
        <v>417</v>
      </c>
      <c r="D18" s="83" t="s">
        <v>246</v>
      </c>
      <c r="E18" s="83"/>
      <c r="F18" s="105">
        <v>41091</v>
      </c>
      <c r="G18" s="93">
        <v>7.4899999999999993</v>
      </c>
      <c r="H18" s="96" t="s">
        <v>156</v>
      </c>
      <c r="I18" s="97">
        <v>4.8000000000000001E-2</v>
      </c>
      <c r="J18" s="97">
        <v>4.8499999999999988E-2</v>
      </c>
      <c r="K18" s="93">
        <v>1278000</v>
      </c>
      <c r="L18" s="106">
        <v>101.9285</v>
      </c>
      <c r="M18" s="93">
        <v>1303.2203100000002</v>
      </c>
      <c r="N18" s="83"/>
      <c r="O18" s="94">
        <v>9.2813853698150463E-3</v>
      </c>
      <c r="P18" s="94">
        <f>M18/'סכום נכסי הקרן'!$C$42</f>
        <v>2.623086564655474E-3</v>
      </c>
    </row>
    <row r="19" spans="2:16">
      <c r="B19" s="86" t="s">
        <v>418</v>
      </c>
      <c r="C19" s="83">
        <v>8793</v>
      </c>
      <c r="D19" s="83" t="s">
        <v>246</v>
      </c>
      <c r="E19" s="83"/>
      <c r="F19" s="105">
        <v>41122</v>
      </c>
      <c r="G19" s="93">
        <v>7.5799999999999992</v>
      </c>
      <c r="H19" s="96" t="s">
        <v>156</v>
      </c>
      <c r="I19" s="97">
        <v>4.8000000000000001E-2</v>
      </c>
      <c r="J19" s="97">
        <v>4.8499999999999995E-2</v>
      </c>
      <c r="K19" s="93">
        <v>3291000</v>
      </c>
      <c r="L19" s="106">
        <v>101.8613</v>
      </c>
      <c r="M19" s="93">
        <v>3352.2562000000003</v>
      </c>
      <c r="N19" s="83"/>
      <c r="O19" s="94">
        <v>2.3874383641666681E-2</v>
      </c>
      <c r="P19" s="94">
        <f>M19/'סכום נכסי הקרן'!$C$42</f>
        <v>6.7473305411446614E-3</v>
      </c>
    </row>
    <row r="20" spans="2:16">
      <c r="B20" s="86" t="s">
        <v>419</v>
      </c>
      <c r="C20" s="83" t="s">
        <v>420</v>
      </c>
      <c r="D20" s="83" t="s">
        <v>246</v>
      </c>
      <c r="E20" s="83"/>
      <c r="F20" s="105">
        <v>41154</v>
      </c>
      <c r="G20" s="93">
        <v>7.669999999999999</v>
      </c>
      <c r="H20" s="96" t="s">
        <v>156</v>
      </c>
      <c r="I20" s="97">
        <v>4.8000000000000001E-2</v>
      </c>
      <c r="J20" s="97">
        <v>4.8499999999999988E-2</v>
      </c>
      <c r="K20" s="93">
        <v>683000</v>
      </c>
      <c r="L20" s="106">
        <v>101.3535</v>
      </c>
      <c r="M20" s="93">
        <v>692.24456000000009</v>
      </c>
      <c r="N20" s="83"/>
      <c r="O20" s="94">
        <v>4.930086250357818E-3</v>
      </c>
      <c r="P20" s="94">
        <f>M20/'סכום נכסי הקרן'!$C$42</f>
        <v>1.393331112827608E-3</v>
      </c>
    </row>
    <row r="21" spans="2:16">
      <c r="B21" s="86" t="s">
        <v>421</v>
      </c>
      <c r="C21" s="83" t="s">
        <v>422</v>
      </c>
      <c r="D21" s="83" t="s">
        <v>246</v>
      </c>
      <c r="E21" s="83"/>
      <c r="F21" s="105">
        <v>41184</v>
      </c>
      <c r="G21" s="93">
        <v>7.5699999999999994</v>
      </c>
      <c r="H21" s="96" t="s">
        <v>156</v>
      </c>
      <c r="I21" s="97">
        <v>4.8000000000000001E-2</v>
      </c>
      <c r="J21" s="97">
        <v>4.8600000000000004E-2</v>
      </c>
      <c r="K21" s="93">
        <v>840000</v>
      </c>
      <c r="L21" s="106">
        <v>102.37050000000001</v>
      </c>
      <c r="M21" s="93">
        <v>859.91087000000005</v>
      </c>
      <c r="N21" s="83"/>
      <c r="O21" s="94">
        <v>6.1241864532965472E-3</v>
      </c>
      <c r="P21" s="94">
        <f>M21/'סכום נכסי הקרן'!$C$42</f>
        <v>1.7308053232367134E-3</v>
      </c>
    </row>
    <row r="22" spans="2:16">
      <c r="B22" s="86" t="s">
        <v>423</v>
      </c>
      <c r="C22" s="83" t="s">
        <v>424</v>
      </c>
      <c r="D22" s="83" t="s">
        <v>246</v>
      </c>
      <c r="E22" s="83"/>
      <c r="F22" s="105">
        <v>41214</v>
      </c>
      <c r="G22" s="93">
        <v>7.65</v>
      </c>
      <c r="H22" s="96" t="s">
        <v>156</v>
      </c>
      <c r="I22" s="97">
        <v>4.8000000000000001E-2</v>
      </c>
      <c r="J22" s="97">
        <v>4.8499999999999995E-2</v>
      </c>
      <c r="K22" s="93">
        <v>1077000</v>
      </c>
      <c r="L22" s="106">
        <v>101.98609999999999</v>
      </c>
      <c r="M22" s="93">
        <v>1098.3906999999999</v>
      </c>
      <c r="N22" s="83"/>
      <c r="O22" s="94">
        <v>7.8226124125712129E-3</v>
      </c>
      <c r="P22" s="94">
        <f>M22/'סכום נכסי הקרן'!$C$42</f>
        <v>2.2108110699353058E-3</v>
      </c>
    </row>
    <row r="23" spans="2:16">
      <c r="B23" s="86" t="s">
        <v>425</v>
      </c>
      <c r="C23" s="83" t="s">
        <v>426</v>
      </c>
      <c r="D23" s="83" t="s">
        <v>246</v>
      </c>
      <c r="E23" s="83"/>
      <c r="F23" s="105">
        <v>41245</v>
      </c>
      <c r="G23" s="93">
        <v>7.7299999999999995</v>
      </c>
      <c r="H23" s="96" t="s">
        <v>156</v>
      </c>
      <c r="I23" s="97">
        <v>4.8000000000000001E-2</v>
      </c>
      <c r="J23" s="97">
        <v>4.8499999999999995E-2</v>
      </c>
      <c r="K23" s="93">
        <v>1294000</v>
      </c>
      <c r="L23" s="106">
        <v>101.6893</v>
      </c>
      <c r="M23" s="93">
        <v>1315.8591899999999</v>
      </c>
      <c r="N23" s="83"/>
      <c r="O23" s="94">
        <v>9.3713980215691037E-3</v>
      </c>
      <c r="P23" s="94">
        <f>M23/'סכום נכסי הקרן'!$C$42</f>
        <v>2.6485257602127409E-3</v>
      </c>
    </row>
    <row r="24" spans="2:16">
      <c r="B24" s="86" t="s">
        <v>427</v>
      </c>
      <c r="C24" s="83" t="s">
        <v>428</v>
      </c>
      <c r="D24" s="83" t="s">
        <v>246</v>
      </c>
      <c r="E24" s="83"/>
      <c r="F24" s="105">
        <v>41275</v>
      </c>
      <c r="G24" s="93">
        <v>7.8199999999999994</v>
      </c>
      <c r="H24" s="96" t="s">
        <v>156</v>
      </c>
      <c r="I24" s="97">
        <v>4.8000000000000001E-2</v>
      </c>
      <c r="J24" s="97">
        <v>4.8499999999999995E-2</v>
      </c>
      <c r="K24" s="93">
        <v>777000</v>
      </c>
      <c r="L24" s="106">
        <v>101.7777</v>
      </c>
      <c r="M24" s="93">
        <v>790.81290000000001</v>
      </c>
      <c r="N24" s="83"/>
      <c r="O24" s="94">
        <v>5.6320786470255421E-3</v>
      </c>
      <c r="P24" s="94">
        <f>M24/'סכום נכסי הקרן'!$C$42</f>
        <v>1.5917267995510542E-3</v>
      </c>
    </row>
    <row r="25" spans="2:16">
      <c r="B25" s="86" t="s">
        <v>429</v>
      </c>
      <c r="C25" s="83" t="s">
        <v>430</v>
      </c>
      <c r="D25" s="83" t="s">
        <v>246</v>
      </c>
      <c r="E25" s="83"/>
      <c r="F25" s="105">
        <v>41306</v>
      </c>
      <c r="G25" s="93">
        <v>7.9000000000000012</v>
      </c>
      <c r="H25" s="96" t="s">
        <v>156</v>
      </c>
      <c r="I25" s="97">
        <v>4.8000000000000001E-2</v>
      </c>
      <c r="J25" s="97">
        <v>4.8500000000000008E-2</v>
      </c>
      <c r="K25" s="93">
        <v>1227000</v>
      </c>
      <c r="L25" s="106">
        <v>101.18470000000001</v>
      </c>
      <c r="M25" s="93">
        <v>1241.5347099999999</v>
      </c>
      <c r="N25" s="83"/>
      <c r="O25" s="94">
        <v>8.8420676113554145E-3</v>
      </c>
      <c r="P25" s="94">
        <f>M25/'סכום נכסי הקרן'!$C$42</f>
        <v>2.4989274586692325E-3</v>
      </c>
    </row>
    <row r="26" spans="2:16">
      <c r="B26" s="86" t="s">
        <v>431</v>
      </c>
      <c r="C26" s="83" t="s">
        <v>432</v>
      </c>
      <c r="D26" s="83" t="s">
        <v>246</v>
      </c>
      <c r="E26" s="83"/>
      <c r="F26" s="105">
        <v>41334</v>
      </c>
      <c r="G26" s="93">
        <v>7.98</v>
      </c>
      <c r="H26" s="96" t="s">
        <v>156</v>
      </c>
      <c r="I26" s="97">
        <v>4.8000000000000001E-2</v>
      </c>
      <c r="J26" s="97">
        <v>4.8499999999999995E-2</v>
      </c>
      <c r="K26" s="93">
        <v>1171000</v>
      </c>
      <c r="L26" s="106">
        <v>100.9615</v>
      </c>
      <c r="M26" s="93">
        <v>1182.2586899999999</v>
      </c>
      <c r="N26" s="83"/>
      <c r="O26" s="94">
        <v>8.4199106049096945E-3</v>
      </c>
      <c r="P26" s="94">
        <f>M26/'סכום נכסי הקרן'!$C$42</f>
        <v>2.3796182900849517E-3</v>
      </c>
    </row>
    <row r="27" spans="2:16">
      <c r="B27" s="86" t="s">
        <v>433</v>
      </c>
      <c r="C27" s="83" t="s">
        <v>434</v>
      </c>
      <c r="D27" s="83" t="s">
        <v>246</v>
      </c>
      <c r="E27" s="83"/>
      <c r="F27" s="105">
        <v>41366</v>
      </c>
      <c r="G27" s="93">
        <v>7.879999999999999</v>
      </c>
      <c r="H27" s="96" t="s">
        <v>156</v>
      </c>
      <c r="I27" s="97">
        <v>4.8000000000000001E-2</v>
      </c>
      <c r="J27" s="97">
        <v>4.8499999999999995E-2</v>
      </c>
      <c r="K27" s="93">
        <v>904000</v>
      </c>
      <c r="L27" s="106">
        <v>102.9658</v>
      </c>
      <c r="M27" s="93">
        <v>930.81281000000001</v>
      </c>
      <c r="N27" s="83"/>
      <c r="O27" s="94">
        <v>6.6291419267172341E-3</v>
      </c>
      <c r="P27" s="94">
        <f>M27/'סכום נכסי הקרן'!$C$42</f>
        <v>1.8735148289088651E-3</v>
      </c>
    </row>
    <row r="28" spans="2:16">
      <c r="B28" s="86" t="s">
        <v>435</v>
      </c>
      <c r="C28" s="83">
        <v>2704</v>
      </c>
      <c r="D28" s="83" t="s">
        <v>246</v>
      </c>
      <c r="E28" s="83"/>
      <c r="F28" s="105">
        <v>41395</v>
      </c>
      <c r="G28" s="93">
        <v>7.96</v>
      </c>
      <c r="H28" s="96" t="s">
        <v>156</v>
      </c>
      <c r="I28" s="97">
        <v>4.8000000000000001E-2</v>
      </c>
      <c r="J28" s="97">
        <v>4.8500000000000008E-2</v>
      </c>
      <c r="K28" s="93">
        <v>925000</v>
      </c>
      <c r="L28" s="106">
        <v>102.3657</v>
      </c>
      <c r="M28" s="93">
        <v>946.88294999999994</v>
      </c>
      <c r="N28" s="83"/>
      <c r="O28" s="94">
        <v>6.7435916181027827E-3</v>
      </c>
      <c r="P28" s="94">
        <f>M28/'סכום נכסי הקרן'!$C$42</f>
        <v>1.9058603717174577E-3</v>
      </c>
    </row>
    <row r="29" spans="2:16">
      <c r="B29" s="86" t="s">
        <v>436</v>
      </c>
      <c r="C29" s="83" t="s">
        <v>437</v>
      </c>
      <c r="D29" s="83" t="s">
        <v>246</v>
      </c>
      <c r="E29" s="83"/>
      <c r="F29" s="105">
        <v>41427</v>
      </c>
      <c r="G29" s="93">
        <v>8.0400000000000009</v>
      </c>
      <c r="H29" s="96" t="s">
        <v>156</v>
      </c>
      <c r="I29" s="97">
        <v>4.8000000000000001E-2</v>
      </c>
      <c r="J29" s="97">
        <v>4.8500000000000008E-2</v>
      </c>
      <c r="K29" s="93">
        <v>1145000</v>
      </c>
      <c r="L29" s="106">
        <v>101.5699</v>
      </c>
      <c r="M29" s="93">
        <v>1162.97541</v>
      </c>
      <c r="N29" s="83"/>
      <c r="O29" s="94">
        <v>8.2825772994810469E-3</v>
      </c>
      <c r="P29" s="94">
        <f>M29/'סכום נכסי הקרן'!$C$42</f>
        <v>2.3408054260570044E-3</v>
      </c>
    </row>
    <row r="30" spans="2:16">
      <c r="B30" s="86" t="s">
        <v>438</v>
      </c>
      <c r="C30" s="83">
        <v>8805</v>
      </c>
      <c r="D30" s="83" t="s">
        <v>246</v>
      </c>
      <c r="E30" s="83"/>
      <c r="F30" s="105">
        <v>41487</v>
      </c>
      <c r="G30" s="93">
        <v>8.2099999999999991</v>
      </c>
      <c r="H30" s="96" t="s">
        <v>156</v>
      </c>
      <c r="I30" s="97">
        <v>4.8000000000000001E-2</v>
      </c>
      <c r="J30" s="97">
        <v>4.8499999999999995E-2</v>
      </c>
      <c r="K30" s="93">
        <v>1405000</v>
      </c>
      <c r="L30" s="106">
        <v>100.7809</v>
      </c>
      <c r="M30" s="93">
        <v>1415.96549</v>
      </c>
      <c r="N30" s="83"/>
      <c r="O30" s="94">
        <v>1.0084343592718403E-2</v>
      </c>
      <c r="P30" s="94">
        <f>M30/'סכום נכסי הקרן'!$C$42</f>
        <v>2.850017011194987E-3</v>
      </c>
    </row>
    <row r="31" spans="2:16">
      <c r="B31" s="86" t="s">
        <v>439</v>
      </c>
      <c r="C31" s="83">
        <v>8806</v>
      </c>
      <c r="D31" s="83" t="s">
        <v>246</v>
      </c>
      <c r="E31" s="83"/>
      <c r="F31" s="105">
        <v>41518</v>
      </c>
      <c r="G31" s="93">
        <v>8.3000000000000007</v>
      </c>
      <c r="H31" s="96" t="s">
        <v>156</v>
      </c>
      <c r="I31" s="97">
        <v>4.8000000000000001E-2</v>
      </c>
      <c r="J31" s="97">
        <v>4.8499999999999995E-2</v>
      </c>
      <c r="K31" s="93">
        <v>498000</v>
      </c>
      <c r="L31" s="106">
        <v>100.3909</v>
      </c>
      <c r="M31" s="93">
        <v>499.90661999999998</v>
      </c>
      <c r="N31" s="83"/>
      <c r="O31" s="94">
        <v>3.5602775321554717E-3</v>
      </c>
      <c r="P31" s="94">
        <f>M31/'סכום נכסי הקרן'!$C$42</f>
        <v>1.0061985133613589E-3</v>
      </c>
    </row>
    <row r="32" spans="2:16">
      <c r="B32" s="86" t="s">
        <v>440</v>
      </c>
      <c r="C32" s="83" t="s">
        <v>441</v>
      </c>
      <c r="D32" s="83" t="s">
        <v>246</v>
      </c>
      <c r="E32" s="83"/>
      <c r="F32" s="105">
        <v>41548</v>
      </c>
      <c r="G32" s="93">
        <v>8.18</v>
      </c>
      <c r="H32" s="96" t="s">
        <v>156</v>
      </c>
      <c r="I32" s="97">
        <v>4.8000000000000001E-2</v>
      </c>
      <c r="J32" s="97">
        <v>4.8499999999999995E-2</v>
      </c>
      <c r="K32" s="93">
        <v>2035000</v>
      </c>
      <c r="L32" s="106">
        <v>102.38890000000001</v>
      </c>
      <c r="M32" s="93">
        <v>2083.6138500000002</v>
      </c>
      <c r="N32" s="83"/>
      <c r="O32" s="94">
        <v>1.4839258531609287E-2</v>
      </c>
      <c r="P32" s="94">
        <f>M32/'סכום נכסי הקרן'!$C$42</f>
        <v>4.1938415584277279E-3</v>
      </c>
    </row>
    <row r="33" spans="2:16">
      <c r="B33" s="86" t="s">
        <v>442</v>
      </c>
      <c r="C33" s="83" t="s">
        <v>443</v>
      </c>
      <c r="D33" s="83" t="s">
        <v>246</v>
      </c>
      <c r="E33" s="83"/>
      <c r="F33" s="105">
        <v>41579</v>
      </c>
      <c r="G33" s="93">
        <v>8.27</v>
      </c>
      <c r="H33" s="96" t="s">
        <v>156</v>
      </c>
      <c r="I33" s="97">
        <v>4.8000000000000001E-2</v>
      </c>
      <c r="J33" s="97">
        <v>4.8500000000000008E-2</v>
      </c>
      <c r="K33" s="93">
        <v>1656000</v>
      </c>
      <c r="L33" s="106">
        <v>101.9849</v>
      </c>
      <c r="M33" s="93">
        <v>1688.87095</v>
      </c>
      <c r="N33" s="83"/>
      <c r="O33" s="94">
        <v>1.2027944934986193E-2</v>
      </c>
      <c r="P33" s="94">
        <f>M33/'סכום נכסי הקרן'!$C$42</f>
        <v>3.3993137341313583E-3</v>
      </c>
    </row>
    <row r="34" spans="2:16">
      <c r="B34" s="86" t="s">
        <v>444</v>
      </c>
      <c r="C34" s="83" t="s">
        <v>445</v>
      </c>
      <c r="D34" s="83" t="s">
        <v>246</v>
      </c>
      <c r="E34" s="83"/>
      <c r="F34" s="105">
        <v>41609</v>
      </c>
      <c r="G34" s="93">
        <v>8.35</v>
      </c>
      <c r="H34" s="96" t="s">
        <v>156</v>
      </c>
      <c r="I34" s="97">
        <v>4.8000000000000001E-2</v>
      </c>
      <c r="J34" s="97">
        <v>4.8500000000000008E-2</v>
      </c>
      <c r="K34" s="93">
        <v>1559000</v>
      </c>
      <c r="L34" s="106">
        <v>101.5823</v>
      </c>
      <c r="M34" s="93">
        <v>1583.6686399999999</v>
      </c>
      <c r="N34" s="83"/>
      <c r="O34" s="94">
        <v>1.1278706165905969E-2</v>
      </c>
      <c r="P34" s="94">
        <f>M34/'סכום נכסי הקרן'!$C$42</f>
        <v>3.1875653721589146E-3</v>
      </c>
    </row>
    <row r="35" spans="2:16">
      <c r="B35" s="86" t="s">
        <v>446</v>
      </c>
      <c r="C35" s="83" t="s">
        <v>447</v>
      </c>
      <c r="D35" s="83" t="s">
        <v>246</v>
      </c>
      <c r="E35" s="83"/>
      <c r="F35" s="105">
        <v>41672</v>
      </c>
      <c r="G35" s="93">
        <v>8.52</v>
      </c>
      <c r="H35" s="96" t="s">
        <v>156</v>
      </c>
      <c r="I35" s="97">
        <v>4.8000000000000001E-2</v>
      </c>
      <c r="J35" s="97">
        <v>4.8499999999999995E-2</v>
      </c>
      <c r="K35" s="93">
        <v>941000</v>
      </c>
      <c r="L35" s="106">
        <v>100.773</v>
      </c>
      <c r="M35" s="93">
        <v>948.26156000000003</v>
      </c>
      <c r="N35" s="83"/>
      <c r="O35" s="94">
        <v>6.7534099201860898E-3</v>
      </c>
      <c r="P35" s="94">
        <f>M35/'סכום נכסי הקרן'!$C$42</f>
        <v>1.9086352006095122E-3</v>
      </c>
    </row>
    <row r="36" spans="2:16">
      <c r="B36" s="86" t="s">
        <v>448</v>
      </c>
      <c r="C36" s="83" t="s">
        <v>449</v>
      </c>
      <c r="D36" s="83" t="s">
        <v>246</v>
      </c>
      <c r="E36" s="83"/>
      <c r="F36" s="105">
        <v>41700</v>
      </c>
      <c r="G36" s="93">
        <v>8.6</v>
      </c>
      <c r="H36" s="96" t="s">
        <v>156</v>
      </c>
      <c r="I36" s="97">
        <v>4.8000000000000001E-2</v>
      </c>
      <c r="J36" s="97">
        <v>4.8599999999999997E-2</v>
      </c>
      <c r="K36" s="93">
        <v>1915000</v>
      </c>
      <c r="L36" s="106">
        <v>100.37439999999999</v>
      </c>
      <c r="M36" s="93">
        <v>1922.16857</v>
      </c>
      <c r="N36" s="83"/>
      <c r="O36" s="94">
        <v>1.3689463789830214E-2</v>
      </c>
      <c r="P36" s="94">
        <f>M36/'סכום נכסי הקרן'!$C$42</f>
        <v>3.8688888688129981E-3</v>
      </c>
    </row>
    <row r="37" spans="2:16">
      <c r="B37" s="86" t="s">
        <v>450</v>
      </c>
      <c r="C37" s="83" t="s">
        <v>451</v>
      </c>
      <c r="D37" s="83" t="s">
        <v>246</v>
      </c>
      <c r="E37" s="83"/>
      <c r="F37" s="105">
        <v>41730</v>
      </c>
      <c r="G37" s="93">
        <v>8.48</v>
      </c>
      <c r="H37" s="96" t="s">
        <v>156</v>
      </c>
      <c r="I37" s="97">
        <v>4.8000000000000001E-2</v>
      </c>
      <c r="J37" s="97">
        <v>4.8500000000000008E-2</v>
      </c>
      <c r="K37" s="93">
        <v>2708000</v>
      </c>
      <c r="L37" s="106">
        <v>102.3888</v>
      </c>
      <c r="M37" s="93">
        <v>2772.6880699999997</v>
      </c>
      <c r="N37" s="83"/>
      <c r="O37" s="94">
        <v>1.9746765984608318E-2</v>
      </c>
      <c r="P37" s="94">
        <f>M37/'סכום נכסי הקרן'!$C$42</f>
        <v>5.5807914967174778E-3</v>
      </c>
    </row>
    <row r="38" spans="2:16">
      <c r="B38" s="86" t="s">
        <v>452</v>
      </c>
      <c r="C38" s="83" t="s">
        <v>453</v>
      </c>
      <c r="D38" s="83" t="s">
        <v>246</v>
      </c>
      <c r="E38" s="83"/>
      <c r="F38" s="105">
        <v>41760</v>
      </c>
      <c r="G38" s="93">
        <v>8.5599999999999987</v>
      </c>
      <c r="H38" s="96" t="s">
        <v>156</v>
      </c>
      <c r="I38" s="97">
        <v>4.8000000000000001E-2</v>
      </c>
      <c r="J38" s="97">
        <v>4.8499999999999995E-2</v>
      </c>
      <c r="K38" s="93">
        <v>1216000</v>
      </c>
      <c r="L38" s="106">
        <v>101.98480000000001</v>
      </c>
      <c r="M38" s="93">
        <v>1240.1356000000001</v>
      </c>
      <c r="N38" s="83"/>
      <c r="O38" s="94">
        <v>8.8321033106265844E-3</v>
      </c>
      <c r="P38" s="94">
        <f>M38/'סכום נכסי הקרן'!$C$42</f>
        <v>2.496111367932069E-3</v>
      </c>
    </row>
    <row r="39" spans="2:16">
      <c r="B39" s="86" t="s">
        <v>454</v>
      </c>
      <c r="C39" s="83" t="s">
        <v>455</v>
      </c>
      <c r="D39" s="83" t="s">
        <v>246</v>
      </c>
      <c r="E39" s="83"/>
      <c r="F39" s="105">
        <v>41791</v>
      </c>
      <c r="G39" s="93">
        <v>8.64</v>
      </c>
      <c r="H39" s="96" t="s">
        <v>156</v>
      </c>
      <c r="I39" s="97">
        <v>4.8000000000000001E-2</v>
      </c>
      <c r="J39" s="97">
        <v>4.8499999999999995E-2</v>
      </c>
      <c r="K39" s="93">
        <v>1451000</v>
      </c>
      <c r="L39" s="106">
        <v>101.57550000000001</v>
      </c>
      <c r="M39" s="93">
        <v>1473.95822</v>
      </c>
      <c r="N39" s="83"/>
      <c r="O39" s="94">
        <v>1.0497361155173085E-2</v>
      </c>
      <c r="P39" s="94">
        <f>M39/'סכום נכסי הקרן'!$C$42</f>
        <v>2.9667432084031112E-3</v>
      </c>
    </row>
    <row r="40" spans="2:16">
      <c r="B40" s="86" t="s">
        <v>456</v>
      </c>
      <c r="C40" s="83" t="s">
        <v>457</v>
      </c>
      <c r="D40" s="83" t="s">
        <v>246</v>
      </c>
      <c r="E40" s="83"/>
      <c r="F40" s="105">
        <v>41821</v>
      </c>
      <c r="G40" s="93">
        <v>8.73</v>
      </c>
      <c r="H40" s="96" t="s">
        <v>156</v>
      </c>
      <c r="I40" s="97">
        <v>4.8000000000000001E-2</v>
      </c>
      <c r="J40" s="97">
        <v>4.8499999999999995E-2</v>
      </c>
      <c r="K40" s="93">
        <v>1653000</v>
      </c>
      <c r="L40" s="106">
        <v>101.1815</v>
      </c>
      <c r="M40" s="93">
        <v>1672.52982</v>
      </c>
      <c r="N40" s="83"/>
      <c r="O40" s="94">
        <v>1.1911565283944501E-2</v>
      </c>
      <c r="P40" s="94">
        <f>M40/'סכום נכסי הקרן'!$C$42</f>
        <v>3.3664227499858698E-3</v>
      </c>
    </row>
    <row r="41" spans="2:16">
      <c r="B41" s="86" t="s">
        <v>458</v>
      </c>
      <c r="C41" s="83" t="s">
        <v>459</v>
      </c>
      <c r="D41" s="83" t="s">
        <v>246</v>
      </c>
      <c r="E41" s="83"/>
      <c r="F41" s="105">
        <v>41852</v>
      </c>
      <c r="G41" s="93">
        <v>8.82</v>
      </c>
      <c r="H41" s="96" t="s">
        <v>156</v>
      </c>
      <c r="I41" s="97">
        <v>4.8000000000000001E-2</v>
      </c>
      <c r="J41" s="97">
        <v>4.8499999999999995E-2</v>
      </c>
      <c r="K41" s="93">
        <v>1436000</v>
      </c>
      <c r="L41" s="106">
        <v>100.7824</v>
      </c>
      <c r="M41" s="93">
        <v>1447.2338500000001</v>
      </c>
      <c r="N41" s="83"/>
      <c r="O41" s="94">
        <v>1.0307033261391622E-2</v>
      </c>
      <c r="P41" s="94">
        <f>M41/'סכום נכסי הקרן'!$C$42</f>
        <v>2.9129531198371331E-3</v>
      </c>
    </row>
    <row r="42" spans="2:16">
      <c r="B42" s="86" t="s">
        <v>460</v>
      </c>
      <c r="C42" s="83" t="s">
        <v>461</v>
      </c>
      <c r="D42" s="83" t="s">
        <v>246</v>
      </c>
      <c r="E42" s="83"/>
      <c r="F42" s="105">
        <v>41945</v>
      </c>
      <c r="G42" s="93">
        <v>8.86</v>
      </c>
      <c r="H42" s="96" t="s">
        <v>156</v>
      </c>
      <c r="I42" s="97">
        <v>4.8000000000000001E-2</v>
      </c>
      <c r="J42" s="97">
        <v>4.8499999999999995E-2</v>
      </c>
      <c r="K42" s="93">
        <v>1303000</v>
      </c>
      <c r="L42" s="106">
        <v>101.9713</v>
      </c>
      <c r="M42" s="93">
        <v>1328.68623</v>
      </c>
      <c r="N42" s="83"/>
      <c r="O42" s="94">
        <v>9.4627507272325335E-3</v>
      </c>
      <c r="P42" s="94">
        <f>M42/'סכום נכסי הקרן'!$C$42</f>
        <v>2.6743436791249308E-3</v>
      </c>
    </row>
    <row r="43" spans="2:16">
      <c r="B43" s="86" t="s">
        <v>462</v>
      </c>
      <c r="C43" s="83" t="s">
        <v>463</v>
      </c>
      <c r="D43" s="83" t="s">
        <v>246</v>
      </c>
      <c r="E43" s="83"/>
      <c r="F43" s="105">
        <v>41974</v>
      </c>
      <c r="G43" s="93">
        <v>8.93</v>
      </c>
      <c r="H43" s="96" t="s">
        <v>156</v>
      </c>
      <c r="I43" s="97">
        <v>4.8000000000000001E-2</v>
      </c>
      <c r="J43" s="97">
        <v>4.8499999999999995E-2</v>
      </c>
      <c r="K43" s="93">
        <v>330000</v>
      </c>
      <c r="L43" s="106">
        <v>101.5796</v>
      </c>
      <c r="M43" s="93">
        <v>335.22106000000002</v>
      </c>
      <c r="N43" s="83"/>
      <c r="O43" s="94">
        <v>2.387405888370395E-3</v>
      </c>
      <c r="P43" s="94">
        <f>M43/'סכום נכסי הקרן'!$C$42</f>
        <v>6.7472387586989529E-4</v>
      </c>
    </row>
    <row r="44" spans="2:16">
      <c r="B44" s="86" t="s">
        <v>464</v>
      </c>
      <c r="C44" s="83" t="s">
        <v>465</v>
      </c>
      <c r="D44" s="83" t="s">
        <v>246</v>
      </c>
      <c r="E44" s="83"/>
      <c r="F44" s="105">
        <v>42005</v>
      </c>
      <c r="G44" s="93">
        <v>9.02</v>
      </c>
      <c r="H44" s="96" t="s">
        <v>156</v>
      </c>
      <c r="I44" s="97">
        <v>4.8000000000000001E-2</v>
      </c>
      <c r="J44" s="97">
        <v>4.8499999999999995E-2</v>
      </c>
      <c r="K44" s="93">
        <v>1111000</v>
      </c>
      <c r="L44" s="106">
        <v>101.1814</v>
      </c>
      <c r="M44" s="93">
        <v>1124.1251100000002</v>
      </c>
      <c r="N44" s="83"/>
      <c r="O44" s="94">
        <v>8.0058899249319786E-3</v>
      </c>
      <c r="P44" s="94">
        <f>M44/'סכום נכסי הקרן'!$C$42</f>
        <v>2.2626085938093283E-3</v>
      </c>
    </row>
    <row r="45" spans="2:16">
      <c r="B45" s="86" t="s">
        <v>466</v>
      </c>
      <c r="C45" s="83" t="s">
        <v>467</v>
      </c>
      <c r="D45" s="83" t="s">
        <v>246</v>
      </c>
      <c r="E45" s="83"/>
      <c r="F45" s="105">
        <v>42036</v>
      </c>
      <c r="G45" s="93">
        <v>9.11</v>
      </c>
      <c r="H45" s="96" t="s">
        <v>156</v>
      </c>
      <c r="I45" s="97">
        <v>4.8000000000000001E-2</v>
      </c>
      <c r="J45" s="97">
        <v>4.8500000000000008E-2</v>
      </c>
      <c r="K45" s="93">
        <v>1484000</v>
      </c>
      <c r="L45" s="106">
        <v>100.7822</v>
      </c>
      <c r="M45" s="93">
        <v>1495.6080300000001</v>
      </c>
      <c r="N45" s="83"/>
      <c r="O45" s="94">
        <v>1.0651548615460037E-2</v>
      </c>
      <c r="P45" s="94">
        <f>M45/'סכום נכסי הקרן'!$C$42</f>
        <v>3.0103193599582876E-3</v>
      </c>
    </row>
    <row r="46" spans="2:16">
      <c r="B46" s="86" t="s">
        <v>468</v>
      </c>
      <c r="C46" s="83" t="s">
        <v>469</v>
      </c>
      <c r="D46" s="83" t="s">
        <v>246</v>
      </c>
      <c r="E46" s="83"/>
      <c r="F46" s="105">
        <v>42064</v>
      </c>
      <c r="G46" s="93">
        <v>9.18</v>
      </c>
      <c r="H46" s="96" t="s">
        <v>156</v>
      </c>
      <c r="I46" s="97">
        <v>4.8000000000000001E-2</v>
      </c>
      <c r="J46" s="97">
        <v>4.8499999999999995E-2</v>
      </c>
      <c r="K46" s="93">
        <v>3368000</v>
      </c>
      <c r="L46" s="106">
        <v>100.3806</v>
      </c>
      <c r="M46" s="93">
        <v>3380.8177099999998</v>
      </c>
      <c r="N46" s="83"/>
      <c r="O46" s="94">
        <v>2.4077795435528165E-2</v>
      </c>
      <c r="P46" s="94">
        <f>M46/'סכום נכסי הקרן'!$C$42</f>
        <v>6.8048183753752932E-3</v>
      </c>
    </row>
    <row r="47" spans="2:16">
      <c r="B47" s="86" t="s">
        <v>470</v>
      </c>
      <c r="C47" s="83" t="s">
        <v>471</v>
      </c>
      <c r="D47" s="83" t="s">
        <v>246</v>
      </c>
      <c r="E47" s="83"/>
      <c r="F47" s="105">
        <v>42095</v>
      </c>
      <c r="G47" s="93">
        <v>9.0499999999999989</v>
      </c>
      <c r="H47" s="96" t="s">
        <v>156</v>
      </c>
      <c r="I47" s="97">
        <v>4.8000000000000001E-2</v>
      </c>
      <c r="J47" s="97">
        <v>4.8499999999999995E-2</v>
      </c>
      <c r="K47" s="93">
        <v>2183000</v>
      </c>
      <c r="L47" s="106">
        <v>102.8044</v>
      </c>
      <c r="M47" s="93">
        <v>2244.2196600000002</v>
      </c>
      <c r="N47" s="83"/>
      <c r="O47" s="94">
        <v>1.5983074664463522E-2</v>
      </c>
      <c r="P47" s="94">
        <f>M47/'סכום נכסי הקרן'!$C$42</f>
        <v>4.5171045855490668E-3</v>
      </c>
    </row>
    <row r="48" spans="2:16">
      <c r="B48" s="86" t="s">
        <v>472</v>
      </c>
      <c r="C48" s="83" t="s">
        <v>473</v>
      </c>
      <c r="D48" s="83" t="s">
        <v>246</v>
      </c>
      <c r="E48" s="83"/>
      <c r="F48" s="105">
        <v>42156</v>
      </c>
      <c r="G48" s="93">
        <v>9.2200000000000006</v>
      </c>
      <c r="H48" s="96" t="s">
        <v>156</v>
      </c>
      <c r="I48" s="97">
        <v>4.8000000000000001E-2</v>
      </c>
      <c r="J48" s="97">
        <v>4.8500000000000015E-2</v>
      </c>
      <c r="K48" s="93">
        <v>1274000</v>
      </c>
      <c r="L48" s="106">
        <v>101.5829</v>
      </c>
      <c r="M48" s="93">
        <v>1294.15868</v>
      </c>
      <c r="N48" s="83"/>
      <c r="O48" s="94">
        <v>9.2168494817051697E-3</v>
      </c>
      <c r="P48" s="94">
        <f>M48/'סכום נכסי הקרן'!$C$42</f>
        <v>2.6048475610699028E-3</v>
      </c>
    </row>
    <row r="49" spans="2:16">
      <c r="B49" s="86" t="s">
        <v>474</v>
      </c>
      <c r="C49" s="83" t="s">
        <v>475</v>
      </c>
      <c r="D49" s="83" t="s">
        <v>246</v>
      </c>
      <c r="E49" s="83"/>
      <c r="F49" s="105">
        <v>42218</v>
      </c>
      <c r="G49" s="93">
        <v>9.39</v>
      </c>
      <c r="H49" s="96" t="s">
        <v>156</v>
      </c>
      <c r="I49" s="97">
        <v>4.8000000000000001E-2</v>
      </c>
      <c r="J49" s="97">
        <v>4.8499999999999995E-2</v>
      </c>
      <c r="K49" s="93">
        <v>2538000</v>
      </c>
      <c r="L49" s="106">
        <v>100.7689</v>
      </c>
      <c r="M49" s="93">
        <v>2557.5156000000002</v>
      </c>
      <c r="N49" s="83"/>
      <c r="O49" s="94">
        <v>1.821433236634698E-2</v>
      </c>
      <c r="P49" s="94">
        <f>M49/'סכום נכסי הקרן'!$C$42</f>
        <v>5.1476981733478231E-3</v>
      </c>
    </row>
    <row r="50" spans="2:16">
      <c r="B50" s="86" t="s">
        <v>476</v>
      </c>
      <c r="C50" s="83" t="s">
        <v>477</v>
      </c>
      <c r="D50" s="83" t="s">
        <v>246</v>
      </c>
      <c r="E50" s="83"/>
      <c r="F50" s="105">
        <v>42309</v>
      </c>
      <c r="G50" s="93">
        <v>9.41</v>
      </c>
      <c r="H50" s="96" t="s">
        <v>156</v>
      </c>
      <c r="I50" s="97">
        <v>4.8000000000000001E-2</v>
      </c>
      <c r="J50" s="97">
        <v>4.8499999999999995E-2</v>
      </c>
      <c r="K50" s="93">
        <v>3361000</v>
      </c>
      <c r="L50" s="106">
        <v>101.98439999999999</v>
      </c>
      <c r="M50" s="93">
        <v>3427.6957200000002</v>
      </c>
      <c r="N50" s="83"/>
      <c r="O50" s="94">
        <v>2.4411655238695325E-2</v>
      </c>
      <c r="P50" s="94">
        <f>M50/'סכום נכסי הקרן'!$C$42</f>
        <v>6.8991731650184848E-3</v>
      </c>
    </row>
    <row r="51" spans="2:16">
      <c r="B51" s="86" t="s">
        <v>478</v>
      </c>
      <c r="C51" s="83" t="s">
        <v>479</v>
      </c>
      <c r="D51" s="83" t="s">
        <v>246</v>
      </c>
      <c r="E51" s="83"/>
      <c r="F51" s="105">
        <v>42339</v>
      </c>
      <c r="G51" s="93">
        <v>9.49</v>
      </c>
      <c r="H51" s="96" t="s">
        <v>156</v>
      </c>
      <c r="I51" s="97">
        <v>4.8000000000000001E-2</v>
      </c>
      <c r="J51" s="97">
        <v>4.8499999999999995E-2</v>
      </c>
      <c r="K51" s="93">
        <v>1833000</v>
      </c>
      <c r="L51" s="106">
        <v>101.58199999999999</v>
      </c>
      <c r="M51" s="93">
        <v>1861.99758</v>
      </c>
      <c r="N51" s="83"/>
      <c r="O51" s="94">
        <v>1.3260932909833961E-2</v>
      </c>
      <c r="P51" s="94">
        <f>M51/'סכום נכסי הקרן'!$C$42</f>
        <v>3.7477783288375898E-3</v>
      </c>
    </row>
    <row r="52" spans="2:16">
      <c r="B52" s="86" t="s">
        <v>480</v>
      </c>
      <c r="C52" s="83" t="s">
        <v>481</v>
      </c>
      <c r="D52" s="83" t="s">
        <v>246</v>
      </c>
      <c r="E52" s="83"/>
      <c r="F52" s="105">
        <v>42370</v>
      </c>
      <c r="G52" s="93">
        <v>9.58</v>
      </c>
      <c r="H52" s="96" t="s">
        <v>156</v>
      </c>
      <c r="I52" s="97">
        <v>4.8000000000000001E-2</v>
      </c>
      <c r="J52" s="97">
        <v>4.8500000000000008E-2</v>
      </c>
      <c r="K52" s="93">
        <v>1209000</v>
      </c>
      <c r="L52" s="106">
        <v>101.1811</v>
      </c>
      <c r="M52" s="93">
        <v>1223.27997</v>
      </c>
      <c r="N52" s="83"/>
      <c r="O52" s="94">
        <v>8.7120594496764604E-3</v>
      </c>
      <c r="P52" s="94">
        <f>M52/'סכום נכסי הקרן'!$C$42</f>
        <v>2.4621848121129659E-3</v>
      </c>
    </row>
    <row r="53" spans="2:16">
      <c r="B53" s="86" t="s">
        <v>482</v>
      </c>
      <c r="C53" s="83" t="s">
        <v>483</v>
      </c>
      <c r="D53" s="83" t="s">
        <v>246</v>
      </c>
      <c r="E53" s="83"/>
      <c r="F53" s="105">
        <v>42461</v>
      </c>
      <c r="G53" s="93">
        <v>9.6</v>
      </c>
      <c r="H53" s="96" t="s">
        <v>156</v>
      </c>
      <c r="I53" s="97">
        <v>4.8000000000000001E-2</v>
      </c>
      <c r="J53" s="97">
        <v>4.8499999999999988E-2</v>
      </c>
      <c r="K53" s="93">
        <v>2852000</v>
      </c>
      <c r="L53" s="106">
        <v>103.01300000000001</v>
      </c>
      <c r="M53" s="93">
        <v>2937.9318699999999</v>
      </c>
      <c r="N53" s="83"/>
      <c r="O53" s="94">
        <v>2.0923613349558185E-2</v>
      </c>
      <c r="P53" s="94">
        <f>M53/'סכום נכסי הקרן'!$C$42</f>
        <v>5.9133897445706107E-3</v>
      </c>
    </row>
    <row r="54" spans="2:16">
      <c r="B54" s="86" t="s">
        <v>484</v>
      </c>
      <c r="C54" s="83" t="s">
        <v>485</v>
      </c>
      <c r="D54" s="83" t="s">
        <v>246</v>
      </c>
      <c r="E54" s="83"/>
      <c r="F54" s="105">
        <v>42491</v>
      </c>
      <c r="G54" s="93">
        <v>9.6800000000000015</v>
      </c>
      <c r="H54" s="96" t="s">
        <v>156</v>
      </c>
      <c r="I54" s="97">
        <v>4.8000000000000001E-2</v>
      </c>
      <c r="J54" s="97">
        <v>4.8500000000000008E-2</v>
      </c>
      <c r="K54" s="93">
        <v>2210000</v>
      </c>
      <c r="L54" s="106">
        <v>102.81570000000001</v>
      </c>
      <c r="M54" s="93">
        <v>2272.2278799999999</v>
      </c>
      <c r="N54" s="83"/>
      <c r="O54" s="94">
        <v>1.6182545990491702E-2</v>
      </c>
      <c r="P54" s="94">
        <f>M54/'סכום נכסי הקרן'!$C$42</f>
        <v>4.5734787726440431E-3</v>
      </c>
    </row>
    <row r="55" spans="2:16">
      <c r="B55" s="86" t="s">
        <v>486</v>
      </c>
      <c r="C55" s="83" t="s">
        <v>487</v>
      </c>
      <c r="D55" s="83" t="s">
        <v>246</v>
      </c>
      <c r="E55" s="83"/>
      <c r="F55" s="105">
        <v>42522</v>
      </c>
      <c r="G55" s="93">
        <v>9.7600000000000016</v>
      </c>
      <c r="H55" s="96" t="s">
        <v>156</v>
      </c>
      <c r="I55" s="97">
        <v>4.8000000000000001E-2</v>
      </c>
      <c r="J55" s="97">
        <v>4.8500000000000008E-2</v>
      </c>
      <c r="K55" s="93">
        <v>2744000</v>
      </c>
      <c r="L55" s="106">
        <v>101.99420000000001</v>
      </c>
      <c r="M55" s="93">
        <v>2798.7196899999999</v>
      </c>
      <c r="N55" s="83"/>
      <c r="O55" s="94">
        <v>1.9932160192453797E-2</v>
      </c>
      <c r="P55" s="94">
        <f>M55/'סכום נכסי הקרן'!$C$42</f>
        <v>5.6331872368346782E-3</v>
      </c>
    </row>
    <row r="56" spans="2:16">
      <c r="B56" s="86" t="s">
        <v>488</v>
      </c>
      <c r="C56" s="83" t="s">
        <v>489</v>
      </c>
      <c r="D56" s="83" t="s">
        <v>246</v>
      </c>
      <c r="E56" s="83"/>
      <c r="F56" s="105">
        <v>42552</v>
      </c>
      <c r="G56" s="93">
        <v>9.85</v>
      </c>
      <c r="H56" s="96" t="s">
        <v>156</v>
      </c>
      <c r="I56" s="97">
        <v>4.8000000000000001E-2</v>
      </c>
      <c r="J56" s="97">
        <v>4.8499999999999995E-2</v>
      </c>
      <c r="K56" s="93">
        <v>562000</v>
      </c>
      <c r="L56" s="106">
        <v>101.2826</v>
      </c>
      <c r="M56" s="93">
        <v>569.21167000000003</v>
      </c>
      <c r="N56" s="83"/>
      <c r="O56" s="94">
        <v>4.0538601384028381E-3</v>
      </c>
      <c r="P56" s="94">
        <f>M56/'סכום נכסי הקרן'!$C$42</f>
        <v>1.1456938420658172E-3</v>
      </c>
    </row>
    <row r="57" spans="2:16">
      <c r="B57" s="86" t="s">
        <v>490</v>
      </c>
      <c r="C57" s="83" t="s">
        <v>491</v>
      </c>
      <c r="D57" s="83" t="s">
        <v>246</v>
      </c>
      <c r="E57" s="83"/>
      <c r="F57" s="105">
        <v>42583</v>
      </c>
      <c r="G57" s="93">
        <v>9.93</v>
      </c>
      <c r="H57" s="96" t="s">
        <v>156</v>
      </c>
      <c r="I57" s="97">
        <v>4.8000000000000001E-2</v>
      </c>
      <c r="J57" s="97">
        <v>4.8499999999999995E-2</v>
      </c>
      <c r="K57" s="93">
        <v>3322000</v>
      </c>
      <c r="L57" s="106">
        <v>100.79389999999999</v>
      </c>
      <c r="M57" s="93">
        <v>3348.37095</v>
      </c>
      <c r="N57" s="83"/>
      <c r="O57" s="94">
        <v>2.3846713337397039E-2</v>
      </c>
      <c r="P57" s="94">
        <f>M57/'סכום נכסי הקרן'!$C$42</f>
        <v>6.7395104151098482E-3</v>
      </c>
    </row>
    <row r="58" spans="2:16">
      <c r="B58" s="86" t="s">
        <v>492</v>
      </c>
      <c r="C58" s="83" t="s">
        <v>493</v>
      </c>
      <c r="D58" s="83" t="s">
        <v>246</v>
      </c>
      <c r="E58" s="83"/>
      <c r="F58" s="105">
        <v>42614</v>
      </c>
      <c r="G58" s="93">
        <v>10.02</v>
      </c>
      <c r="H58" s="96" t="s">
        <v>156</v>
      </c>
      <c r="I58" s="97">
        <v>4.8000000000000001E-2</v>
      </c>
      <c r="J58" s="97">
        <v>4.8500000000000008E-2</v>
      </c>
      <c r="K58" s="93">
        <v>2259000</v>
      </c>
      <c r="L58" s="106">
        <v>100.3847</v>
      </c>
      <c r="M58" s="93">
        <v>2267.6716200000001</v>
      </c>
      <c r="N58" s="83"/>
      <c r="O58" s="94">
        <v>1.6150096830069186E-2</v>
      </c>
      <c r="P58" s="94">
        <f>M58/'סכום נכסי הקרן'!$C$42</f>
        <v>4.5643080558439983E-3</v>
      </c>
    </row>
    <row r="59" spans="2:16">
      <c r="B59" s="86" t="s">
        <v>494</v>
      </c>
      <c r="C59" s="83" t="s">
        <v>495</v>
      </c>
      <c r="D59" s="83" t="s">
        <v>246</v>
      </c>
      <c r="E59" s="83"/>
      <c r="F59" s="105">
        <v>42644</v>
      </c>
      <c r="G59" s="93">
        <v>9.86</v>
      </c>
      <c r="H59" s="96" t="s">
        <v>156</v>
      </c>
      <c r="I59" s="97">
        <v>4.8000000000000001E-2</v>
      </c>
      <c r="J59" s="97">
        <v>4.8500000000000008E-2</v>
      </c>
      <c r="K59" s="93">
        <v>1748000</v>
      </c>
      <c r="L59" s="106">
        <v>102.3883</v>
      </c>
      <c r="M59" s="93">
        <v>1789.7380900000001</v>
      </c>
      <c r="N59" s="83"/>
      <c r="O59" s="94">
        <v>1.2746309121231177E-2</v>
      </c>
      <c r="P59" s="94">
        <f>M59/'סכום נכסי הקרן'!$C$42</f>
        <v>3.6023363832713359E-3</v>
      </c>
    </row>
    <row r="60" spans="2:16">
      <c r="B60" s="86" t="s">
        <v>496</v>
      </c>
      <c r="C60" s="83" t="s">
        <v>497</v>
      </c>
      <c r="D60" s="83" t="s">
        <v>246</v>
      </c>
      <c r="E60" s="83"/>
      <c r="F60" s="105">
        <v>42675</v>
      </c>
      <c r="G60" s="93">
        <v>9.9499999999999993</v>
      </c>
      <c r="H60" s="96" t="s">
        <v>156</v>
      </c>
      <c r="I60" s="97">
        <v>4.8000000000000001E-2</v>
      </c>
      <c r="J60" s="97">
        <v>4.8500000000000008E-2</v>
      </c>
      <c r="K60" s="93">
        <v>1911000</v>
      </c>
      <c r="L60" s="106">
        <v>101.9837</v>
      </c>
      <c r="M60" s="93">
        <v>1948.90921</v>
      </c>
      <c r="N60" s="83"/>
      <c r="O60" s="94">
        <v>1.3879907556683026E-2</v>
      </c>
      <c r="P60" s="94">
        <f>M60/'סכום נכסי הקרן'!$C$42</f>
        <v>3.922711705194583E-3</v>
      </c>
    </row>
    <row r="61" spans="2:16">
      <c r="B61" s="86" t="s">
        <v>498</v>
      </c>
      <c r="C61" s="83" t="s">
        <v>499</v>
      </c>
      <c r="D61" s="83" t="s">
        <v>246</v>
      </c>
      <c r="E61" s="83"/>
      <c r="F61" s="105">
        <v>42705</v>
      </c>
      <c r="G61" s="93">
        <v>10.029999999999999</v>
      </c>
      <c r="H61" s="96" t="s">
        <v>156</v>
      </c>
      <c r="I61" s="97">
        <v>4.8000000000000001E-2</v>
      </c>
      <c r="J61" s="97">
        <v>4.8499999999999995E-2</v>
      </c>
      <c r="K61" s="93">
        <v>2801000</v>
      </c>
      <c r="L61" s="106">
        <v>101.5813</v>
      </c>
      <c r="M61" s="93">
        <v>2845.2927</v>
      </c>
      <c r="N61" s="83"/>
      <c r="O61" s="94">
        <v>2.0263847820650945E-2</v>
      </c>
      <c r="P61" s="94">
        <f>M61/'סכום נכסי הקרן'!$C$42</f>
        <v>5.7269281307335499E-3</v>
      </c>
    </row>
    <row r="62" spans="2:16">
      <c r="B62" s="86" t="s">
        <v>500</v>
      </c>
      <c r="C62" s="83" t="s">
        <v>501</v>
      </c>
      <c r="D62" s="83" t="s">
        <v>246</v>
      </c>
      <c r="E62" s="83"/>
      <c r="F62" s="105">
        <v>42736</v>
      </c>
      <c r="G62" s="93">
        <v>10.110000000000001</v>
      </c>
      <c r="H62" s="96" t="s">
        <v>156</v>
      </c>
      <c r="I62" s="97">
        <v>4.8000000000000001E-2</v>
      </c>
      <c r="J62" s="97">
        <v>4.8499999999999995E-2</v>
      </c>
      <c r="K62" s="93">
        <v>3649000</v>
      </c>
      <c r="L62" s="106">
        <v>101.18049999999999</v>
      </c>
      <c r="M62" s="93">
        <v>3692.0757999999996</v>
      </c>
      <c r="N62" s="83"/>
      <c r="O62" s="94">
        <v>2.6294539803763627E-2</v>
      </c>
      <c r="P62" s="94">
        <f>M62/'סכום נכסי הקרן'!$C$42</f>
        <v>7.4313102338541739E-3</v>
      </c>
    </row>
    <row r="63" spans="2:16">
      <c r="B63" s="86" t="s">
        <v>502</v>
      </c>
      <c r="C63" s="83" t="s">
        <v>503</v>
      </c>
      <c r="D63" s="83" t="s">
        <v>246</v>
      </c>
      <c r="E63" s="83"/>
      <c r="F63" s="105">
        <v>42767</v>
      </c>
      <c r="G63" s="93">
        <v>10.200000000000001</v>
      </c>
      <c r="H63" s="96" t="s">
        <v>156</v>
      </c>
      <c r="I63" s="97">
        <v>4.8000000000000001E-2</v>
      </c>
      <c r="J63" s="97">
        <v>4.8500000000000008E-2</v>
      </c>
      <c r="K63" s="93">
        <v>2410000</v>
      </c>
      <c r="L63" s="106">
        <v>100.7812</v>
      </c>
      <c r="M63" s="93">
        <v>2428.8275099999996</v>
      </c>
      <c r="N63" s="83"/>
      <c r="O63" s="94">
        <v>1.7297830569505398E-2</v>
      </c>
      <c r="P63" s="94">
        <f>M63/'סכום נכסי הקרן'!$C$42</f>
        <v>4.8886782690998791E-3</v>
      </c>
    </row>
    <row r="64" spans="2:16">
      <c r="B64" s="86" t="s">
        <v>504</v>
      </c>
      <c r="C64" s="83" t="s">
        <v>505</v>
      </c>
      <c r="D64" s="83" t="s">
        <v>246</v>
      </c>
      <c r="E64" s="83"/>
      <c r="F64" s="105">
        <v>42795</v>
      </c>
      <c r="G64" s="93">
        <v>10.28</v>
      </c>
      <c r="H64" s="96" t="s">
        <v>156</v>
      </c>
      <c r="I64" s="97">
        <v>4.8000000000000001E-2</v>
      </c>
      <c r="J64" s="97">
        <v>4.8499999999999995E-2</v>
      </c>
      <c r="K64" s="93">
        <v>3327000</v>
      </c>
      <c r="L64" s="106">
        <v>100.5848</v>
      </c>
      <c r="M64" s="93">
        <v>3346.4549900000002</v>
      </c>
      <c r="N64" s="83"/>
      <c r="O64" s="94">
        <v>2.383306809032968E-2</v>
      </c>
      <c r="P64" s="94">
        <f>M64/'סכום נכסי הקרן'!$C$42</f>
        <v>6.7356540226826793E-3</v>
      </c>
    </row>
    <row r="65" spans="2:16">
      <c r="B65" s="86" t="s">
        <v>506</v>
      </c>
      <c r="C65" s="83" t="s">
        <v>507</v>
      </c>
      <c r="D65" s="83" t="s">
        <v>246</v>
      </c>
      <c r="E65" s="83"/>
      <c r="F65" s="105">
        <v>42826</v>
      </c>
      <c r="G65" s="93">
        <v>10.120000000000001</v>
      </c>
      <c r="H65" s="96" t="s">
        <v>156</v>
      </c>
      <c r="I65" s="97">
        <v>4.8000000000000001E-2</v>
      </c>
      <c r="J65" s="97">
        <v>4.8499999999999995E-2</v>
      </c>
      <c r="K65" s="93">
        <v>1995000</v>
      </c>
      <c r="L65" s="106">
        <v>102.59269999999999</v>
      </c>
      <c r="M65" s="93">
        <v>2046.7237600000001</v>
      </c>
      <c r="N65" s="83"/>
      <c r="O65" s="94">
        <v>1.4576531547545356E-2</v>
      </c>
      <c r="P65" s="94">
        <f>M65/'סכום נכסי הקרן'!$C$42</f>
        <v>4.1195901838094705E-3</v>
      </c>
    </row>
    <row r="66" spans="2:16">
      <c r="B66" s="86" t="s">
        <v>508</v>
      </c>
      <c r="C66" s="83" t="s">
        <v>509</v>
      </c>
      <c r="D66" s="83" t="s">
        <v>246</v>
      </c>
      <c r="E66" s="83"/>
      <c r="F66" s="105">
        <v>42856</v>
      </c>
      <c r="G66" s="93">
        <v>10.200000000000001</v>
      </c>
      <c r="H66" s="96" t="s">
        <v>156</v>
      </c>
      <c r="I66" s="97">
        <v>4.8000000000000001E-2</v>
      </c>
      <c r="J66" s="97">
        <v>4.8500000000000008E-2</v>
      </c>
      <c r="K66" s="93">
        <v>2491000</v>
      </c>
      <c r="L66" s="106">
        <v>101.9834</v>
      </c>
      <c r="M66" s="93">
        <v>2540.4070299999998</v>
      </c>
      <c r="N66" s="83"/>
      <c r="O66" s="94">
        <v>1.8092487095767627E-2</v>
      </c>
      <c r="P66" s="94">
        <f>M66/'סכום נכסי הקרן'!$C$42</f>
        <v>5.1132625067432493E-3</v>
      </c>
    </row>
    <row r="67" spans="2:16">
      <c r="B67" s="86" t="s">
        <v>510</v>
      </c>
      <c r="C67" s="83" t="s">
        <v>511</v>
      </c>
      <c r="D67" s="83" t="s">
        <v>246</v>
      </c>
      <c r="E67" s="83"/>
      <c r="F67" s="105">
        <v>42887</v>
      </c>
      <c r="G67" s="93">
        <v>10.29</v>
      </c>
      <c r="H67" s="96" t="s">
        <v>156</v>
      </c>
      <c r="I67" s="97">
        <v>4.8000000000000001E-2</v>
      </c>
      <c r="J67" s="97">
        <v>4.8499999999999995E-2</v>
      </c>
      <c r="K67" s="93">
        <v>4799000</v>
      </c>
      <c r="L67" s="106">
        <v>101.581</v>
      </c>
      <c r="M67" s="93">
        <v>4874.8722099999995</v>
      </c>
      <c r="N67" s="83"/>
      <c r="O67" s="94">
        <v>3.4718279988754881E-2</v>
      </c>
      <c r="P67" s="94">
        <f>M67/'סכום נכסי הקרן'!$C$42</f>
        <v>9.8120108322002266E-3</v>
      </c>
    </row>
    <row r="68" spans="2:16">
      <c r="B68" s="86" t="s">
        <v>512</v>
      </c>
      <c r="C68" s="83" t="s">
        <v>513</v>
      </c>
      <c r="D68" s="83" t="s">
        <v>246</v>
      </c>
      <c r="E68" s="83"/>
      <c r="F68" s="105">
        <v>42949</v>
      </c>
      <c r="G68" s="93">
        <v>10.459999999999999</v>
      </c>
      <c r="H68" s="96" t="s">
        <v>156</v>
      </c>
      <c r="I68" s="97">
        <v>4.8000000000000001E-2</v>
      </c>
      <c r="J68" s="97">
        <v>4.8499999999999995E-2</v>
      </c>
      <c r="K68" s="93">
        <v>3688000</v>
      </c>
      <c r="L68" s="106">
        <v>100.78060000000001</v>
      </c>
      <c r="M68" s="93">
        <v>3716.7868699999999</v>
      </c>
      <c r="N68" s="83"/>
      <c r="O68" s="94">
        <v>2.6470529206177467E-2</v>
      </c>
      <c r="P68" s="94">
        <f>M68/'סכום נכסי הקרן'!$C$42</f>
        <v>7.4810480066757638E-3</v>
      </c>
    </row>
    <row r="69" spans="2:16">
      <c r="B69" s="86" t="s">
        <v>514</v>
      </c>
      <c r="C69" s="83" t="s">
        <v>515</v>
      </c>
      <c r="D69" s="83" t="s">
        <v>246</v>
      </c>
      <c r="E69" s="83"/>
      <c r="F69" s="105">
        <v>42979</v>
      </c>
      <c r="G69" s="93">
        <v>10.54</v>
      </c>
      <c r="H69" s="96" t="s">
        <v>156</v>
      </c>
      <c r="I69" s="97">
        <v>4.8000000000000001E-2</v>
      </c>
      <c r="J69" s="97">
        <v>4.8499999999999995E-2</v>
      </c>
      <c r="K69" s="93">
        <v>2108000</v>
      </c>
      <c r="L69" s="106">
        <v>100.4967</v>
      </c>
      <c r="M69" s="93">
        <v>2118.4710399999999</v>
      </c>
      <c r="N69" s="83"/>
      <c r="O69" s="94">
        <v>1.5087507435356699E-2</v>
      </c>
      <c r="P69" s="94">
        <f>M69/'סכום נכסי הקרן'!$C$42</f>
        <v>4.2640011669521239E-3</v>
      </c>
    </row>
    <row r="70" spans="2:16">
      <c r="B70" s="86" t="s">
        <v>516</v>
      </c>
      <c r="C70" s="83" t="s">
        <v>517</v>
      </c>
      <c r="D70" s="83" t="s">
        <v>246</v>
      </c>
      <c r="E70" s="83"/>
      <c r="F70" s="105">
        <v>43009</v>
      </c>
      <c r="G70" s="93">
        <v>10.370000000000001</v>
      </c>
      <c r="H70" s="96" t="s">
        <v>156</v>
      </c>
      <c r="I70" s="97">
        <v>4.8000000000000001E-2</v>
      </c>
      <c r="J70" s="97">
        <v>4.8500000000000008E-2</v>
      </c>
      <c r="K70" s="93">
        <v>4474000</v>
      </c>
      <c r="L70" s="106">
        <v>102.4002</v>
      </c>
      <c r="M70" s="93">
        <v>4581.38285</v>
      </c>
      <c r="N70" s="83"/>
      <c r="O70" s="94">
        <v>3.2628082474797794E-2</v>
      </c>
      <c r="P70" s="94">
        <f>M70/'סכום נכסי הקרן'!$C$42</f>
        <v>9.2212833925048362E-3</v>
      </c>
    </row>
    <row r="71" spans="2:16">
      <c r="B71" s="86" t="s">
        <v>518</v>
      </c>
      <c r="C71" s="83" t="s">
        <v>519</v>
      </c>
      <c r="D71" s="83" t="s">
        <v>246</v>
      </c>
      <c r="E71" s="83"/>
      <c r="F71" s="105">
        <v>43040</v>
      </c>
      <c r="G71" s="93">
        <v>10.459999999999999</v>
      </c>
      <c r="H71" s="96" t="s">
        <v>156</v>
      </c>
      <c r="I71" s="97">
        <v>4.8000000000000001E-2</v>
      </c>
      <c r="J71" s="97">
        <v>4.8499999999999995E-2</v>
      </c>
      <c r="K71" s="93">
        <v>3864000</v>
      </c>
      <c r="L71" s="106">
        <v>101.9962</v>
      </c>
      <c r="M71" s="93">
        <v>3941.1327799999999</v>
      </c>
      <c r="N71" s="83"/>
      <c r="O71" s="94">
        <v>2.8068295010527034E-2</v>
      </c>
      <c r="P71" s="94">
        <f>M71/'סכום נכסי הקרן'!$C$42</f>
        <v>7.9326053817725395E-3</v>
      </c>
    </row>
    <row r="72" spans="2:16">
      <c r="B72" s="86" t="s">
        <v>520</v>
      </c>
      <c r="C72" s="83" t="s">
        <v>521</v>
      </c>
      <c r="D72" s="83" t="s">
        <v>246</v>
      </c>
      <c r="E72" s="83"/>
      <c r="F72" s="105">
        <v>43070</v>
      </c>
      <c r="G72" s="93">
        <v>10.540000000000001</v>
      </c>
      <c r="H72" s="96" t="s">
        <v>156</v>
      </c>
      <c r="I72" s="97">
        <v>4.8000000000000001E-2</v>
      </c>
      <c r="J72" s="97">
        <v>4.8500000000000008E-2</v>
      </c>
      <c r="K72" s="93">
        <v>3068000</v>
      </c>
      <c r="L72" s="106">
        <v>101.5938</v>
      </c>
      <c r="M72" s="93">
        <v>3116.8984</v>
      </c>
      <c r="N72" s="83"/>
      <c r="O72" s="94">
        <v>2.2198192421479312E-2</v>
      </c>
      <c r="P72" s="94">
        <f>M72/'סכום נכסי הקרן'!$C$42</f>
        <v>6.2736087319235712E-3</v>
      </c>
    </row>
    <row r="73" spans="2:16">
      <c r="B73" s="86" t="s">
        <v>522</v>
      </c>
      <c r="C73" s="83" t="s">
        <v>523</v>
      </c>
      <c r="D73" s="83" t="s">
        <v>246</v>
      </c>
      <c r="E73" s="83"/>
      <c r="F73" s="105">
        <v>43101</v>
      </c>
      <c r="G73" s="93">
        <v>10.62</v>
      </c>
      <c r="H73" s="96" t="s">
        <v>156</v>
      </c>
      <c r="I73" s="97">
        <v>4.8000000000000001E-2</v>
      </c>
      <c r="J73" s="97">
        <v>4.8499999999999995E-2</v>
      </c>
      <c r="K73" s="93">
        <v>5700000</v>
      </c>
      <c r="L73" s="106">
        <v>101.193</v>
      </c>
      <c r="M73" s="93">
        <v>5768.00324</v>
      </c>
      <c r="N73" s="83"/>
      <c r="O73" s="94">
        <v>4.1079056606155698E-2</v>
      </c>
      <c r="P73" s="94">
        <f>M73/'סכום נכסי הקרן'!$C$42</f>
        <v>1.1609680794288145E-2</v>
      </c>
    </row>
    <row r="74" spans="2:16">
      <c r="B74" s="86" t="s">
        <v>524</v>
      </c>
      <c r="C74" s="83" t="s">
        <v>525</v>
      </c>
      <c r="D74" s="83" t="s">
        <v>246</v>
      </c>
      <c r="E74" s="83"/>
      <c r="F74" s="105">
        <v>43132</v>
      </c>
      <c r="G74" s="93">
        <v>10.71</v>
      </c>
      <c r="H74" s="96" t="s">
        <v>156</v>
      </c>
      <c r="I74" s="97">
        <v>4.8000000000000001E-2</v>
      </c>
      <c r="J74" s="97">
        <v>4.8499999999999995E-2</v>
      </c>
      <c r="K74" s="93">
        <v>4538000</v>
      </c>
      <c r="L74" s="106">
        <v>100.7938</v>
      </c>
      <c r="M74" s="93">
        <v>4574.0244400000001</v>
      </c>
      <c r="N74" s="83"/>
      <c r="O74" s="94">
        <v>3.2575676723908986E-2</v>
      </c>
      <c r="P74" s="94">
        <f>M74/'סכום נכסי הקרן'!$C$42</f>
        <v>9.2064725840328397E-3</v>
      </c>
    </row>
    <row r="75" spans="2:16">
      <c r="B75" s="86" t="s">
        <v>526</v>
      </c>
      <c r="C75" s="83" t="s">
        <v>527</v>
      </c>
      <c r="D75" s="83" t="s">
        <v>246</v>
      </c>
      <c r="E75" s="83"/>
      <c r="F75" s="105">
        <v>43161</v>
      </c>
      <c r="G75" s="93">
        <v>10.729999999999999</v>
      </c>
      <c r="H75" s="96" t="s">
        <v>156</v>
      </c>
      <c r="I75" s="97">
        <v>4.8000000000000001E-2</v>
      </c>
      <c r="J75" s="97">
        <v>4.87E-2</v>
      </c>
      <c r="K75" s="93">
        <v>2402000</v>
      </c>
      <c r="L75" s="106">
        <v>100.4849</v>
      </c>
      <c r="M75" s="93">
        <v>2413.6484700000001</v>
      </c>
      <c r="N75" s="83"/>
      <c r="O75" s="94">
        <v>1.7189727189974861E-2</v>
      </c>
      <c r="P75" s="94">
        <f>M75/'סכום נכסי הקרן'!$C$42</f>
        <v>4.8581263082511667E-3</v>
      </c>
    </row>
    <row r="76" spans="2:16">
      <c r="B76" s="86" t="s">
        <v>528</v>
      </c>
      <c r="C76" s="83" t="s">
        <v>529</v>
      </c>
      <c r="D76" s="83" t="s">
        <v>246</v>
      </c>
      <c r="E76" s="83"/>
      <c r="F76" s="105">
        <v>40057</v>
      </c>
      <c r="G76" s="93">
        <v>5.59</v>
      </c>
      <c r="H76" s="96" t="s">
        <v>156</v>
      </c>
      <c r="I76" s="97">
        <v>4.8000000000000001E-2</v>
      </c>
      <c r="J76" s="97">
        <v>4.8500000000000008E-2</v>
      </c>
      <c r="K76" s="93">
        <v>206000</v>
      </c>
      <c r="L76" s="106">
        <v>108.16889999999999</v>
      </c>
      <c r="M76" s="93">
        <v>222.84181000000001</v>
      </c>
      <c r="N76" s="83"/>
      <c r="O76" s="94">
        <v>1.5870537768990908E-3</v>
      </c>
      <c r="P76" s="94">
        <f>M76/'סכום נכסי הקרן'!$C$42</f>
        <v>4.4852996332946028E-4</v>
      </c>
    </row>
    <row r="77" spans="2:16">
      <c r="B77" s="86" t="s">
        <v>530</v>
      </c>
      <c r="C77" s="83" t="s">
        <v>531</v>
      </c>
      <c r="D77" s="83" t="s">
        <v>246</v>
      </c>
      <c r="E77" s="83"/>
      <c r="F77" s="105">
        <v>39995</v>
      </c>
      <c r="G77" s="93">
        <v>5.42</v>
      </c>
      <c r="H77" s="96" t="s">
        <v>156</v>
      </c>
      <c r="I77" s="97">
        <v>4.8000000000000001E-2</v>
      </c>
      <c r="J77" s="97">
        <v>4.8499999999999995E-2</v>
      </c>
      <c r="K77" s="93">
        <v>251000</v>
      </c>
      <c r="L77" s="106">
        <v>111.15</v>
      </c>
      <c r="M77" s="93">
        <v>279.00862000000001</v>
      </c>
      <c r="N77" s="83"/>
      <c r="O77" s="94">
        <v>1.9870673468251007E-3</v>
      </c>
      <c r="P77" s="94">
        <f>M77/'סכום נכסי הקרן'!$C$42</f>
        <v>5.6158099818522979E-4</v>
      </c>
    </row>
    <row r="78" spans="2:16">
      <c r="B78" s="86" t="s">
        <v>532</v>
      </c>
      <c r="C78" s="83" t="s">
        <v>533</v>
      </c>
      <c r="D78" s="83" t="s">
        <v>246</v>
      </c>
      <c r="E78" s="83"/>
      <c r="F78" s="105">
        <v>40027</v>
      </c>
      <c r="G78" s="93">
        <v>5.5</v>
      </c>
      <c r="H78" s="96" t="s">
        <v>156</v>
      </c>
      <c r="I78" s="97">
        <v>4.8000000000000001E-2</v>
      </c>
      <c r="J78" s="97">
        <v>4.8499999999999995E-2</v>
      </c>
      <c r="K78" s="93">
        <v>528000</v>
      </c>
      <c r="L78" s="106">
        <v>109.7388</v>
      </c>
      <c r="M78" s="93">
        <v>579.44979000000001</v>
      </c>
      <c r="N78" s="83"/>
      <c r="O78" s="94">
        <v>4.126774853169991E-3</v>
      </c>
      <c r="P78" s="94">
        <f>M78/'סכום נכסי הקרן'!$C$42</f>
        <v>1.1663008528783869E-3</v>
      </c>
    </row>
    <row r="79" spans="2:16">
      <c r="B79" s="86" t="s">
        <v>534</v>
      </c>
      <c r="C79" s="83" t="s">
        <v>535</v>
      </c>
      <c r="D79" s="83" t="s">
        <v>246</v>
      </c>
      <c r="E79" s="83"/>
      <c r="F79" s="105">
        <v>40483</v>
      </c>
      <c r="G79" s="93">
        <v>6.33</v>
      </c>
      <c r="H79" s="96" t="s">
        <v>156</v>
      </c>
      <c r="I79" s="97">
        <v>4.8000000000000001E-2</v>
      </c>
      <c r="J79" s="97">
        <v>4.8600000000000004E-2</v>
      </c>
      <c r="K79" s="93">
        <v>307000</v>
      </c>
      <c r="L79" s="106">
        <v>107.1193</v>
      </c>
      <c r="M79" s="93">
        <v>328.70805000000001</v>
      </c>
      <c r="N79" s="83"/>
      <c r="O79" s="94">
        <v>2.3410209791853475E-3</v>
      </c>
      <c r="P79" s="94">
        <f>M79/'סכום נכסי הקרן'!$C$42</f>
        <v>6.616146656347765E-4</v>
      </c>
    </row>
    <row r="80" spans="2:16">
      <c r="B80" s="86" t="s">
        <v>536</v>
      </c>
      <c r="C80" s="83" t="s">
        <v>537</v>
      </c>
      <c r="D80" s="83" t="s">
        <v>246</v>
      </c>
      <c r="E80" s="83"/>
      <c r="F80" s="105">
        <v>40513</v>
      </c>
      <c r="G80" s="93">
        <v>6.41</v>
      </c>
      <c r="H80" s="96" t="s">
        <v>156</v>
      </c>
      <c r="I80" s="97">
        <v>4.8000000000000001E-2</v>
      </c>
      <c r="J80" s="97">
        <v>4.8500000000000008E-2</v>
      </c>
      <c r="K80" s="93">
        <v>2887000</v>
      </c>
      <c r="L80" s="106">
        <v>106.40179999999999</v>
      </c>
      <c r="M80" s="93">
        <v>3071.90832</v>
      </c>
      <c r="N80" s="83"/>
      <c r="O80" s="94">
        <v>2.1877778238938828E-2</v>
      </c>
      <c r="P80" s="94">
        <f>M80/'סכום נכסי הקרן'!$C$42</f>
        <v>6.1830539166822587E-3</v>
      </c>
    </row>
    <row r="81" spans="2:16">
      <c r="B81" s="86" t="s">
        <v>538</v>
      </c>
      <c r="C81" s="83" t="s">
        <v>539</v>
      </c>
      <c r="D81" s="83" t="s">
        <v>246</v>
      </c>
      <c r="E81" s="83"/>
      <c r="F81" s="105">
        <v>40544</v>
      </c>
      <c r="G81" s="93">
        <v>6.49</v>
      </c>
      <c r="H81" s="96" t="s">
        <v>156</v>
      </c>
      <c r="I81" s="97">
        <v>4.8000000000000001E-2</v>
      </c>
      <c r="J81" s="97">
        <v>4.8500000000000008E-2</v>
      </c>
      <c r="K81" s="93">
        <v>1264000</v>
      </c>
      <c r="L81" s="106">
        <v>105.8847</v>
      </c>
      <c r="M81" s="93">
        <v>1338.3827699999999</v>
      </c>
      <c r="N81" s="83"/>
      <c r="O81" s="94">
        <v>9.5318083714414584E-3</v>
      </c>
      <c r="P81" s="94">
        <f>M81/'סכום נכסי הקרן'!$C$42</f>
        <v>2.6938606123728817E-3</v>
      </c>
    </row>
    <row r="82" spans="2:16">
      <c r="B82" s="86" t="s">
        <v>540</v>
      </c>
      <c r="C82" s="83" t="s">
        <v>541</v>
      </c>
      <c r="D82" s="83" t="s">
        <v>246</v>
      </c>
      <c r="E82" s="83"/>
      <c r="F82" s="105">
        <v>40575</v>
      </c>
      <c r="G82" s="93">
        <v>6.58</v>
      </c>
      <c r="H82" s="96" t="s">
        <v>156</v>
      </c>
      <c r="I82" s="97">
        <v>4.8000000000000001E-2</v>
      </c>
      <c r="J82" s="97">
        <v>4.8499999999999995E-2</v>
      </c>
      <c r="K82" s="93">
        <v>568000</v>
      </c>
      <c r="L82" s="106">
        <v>105.078</v>
      </c>
      <c r="M82" s="93">
        <v>596.84301000000005</v>
      </c>
      <c r="N82" s="83"/>
      <c r="O82" s="94">
        <v>4.2506473683566019E-3</v>
      </c>
      <c r="P82" s="94">
        <f>M82/'סכום נכסי הקרן'!$C$42</f>
        <v>1.2013094552981089E-3</v>
      </c>
    </row>
    <row r="83" spans="2:16">
      <c r="B83" s="86" t="s">
        <v>542</v>
      </c>
      <c r="C83" s="83" t="s">
        <v>543</v>
      </c>
      <c r="D83" s="83" t="s">
        <v>246</v>
      </c>
      <c r="E83" s="83"/>
      <c r="F83" s="105">
        <v>40603</v>
      </c>
      <c r="G83" s="93">
        <v>6.66</v>
      </c>
      <c r="H83" s="96" t="s">
        <v>156</v>
      </c>
      <c r="I83" s="97">
        <v>4.8000000000000001E-2</v>
      </c>
      <c r="J83" s="97">
        <v>4.8500000000000008E-2</v>
      </c>
      <c r="K83" s="93">
        <v>829000</v>
      </c>
      <c r="L83" s="106">
        <v>104.44710000000001</v>
      </c>
      <c r="M83" s="93">
        <v>865.87575000000004</v>
      </c>
      <c r="N83" s="83"/>
      <c r="O83" s="94">
        <v>6.1666676435756509E-3</v>
      </c>
      <c r="P83" s="94">
        <f>M83/'סכום נכסי הקרן'!$C$42</f>
        <v>1.7428112722445079E-3</v>
      </c>
    </row>
    <row r="84" spans="2:16">
      <c r="B84" s="86" t="s">
        <v>544</v>
      </c>
      <c r="C84" s="83" t="s">
        <v>545</v>
      </c>
      <c r="D84" s="83" t="s">
        <v>246</v>
      </c>
      <c r="E84" s="83"/>
      <c r="F84" s="105">
        <v>40634</v>
      </c>
      <c r="G84" s="93">
        <v>6.5900000000000007</v>
      </c>
      <c r="H84" s="96" t="s">
        <v>156</v>
      </c>
      <c r="I84" s="97">
        <v>4.8000000000000001E-2</v>
      </c>
      <c r="J84" s="97">
        <v>4.8500000000000008E-2</v>
      </c>
      <c r="K84" s="93">
        <v>522000</v>
      </c>
      <c r="L84" s="106">
        <v>106.21899999999999</v>
      </c>
      <c r="M84" s="93">
        <v>554.46401000000003</v>
      </c>
      <c r="N84" s="83"/>
      <c r="O84" s="94">
        <v>3.9488289976872624E-3</v>
      </c>
      <c r="P84" s="94">
        <f>M84/'סכום נכסי הקרן'!$C$42</f>
        <v>1.1160101512045944E-3</v>
      </c>
    </row>
    <row r="85" spans="2:16">
      <c r="B85" s="86" t="s">
        <v>546</v>
      </c>
      <c r="C85" s="83" t="s">
        <v>547</v>
      </c>
      <c r="D85" s="83" t="s">
        <v>246</v>
      </c>
      <c r="E85" s="83"/>
      <c r="F85" s="105">
        <v>40664</v>
      </c>
      <c r="G85" s="93">
        <v>6.67</v>
      </c>
      <c r="H85" s="96" t="s">
        <v>156</v>
      </c>
      <c r="I85" s="97">
        <v>4.8000000000000001E-2</v>
      </c>
      <c r="J85" s="97">
        <v>4.8500000000000008E-2</v>
      </c>
      <c r="K85" s="93">
        <v>254000</v>
      </c>
      <c r="L85" s="106">
        <v>105.6003</v>
      </c>
      <c r="M85" s="93">
        <v>268.22489000000002</v>
      </c>
      <c r="N85" s="83"/>
      <c r="O85" s="94">
        <v>1.910266860302576E-3</v>
      </c>
      <c r="P85" s="94">
        <f>M85/'סכום נכסי הקרן'!$C$42</f>
        <v>5.3987579833312475E-4</v>
      </c>
    </row>
    <row r="86" spans="2:16">
      <c r="B86" s="86" t="s">
        <v>548</v>
      </c>
      <c r="C86" s="83" t="s">
        <v>549</v>
      </c>
      <c r="D86" s="83" t="s">
        <v>246</v>
      </c>
      <c r="E86" s="83"/>
      <c r="F86" s="105">
        <v>40756</v>
      </c>
      <c r="G86" s="93">
        <v>6.92</v>
      </c>
      <c r="H86" s="96" t="s">
        <v>156</v>
      </c>
      <c r="I86" s="97">
        <v>4.8000000000000001E-2</v>
      </c>
      <c r="J86" s="97">
        <v>4.8499999999999995E-2</v>
      </c>
      <c r="K86" s="93">
        <v>798000</v>
      </c>
      <c r="L86" s="106">
        <v>102.843</v>
      </c>
      <c r="M86" s="93">
        <v>820.71015</v>
      </c>
      <c r="N86" s="83"/>
      <c r="O86" s="94">
        <v>5.8450034277540619E-3</v>
      </c>
      <c r="P86" s="94">
        <f>M86/'סכום נכסי הקרן'!$C$42</f>
        <v>1.6519031750981371E-3</v>
      </c>
    </row>
    <row r="87" spans="2:16">
      <c r="B87" s="86" t="s">
        <v>550</v>
      </c>
      <c r="C87" s="83" t="s">
        <v>551</v>
      </c>
      <c r="D87" s="83" t="s">
        <v>246</v>
      </c>
      <c r="E87" s="83"/>
      <c r="F87" s="105">
        <v>40848</v>
      </c>
      <c r="G87" s="93">
        <v>7.01</v>
      </c>
      <c r="H87" s="96" t="s">
        <v>156</v>
      </c>
      <c r="I87" s="97">
        <v>4.8000000000000001E-2</v>
      </c>
      <c r="J87" s="97">
        <v>4.8500000000000008E-2</v>
      </c>
      <c r="K87" s="93">
        <v>433000</v>
      </c>
      <c r="L87" s="106">
        <v>104.07210000000001</v>
      </c>
      <c r="M87" s="93">
        <v>450.61518999999998</v>
      </c>
      <c r="N87" s="83"/>
      <c r="O87" s="94">
        <v>3.2092296289354381E-3</v>
      </c>
      <c r="P87" s="94">
        <f>M87/'סכום נכסי הקרן'!$C$42</f>
        <v>9.0698605726814794E-4</v>
      </c>
    </row>
    <row r="88" spans="2:16">
      <c r="B88" s="86" t="s">
        <v>552</v>
      </c>
      <c r="C88" s="83" t="s">
        <v>553</v>
      </c>
      <c r="D88" s="83" t="s">
        <v>246</v>
      </c>
      <c r="E88" s="83"/>
      <c r="F88" s="105">
        <v>40940</v>
      </c>
      <c r="G88" s="93">
        <v>7.2600000000000007</v>
      </c>
      <c r="H88" s="96" t="s">
        <v>156</v>
      </c>
      <c r="I88" s="97">
        <v>4.8000000000000001E-2</v>
      </c>
      <c r="J88" s="97">
        <v>4.8500000000000008E-2</v>
      </c>
      <c r="K88" s="93">
        <v>813000</v>
      </c>
      <c r="L88" s="106">
        <v>102.85550000000001</v>
      </c>
      <c r="M88" s="93">
        <v>836.22060999999997</v>
      </c>
      <c r="N88" s="83"/>
      <c r="O88" s="94">
        <v>5.9554671424602119E-3</v>
      </c>
      <c r="P88" s="94">
        <f>M88/'סכום נכסי הקרן'!$C$42</f>
        <v>1.6831222091520386E-3</v>
      </c>
    </row>
    <row r="89" spans="2:16">
      <c r="B89" s="86" t="s">
        <v>554</v>
      </c>
      <c r="C89" s="83" t="s">
        <v>555</v>
      </c>
      <c r="D89" s="83" t="s">
        <v>246</v>
      </c>
      <c r="E89" s="83"/>
      <c r="F89" s="105">
        <v>40969</v>
      </c>
      <c r="G89" s="93">
        <v>7.3400000000000007</v>
      </c>
      <c r="H89" s="96" t="s">
        <v>156</v>
      </c>
      <c r="I89" s="97">
        <v>4.8000000000000001E-2</v>
      </c>
      <c r="J89" s="97">
        <v>4.8600000000000004E-2</v>
      </c>
      <c r="K89" s="93">
        <v>2313000</v>
      </c>
      <c r="L89" s="106">
        <v>102.4268</v>
      </c>
      <c r="M89" s="93">
        <v>2368.3080499999996</v>
      </c>
      <c r="N89" s="83"/>
      <c r="O89" s="94">
        <v>1.6866817926191768E-2</v>
      </c>
      <c r="P89" s="94">
        <f>M89/'סכום נכסי הקרן'!$C$42</f>
        <v>4.7668663381407886E-3</v>
      </c>
    </row>
    <row r="90" spans="2:16">
      <c r="B90" s="86" t="s">
        <v>556</v>
      </c>
      <c r="C90" s="83">
        <v>8789</v>
      </c>
      <c r="D90" s="83" t="s">
        <v>246</v>
      </c>
      <c r="E90" s="83"/>
      <c r="F90" s="105">
        <v>41000</v>
      </c>
      <c r="G90" s="93">
        <v>7.25</v>
      </c>
      <c r="H90" s="96" t="s">
        <v>156</v>
      </c>
      <c r="I90" s="97">
        <v>4.8000000000000001E-2</v>
      </c>
      <c r="J90" s="97">
        <v>4.8499999999999988E-2</v>
      </c>
      <c r="K90" s="93">
        <v>593000</v>
      </c>
      <c r="L90" s="106">
        <v>104.48520000000001</v>
      </c>
      <c r="M90" s="93">
        <v>619.58279000000005</v>
      </c>
      <c r="N90" s="83"/>
      <c r="O90" s="94">
        <v>4.4125974697978637E-3</v>
      </c>
      <c r="P90" s="94">
        <f>M90/'סכום נכסי הקרן'!$C$42</f>
        <v>1.2470794689661904E-3</v>
      </c>
    </row>
    <row r="91" spans="2:16">
      <c r="B91" s="86" t="s">
        <v>557</v>
      </c>
      <c r="C91" s="83" t="s">
        <v>558</v>
      </c>
      <c r="D91" s="83" t="s">
        <v>246</v>
      </c>
      <c r="E91" s="83"/>
      <c r="F91" s="105">
        <v>41640</v>
      </c>
      <c r="G91" s="93">
        <v>8.43</v>
      </c>
      <c r="H91" s="96" t="s">
        <v>156</v>
      </c>
      <c r="I91" s="97">
        <v>4.8000000000000001E-2</v>
      </c>
      <c r="J91" s="97">
        <v>4.8500000000000008E-2</v>
      </c>
      <c r="K91" s="93">
        <v>1306000</v>
      </c>
      <c r="L91" s="106">
        <v>101.182</v>
      </c>
      <c r="M91" s="93">
        <v>1321.4366299999999</v>
      </c>
      <c r="N91" s="83"/>
      <c r="O91" s="94">
        <v>9.4111199086666288E-3</v>
      </c>
      <c r="P91" s="94">
        <f>M91/'סכום נכסי הקרן'!$C$42</f>
        <v>2.659751880475686E-3</v>
      </c>
    </row>
    <row r="95" spans="2:16">
      <c r="B95" s="98" t="s">
        <v>104</v>
      </c>
    </row>
    <row r="96" spans="2:16">
      <c r="B96" s="98" t="s">
        <v>223</v>
      </c>
    </row>
    <row r="97" spans="2:2">
      <c r="B97" s="98" t="s">
        <v>231</v>
      </c>
    </row>
  </sheetData>
  <sheetProtection sheet="1" objects="1" scenarios="1"/>
  <mergeCells count="2">
    <mergeCell ref="B6:P6"/>
    <mergeCell ref="B7:P7"/>
  </mergeCells>
  <phoneticPr fontId="5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6" t="s">
        <v>171</v>
      </c>
      <c r="C1" s="77" t="s" vm="1">
        <v>241</v>
      </c>
    </row>
    <row r="2" spans="2:65">
      <c r="B2" s="56" t="s">
        <v>170</v>
      </c>
      <c r="C2" s="77" t="s">
        <v>242</v>
      </c>
    </row>
    <row r="3" spans="2:65">
      <c r="B3" s="56" t="s">
        <v>172</v>
      </c>
      <c r="C3" s="77" t="s">
        <v>243</v>
      </c>
    </row>
    <row r="4" spans="2:65">
      <c r="B4" s="56" t="s">
        <v>173</v>
      </c>
      <c r="C4" s="77">
        <v>2112</v>
      </c>
    </row>
    <row r="6" spans="2:65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1"/>
    </row>
    <row r="7" spans="2:65" ht="26.25" customHeight="1">
      <c r="B7" s="199" t="s">
        <v>79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1"/>
    </row>
    <row r="8" spans="2:65" s="3" customFormat="1" ht="78.75">
      <c r="B8" s="22" t="s">
        <v>108</v>
      </c>
      <c r="C8" s="30" t="s">
        <v>39</v>
      </c>
      <c r="D8" s="30" t="s">
        <v>110</v>
      </c>
      <c r="E8" s="30" t="s">
        <v>109</v>
      </c>
      <c r="F8" s="30" t="s">
        <v>52</v>
      </c>
      <c r="G8" s="30" t="s">
        <v>15</v>
      </c>
      <c r="H8" s="30" t="s">
        <v>53</v>
      </c>
      <c r="I8" s="30" t="s">
        <v>94</v>
      </c>
      <c r="J8" s="30" t="s">
        <v>18</v>
      </c>
      <c r="K8" s="30" t="s">
        <v>93</v>
      </c>
      <c r="L8" s="30" t="s">
        <v>17</v>
      </c>
      <c r="M8" s="70" t="s">
        <v>19</v>
      </c>
      <c r="N8" s="30" t="s">
        <v>225</v>
      </c>
      <c r="O8" s="30" t="s">
        <v>224</v>
      </c>
      <c r="P8" s="30" t="s">
        <v>102</v>
      </c>
      <c r="Q8" s="30" t="s">
        <v>49</v>
      </c>
      <c r="R8" s="30" t="s">
        <v>174</v>
      </c>
      <c r="S8" s="31" t="s">
        <v>176</v>
      </c>
      <c r="U8" s="1"/>
      <c r="BJ8" s="1"/>
    </row>
    <row r="9" spans="2:65" s="3" customFormat="1" ht="17.2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232</v>
      </c>
      <c r="O9" s="32"/>
      <c r="P9" s="32" t="s">
        <v>228</v>
      </c>
      <c r="Q9" s="32" t="s">
        <v>20</v>
      </c>
      <c r="R9" s="32" t="s">
        <v>20</v>
      </c>
      <c r="S9" s="33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105</v>
      </c>
      <c r="R10" s="20" t="s">
        <v>106</v>
      </c>
      <c r="S10" s="20" t="s">
        <v>177</v>
      </c>
      <c r="T10" s="5"/>
      <c r="BJ10" s="1"/>
    </row>
    <row r="11" spans="2:65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5"/>
      <c r="BJ11" s="1"/>
      <c r="BM11" s="1"/>
    </row>
    <row r="12" spans="2:65" ht="20.25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</row>
    <row r="13" spans="2:65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</row>
    <row r="14" spans="2:65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</row>
    <row r="15" spans="2:65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</row>
    <row r="16" spans="2:65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</row>
    <row r="17" spans="2:19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</row>
    <row r="18" spans="2:19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</row>
    <row r="19" spans="2:19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</row>
    <row r="20" spans="2:19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</row>
    <row r="21" spans="2:19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</row>
    <row r="22" spans="2:19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</row>
    <row r="23" spans="2:19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</row>
    <row r="24" spans="2:19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</row>
    <row r="25" spans="2:19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</row>
    <row r="26" spans="2:19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spans="2:19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</row>
    <row r="28" spans="2:19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</row>
    <row r="29" spans="2:19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</row>
    <row r="30" spans="2:19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</row>
    <row r="31" spans="2:19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</row>
    <row r="32" spans="2:19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2:19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</row>
    <row r="34" spans="2:19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</row>
    <row r="35" spans="2:19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</row>
    <row r="36" spans="2:19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</row>
    <row r="37" spans="2:19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</row>
    <row r="38" spans="2:19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</row>
    <row r="39" spans="2:19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</row>
    <row r="40" spans="2:19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</row>
    <row r="41" spans="2:19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2:19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2:19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2:19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2:19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2:19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2:19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2:19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2:19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2:19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2:19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2:19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2:19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2:19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2:19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2:19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2:19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2:19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</row>
    <row r="59" spans="2:19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</row>
    <row r="60" spans="2:19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</row>
    <row r="61" spans="2:19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</row>
    <row r="62" spans="2:19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</row>
    <row r="63" spans="2:19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</row>
    <row r="64" spans="2:19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</row>
    <row r="65" spans="2:19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2:19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</row>
    <row r="67" spans="2:19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</row>
    <row r="68" spans="2:19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</row>
    <row r="69" spans="2:19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</row>
    <row r="70" spans="2:19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</row>
    <row r="71" spans="2:19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</row>
    <row r="72" spans="2:19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</row>
    <row r="73" spans="2:19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</row>
    <row r="74" spans="2:19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</row>
    <row r="75" spans="2:19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</row>
    <row r="76" spans="2:19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</row>
    <row r="77" spans="2:19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</row>
    <row r="78" spans="2:19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</row>
    <row r="79" spans="2:19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</row>
    <row r="80" spans="2:19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</row>
    <row r="81" spans="2:19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</row>
    <row r="82" spans="2:19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</row>
    <row r="83" spans="2:19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</row>
    <row r="84" spans="2:19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</row>
    <row r="85" spans="2:19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</row>
    <row r="86" spans="2:19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</row>
    <row r="87" spans="2:19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</row>
    <row r="88" spans="2:19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</row>
    <row r="89" spans="2:19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</row>
    <row r="90" spans="2:19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</row>
    <row r="91" spans="2:19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</row>
    <row r="92" spans="2:19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</row>
    <row r="93" spans="2:19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</row>
    <row r="94" spans="2:19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</row>
    <row r="95" spans="2:19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</row>
    <row r="96" spans="2:19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</row>
    <row r="97" spans="2:19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</row>
    <row r="98" spans="2:19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</row>
    <row r="99" spans="2:19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</row>
    <row r="100" spans="2:19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</row>
    <row r="101" spans="2:19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</row>
    <row r="102" spans="2:19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</row>
    <row r="103" spans="2:19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</row>
    <row r="104" spans="2:19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</row>
    <row r="105" spans="2:19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</row>
    <row r="106" spans="2:19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</row>
    <row r="107" spans="2:19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</row>
    <row r="108" spans="2:19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</row>
    <row r="109" spans="2:19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</row>
    <row r="110" spans="2:19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3"/>
      <c r="D398" s="1"/>
      <c r="E398" s="1"/>
      <c r="F398" s="1"/>
    </row>
    <row r="399" spans="2:6">
      <c r="B399" s="43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5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6" t="s">
        <v>171</v>
      </c>
      <c r="C1" s="77" t="s" vm="1">
        <v>241</v>
      </c>
    </row>
    <row r="2" spans="2:81">
      <c r="B2" s="56" t="s">
        <v>170</v>
      </c>
      <c r="C2" s="77" t="s">
        <v>242</v>
      </c>
    </row>
    <row r="3" spans="2:81">
      <c r="B3" s="56" t="s">
        <v>172</v>
      </c>
      <c r="C3" s="77" t="s">
        <v>243</v>
      </c>
    </row>
    <row r="4" spans="2:81">
      <c r="B4" s="56" t="s">
        <v>173</v>
      </c>
      <c r="C4" s="77">
        <v>2112</v>
      </c>
    </row>
    <row r="6" spans="2:81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1"/>
    </row>
    <row r="7" spans="2:81" ht="26.25" customHeight="1">
      <c r="B7" s="199" t="s">
        <v>80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1"/>
    </row>
    <row r="8" spans="2:81" s="3" customFormat="1" ht="78.75">
      <c r="B8" s="22" t="s">
        <v>108</v>
      </c>
      <c r="C8" s="30" t="s">
        <v>39</v>
      </c>
      <c r="D8" s="30" t="s">
        <v>110</v>
      </c>
      <c r="E8" s="30" t="s">
        <v>109</v>
      </c>
      <c r="F8" s="30" t="s">
        <v>52</v>
      </c>
      <c r="G8" s="30" t="s">
        <v>15</v>
      </c>
      <c r="H8" s="30" t="s">
        <v>53</v>
      </c>
      <c r="I8" s="30" t="s">
        <v>94</v>
      </c>
      <c r="J8" s="30" t="s">
        <v>18</v>
      </c>
      <c r="K8" s="30" t="s">
        <v>93</v>
      </c>
      <c r="L8" s="30" t="s">
        <v>17</v>
      </c>
      <c r="M8" s="70" t="s">
        <v>19</v>
      </c>
      <c r="N8" s="70" t="s">
        <v>225</v>
      </c>
      <c r="O8" s="30" t="s">
        <v>224</v>
      </c>
      <c r="P8" s="30" t="s">
        <v>102</v>
      </c>
      <c r="Q8" s="30" t="s">
        <v>49</v>
      </c>
      <c r="R8" s="30" t="s">
        <v>174</v>
      </c>
      <c r="S8" s="31" t="s">
        <v>176</v>
      </c>
      <c r="U8" s="1"/>
      <c r="BZ8" s="1"/>
    </row>
    <row r="9" spans="2:81" s="3" customFormat="1" ht="27.7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232</v>
      </c>
      <c r="O9" s="32"/>
      <c r="P9" s="32" t="s">
        <v>228</v>
      </c>
      <c r="Q9" s="32" t="s">
        <v>20</v>
      </c>
      <c r="R9" s="32" t="s">
        <v>20</v>
      </c>
      <c r="S9" s="33" t="s">
        <v>20</v>
      </c>
      <c r="BZ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105</v>
      </c>
      <c r="R10" s="20" t="s">
        <v>106</v>
      </c>
      <c r="S10" s="20" t="s">
        <v>177</v>
      </c>
      <c r="T10" s="5"/>
      <c r="BZ10" s="1"/>
    </row>
    <row r="11" spans="2:81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5"/>
      <c r="BZ11" s="1"/>
      <c r="CC11" s="1"/>
    </row>
    <row r="12" spans="2:81" ht="17.25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</row>
    <row r="13" spans="2:81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</row>
    <row r="14" spans="2:81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</row>
    <row r="15" spans="2:81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</row>
    <row r="16" spans="2:8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</row>
    <row r="17" spans="2:19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</row>
    <row r="18" spans="2:19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</row>
    <row r="19" spans="2:19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</row>
    <row r="20" spans="2:19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</row>
    <row r="21" spans="2:19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</row>
    <row r="22" spans="2:19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</row>
    <row r="23" spans="2:19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</row>
    <row r="24" spans="2:19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</row>
    <row r="25" spans="2:19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</row>
    <row r="26" spans="2:19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spans="2:19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</row>
    <row r="28" spans="2:19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</row>
    <row r="29" spans="2:19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</row>
    <row r="30" spans="2:19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</row>
    <row r="31" spans="2:19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</row>
    <row r="32" spans="2:19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2:19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</row>
    <row r="34" spans="2:19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</row>
    <row r="35" spans="2:19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</row>
    <row r="36" spans="2:19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</row>
    <row r="37" spans="2:19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</row>
    <row r="38" spans="2:19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</row>
    <row r="39" spans="2:19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</row>
    <row r="40" spans="2:19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</row>
    <row r="41" spans="2:19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2:19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2:19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2:19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2:19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2:19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2:19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2:19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2:19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2:19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2:19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2:19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2:19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2:19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2:19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2:19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2:19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2:19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</row>
    <row r="59" spans="2:19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</row>
    <row r="60" spans="2:19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</row>
    <row r="61" spans="2:19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</row>
    <row r="62" spans="2:19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</row>
    <row r="63" spans="2:19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</row>
    <row r="64" spans="2:19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</row>
    <row r="65" spans="2:19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2:19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</row>
    <row r="67" spans="2:19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</row>
    <row r="68" spans="2:19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</row>
    <row r="69" spans="2:19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</row>
    <row r="70" spans="2:19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</row>
    <row r="71" spans="2:19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</row>
    <row r="72" spans="2:19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</row>
    <row r="73" spans="2:19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</row>
    <row r="74" spans="2:19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</row>
    <row r="75" spans="2:19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</row>
    <row r="76" spans="2:19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</row>
    <row r="77" spans="2:19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</row>
    <row r="78" spans="2:19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</row>
    <row r="79" spans="2:19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</row>
    <row r="80" spans="2:19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</row>
    <row r="81" spans="2:19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</row>
    <row r="82" spans="2:19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</row>
    <row r="83" spans="2:19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</row>
    <row r="84" spans="2:19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</row>
    <row r="85" spans="2:19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</row>
    <row r="86" spans="2:19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</row>
    <row r="87" spans="2:19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</row>
    <row r="88" spans="2:19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</row>
    <row r="89" spans="2:19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</row>
    <row r="90" spans="2:19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</row>
    <row r="91" spans="2:19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</row>
    <row r="92" spans="2:19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</row>
    <row r="93" spans="2:19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</row>
    <row r="94" spans="2:19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</row>
    <row r="95" spans="2:19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</row>
    <row r="96" spans="2:19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</row>
    <row r="97" spans="2:19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</row>
    <row r="98" spans="2:19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</row>
    <row r="99" spans="2:19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</row>
    <row r="100" spans="2:19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</row>
    <row r="101" spans="2:19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</row>
    <row r="102" spans="2:19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</row>
    <row r="103" spans="2:19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</row>
    <row r="104" spans="2:19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</row>
    <row r="105" spans="2:19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</row>
    <row r="106" spans="2:19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</row>
    <row r="107" spans="2:19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</row>
    <row r="108" spans="2:19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</row>
    <row r="109" spans="2:19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</row>
    <row r="110" spans="2:19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3"/>
    </row>
    <row r="539" spans="2:5">
      <c r="B539" s="43"/>
    </row>
    <row r="540" spans="2:5">
      <c r="B540" s="3"/>
    </row>
  </sheetData>
  <sheetProtection sheet="1" objects="1" scenarios="1"/>
  <mergeCells count="2">
    <mergeCell ref="B6:S6"/>
    <mergeCell ref="B7:S7"/>
  </mergeCells>
  <phoneticPr fontId="5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6" t="s">
        <v>171</v>
      </c>
      <c r="C1" s="77" t="s" vm="1">
        <v>241</v>
      </c>
    </row>
    <row r="2" spans="2:98">
      <c r="B2" s="56" t="s">
        <v>170</v>
      </c>
      <c r="C2" s="77" t="s">
        <v>242</v>
      </c>
    </row>
    <row r="3" spans="2:98">
      <c r="B3" s="56" t="s">
        <v>172</v>
      </c>
      <c r="C3" s="77" t="s">
        <v>243</v>
      </c>
    </row>
    <row r="4" spans="2:98">
      <c r="B4" s="56" t="s">
        <v>173</v>
      </c>
      <c r="C4" s="77">
        <v>2112</v>
      </c>
    </row>
    <row r="6" spans="2:98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1"/>
    </row>
    <row r="7" spans="2:98" ht="26.25" customHeight="1">
      <c r="B7" s="199" t="s">
        <v>81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1"/>
    </row>
    <row r="8" spans="2:98" s="3" customFormat="1" ht="78.75">
      <c r="B8" s="22" t="s">
        <v>108</v>
      </c>
      <c r="C8" s="30" t="s">
        <v>39</v>
      </c>
      <c r="D8" s="30" t="s">
        <v>110</v>
      </c>
      <c r="E8" s="30" t="s">
        <v>109</v>
      </c>
      <c r="F8" s="30" t="s">
        <v>52</v>
      </c>
      <c r="G8" s="30" t="s">
        <v>93</v>
      </c>
      <c r="H8" s="30" t="s">
        <v>225</v>
      </c>
      <c r="I8" s="30" t="s">
        <v>224</v>
      </c>
      <c r="J8" s="30" t="s">
        <v>102</v>
      </c>
      <c r="K8" s="30" t="s">
        <v>49</v>
      </c>
      <c r="L8" s="30" t="s">
        <v>174</v>
      </c>
      <c r="M8" s="31" t="s">
        <v>176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32"/>
      <c r="D9" s="16"/>
      <c r="E9" s="16"/>
      <c r="F9" s="32"/>
      <c r="G9" s="32"/>
      <c r="H9" s="32" t="s">
        <v>232</v>
      </c>
      <c r="I9" s="32"/>
      <c r="J9" s="32" t="s">
        <v>228</v>
      </c>
      <c r="K9" s="32" t="s">
        <v>20</v>
      </c>
      <c r="L9" s="32" t="s">
        <v>20</v>
      </c>
      <c r="M9" s="3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</row>
    <row r="13" spans="2:98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</row>
    <row r="14" spans="2:98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98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</row>
    <row r="16" spans="2:9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</row>
    <row r="17" spans="2:13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</row>
    <row r="18" spans="2:13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</row>
    <row r="19" spans="2:13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</row>
    <row r="20" spans="2:13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</row>
    <row r="21" spans="2:13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</row>
    <row r="22" spans="2:13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</row>
    <row r="23" spans="2:13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</row>
    <row r="24" spans="2:13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</row>
    <row r="25" spans="2:13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</row>
    <row r="26" spans="2:13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</row>
    <row r="27" spans="2:13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</row>
    <row r="28" spans="2:13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</row>
    <row r="29" spans="2:13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</row>
    <row r="30" spans="2:13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</row>
    <row r="31" spans="2:13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</row>
    <row r="32" spans="2:13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</row>
    <row r="33" spans="2:13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</row>
    <row r="34" spans="2:13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</row>
    <row r="35" spans="2:13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</row>
    <row r="36" spans="2:13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</row>
    <row r="37" spans="2:13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</row>
    <row r="38" spans="2:13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</row>
    <row r="39" spans="2:13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</row>
    <row r="40" spans="2:13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</row>
    <row r="41" spans="2:13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</row>
    <row r="42" spans="2:13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</row>
    <row r="43" spans="2:13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</row>
    <row r="44" spans="2:13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</row>
    <row r="45" spans="2:13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</row>
    <row r="46" spans="2:13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</row>
    <row r="47" spans="2:13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</row>
    <row r="48" spans="2:13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</row>
    <row r="49" spans="2:13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</row>
    <row r="50" spans="2:13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</row>
    <row r="51" spans="2:13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</row>
    <row r="52" spans="2:13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</row>
    <row r="53" spans="2:13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</row>
    <row r="54" spans="2:13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</row>
    <row r="55" spans="2:13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</row>
    <row r="56" spans="2:13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</row>
    <row r="57" spans="2:13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</row>
    <row r="58" spans="2:13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</row>
    <row r="59" spans="2:13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</row>
    <row r="60" spans="2:13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</row>
    <row r="61" spans="2:13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</row>
    <row r="62" spans="2:13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</row>
    <row r="63" spans="2:13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</row>
    <row r="64" spans="2:13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</row>
    <row r="65" spans="2:13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</row>
    <row r="66" spans="2:13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</row>
    <row r="67" spans="2:13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</row>
    <row r="68" spans="2:13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</row>
    <row r="69" spans="2:13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</row>
    <row r="70" spans="2:13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</row>
    <row r="71" spans="2:13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</row>
    <row r="72" spans="2:13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</row>
    <row r="73" spans="2:13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</row>
    <row r="74" spans="2:13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</row>
    <row r="75" spans="2:13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</row>
    <row r="76" spans="2:13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</row>
    <row r="77" spans="2:13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</row>
    <row r="78" spans="2:13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</row>
    <row r="79" spans="2:13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</row>
    <row r="80" spans="2:13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</row>
    <row r="81" spans="2:13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</row>
    <row r="82" spans="2:13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</row>
    <row r="83" spans="2:13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</row>
    <row r="84" spans="2:13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</row>
    <row r="85" spans="2:13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</row>
    <row r="86" spans="2:13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</row>
    <row r="87" spans="2:13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</row>
    <row r="88" spans="2:13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</row>
    <row r="89" spans="2:13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</row>
    <row r="90" spans="2:13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</row>
    <row r="91" spans="2:13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</row>
    <row r="92" spans="2:13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</row>
    <row r="93" spans="2:13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</row>
    <row r="94" spans="2:13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</row>
    <row r="95" spans="2:13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</row>
    <row r="96" spans="2:13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</row>
    <row r="97" spans="2:13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</row>
    <row r="98" spans="2:13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</row>
    <row r="99" spans="2:13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</row>
    <row r="100" spans="2:13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</row>
    <row r="101" spans="2:13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</row>
    <row r="102" spans="2:13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</row>
    <row r="103" spans="2:13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</row>
    <row r="104" spans="2:13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</row>
    <row r="105" spans="2:13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</row>
    <row r="106" spans="2:13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</row>
    <row r="107" spans="2:13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</row>
    <row r="108" spans="2:13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</row>
    <row r="109" spans="2:13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</row>
    <row r="110" spans="2:13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3"/>
      <c r="C404" s="1"/>
      <c r="D404" s="1"/>
      <c r="E404" s="1"/>
    </row>
    <row r="405" spans="2:5">
      <c r="B405" s="43"/>
      <c r="C405" s="1"/>
      <c r="D405" s="1"/>
      <c r="E405" s="1"/>
    </row>
    <row r="406" spans="2:5">
      <c r="B406" s="3"/>
      <c r="C406" s="1"/>
      <c r="D406" s="1"/>
      <c r="E406" s="1"/>
    </row>
  </sheetData>
  <sheetProtection sheet="1" objects="1" scenarios="1"/>
  <mergeCells count="2">
    <mergeCell ref="B6:M6"/>
    <mergeCell ref="B7:M7"/>
  </mergeCells>
  <phoneticPr fontId="5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>
      <selection activeCell="Z31" sqref="Z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6" t="s">
        <v>171</v>
      </c>
      <c r="C1" s="77" t="s" vm="1">
        <v>241</v>
      </c>
    </row>
    <row r="2" spans="2:55">
      <c r="B2" s="56" t="s">
        <v>170</v>
      </c>
      <c r="C2" s="77" t="s">
        <v>242</v>
      </c>
    </row>
    <row r="3" spans="2:55">
      <c r="B3" s="56" t="s">
        <v>172</v>
      </c>
      <c r="C3" s="77" t="s">
        <v>243</v>
      </c>
    </row>
    <row r="4" spans="2:55">
      <c r="B4" s="56" t="s">
        <v>173</v>
      </c>
      <c r="C4" s="77">
        <v>2112</v>
      </c>
    </row>
    <row r="6" spans="2:55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1"/>
    </row>
    <row r="7" spans="2:55" ht="26.25" customHeight="1">
      <c r="B7" s="199" t="s">
        <v>88</v>
      </c>
      <c r="C7" s="200"/>
      <c r="D7" s="200"/>
      <c r="E7" s="200"/>
      <c r="F7" s="200"/>
      <c r="G7" s="200"/>
      <c r="H7" s="200"/>
      <c r="I7" s="200"/>
      <c r="J7" s="200"/>
      <c r="K7" s="201"/>
    </row>
    <row r="8" spans="2:55" s="3" customFormat="1" ht="78.75">
      <c r="B8" s="22" t="s">
        <v>108</v>
      </c>
      <c r="C8" s="30" t="s">
        <v>39</v>
      </c>
      <c r="D8" s="30" t="s">
        <v>93</v>
      </c>
      <c r="E8" s="30" t="s">
        <v>94</v>
      </c>
      <c r="F8" s="30" t="s">
        <v>225</v>
      </c>
      <c r="G8" s="30" t="s">
        <v>224</v>
      </c>
      <c r="H8" s="30" t="s">
        <v>102</v>
      </c>
      <c r="I8" s="30" t="s">
        <v>49</v>
      </c>
      <c r="J8" s="30" t="s">
        <v>174</v>
      </c>
      <c r="K8" s="31" t="s">
        <v>176</v>
      </c>
      <c r="BC8" s="1"/>
    </row>
    <row r="9" spans="2:55" s="3" customFormat="1" ht="21" customHeight="1">
      <c r="B9" s="15"/>
      <c r="C9" s="16"/>
      <c r="D9" s="16"/>
      <c r="E9" s="32" t="s">
        <v>22</v>
      </c>
      <c r="F9" s="32" t="s">
        <v>232</v>
      </c>
      <c r="G9" s="32"/>
      <c r="H9" s="32" t="s">
        <v>228</v>
      </c>
      <c r="I9" s="32" t="s">
        <v>20</v>
      </c>
      <c r="J9" s="32" t="s">
        <v>20</v>
      </c>
      <c r="K9" s="33" t="s">
        <v>20</v>
      </c>
      <c r="BC9" s="1"/>
    </row>
    <row r="10" spans="2:55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8" t="s">
        <v>104</v>
      </c>
      <c r="C12" s="100"/>
      <c r="D12" s="100"/>
      <c r="E12" s="100"/>
      <c r="F12" s="100"/>
      <c r="G12" s="100"/>
      <c r="H12" s="100"/>
      <c r="I12" s="100"/>
      <c r="J12" s="100"/>
      <c r="K12" s="100"/>
      <c r="V12" s="1"/>
    </row>
    <row r="13" spans="2:55">
      <c r="B13" s="98" t="s">
        <v>223</v>
      </c>
      <c r="C13" s="100"/>
      <c r="D13" s="100"/>
      <c r="E13" s="100"/>
      <c r="F13" s="100"/>
      <c r="G13" s="100"/>
      <c r="H13" s="100"/>
      <c r="I13" s="100"/>
      <c r="J13" s="100"/>
      <c r="K13" s="100"/>
      <c r="V13" s="1"/>
    </row>
    <row r="14" spans="2:55">
      <c r="B14" s="98" t="s">
        <v>231</v>
      </c>
      <c r="C14" s="100"/>
      <c r="D14" s="100"/>
      <c r="E14" s="100"/>
      <c r="F14" s="100"/>
      <c r="G14" s="100"/>
      <c r="H14" s="100"/>
      <c r="I14" s="100"/>
      <c r="J14" s="100"/>
      <c r="K14" s="100"/>
      <c r="V14" s="1"/>
    </row>
    <row r="15" spans="2:55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V15" s="1"/>
    </row>
    <row r="16" spans="2:55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V16" s="1"/>
    </row>
    <row r="17" spans="2:22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V17" s="1"/>
    </row>
    <row r="18" spans="2:22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V18" s="1"/>
    </row>
    <row r="19" spans="2:22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V19" s="1"/>
    </row>
    <row r="20" spans="2:22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V20" s="1"/>
    </row>
    <row r="21" spans="2:22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V21" s="1"/>
    </row>
    <row r="22" spans="2:22" ht="16.5" customHeight="1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V22" s="1"/>
    </row>
    <row r="23" spans="2:22" ht="16.5" customHeight="1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V23" s="1"/>
    </row>
    <row r="24" spans="2:22" ht="16.5" customHeight="1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V24" s="1"/>
    </row>
    <row r="25" spans="2:22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V25" s="1"/>
    </row>
    <row r="26" spans="2:22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V26" s="1"/>
    </row>
    <row r="27" spans="2:22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V27" s="1"/>
    </row>
    <row r="28" spans="2:22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V28" s="1"/>
    </row>
    <row r="29" spans="2:22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V29" s="1"/>
    </row>
    <row r="30" spans="2:22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V30" s="1"/>
    </row>
    <row r="31" spans="2:22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V31" s="1"/>
    </row>
    <row r="32" spans="2:22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V32" s="1"/>
    </row>
    <row r="33" spans="2:2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V33" s="1"/>
    </row>
    <row r="34" spans="2:2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V34" s="1"/>
    </row>
    <row r="35" spans="2:2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V35" s="1"/>
    </row>
    <row r="36" spans="2:2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V36" s="1"/>
    </row>
    <row r="37" spans="2:2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V37" s="1"/>
    </row>
    <row r="38" spans="2:22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22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22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22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22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22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22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22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22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22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22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U30" sqref="U30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6" t="s">
        <v>171</v>
      </c>
      <c r="C1" s="77" t="s" vm="1">
        <v>241</v>
      </c>
    </row>
    <row r="2" spans="2:59">
      <c r="B2" s="56" t="s">
        <v>170</v>
      </c>
      <c r="C2" s="77" t="s">
        <v>242</v>
      </c>
    </row>
    <row r="3" spans="2:59">
      <c r="B3" s="56" t="s">
        <v>172</v>
      </c>
      <c r="C3" s="77" t="s">
        <v>243</v>
      </c>
    </row>
    <row r="4" spans="2:59">
      <c r="B4" s="56" t="s">
        <v>173</v>
      </c>
      <c r="C4" s="77">
        <v>2112</v>
      </c>
    </row>
    <row r="6" spans="2:59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1"/>
    </row>
    <row r="7" spans="2:59" ht="26.25" customHeight="1">
      <c r="B7" s="199" t="s">
        <v>89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</row>
    <row r="8" spans="2:59" s="3" customFormat="1" ht="78.75">
      <c r="B8" s="22" t="s">
        <v>108</v>
      </c>
      <c r="C8" s="30" t="s">
        <v>39</v>
      </c>
      <c r="D8" s="30" t="s">
        <v>52</v>
      </c>
      <c r="E8" s="30" t="s">
        <v>93</v>
      </c>
      <c r="F8" s="30" t="s">
        <v>94</v>
      </c>
      <c r="G8" s="30" t="s">
        <v>225</v>
      </c>
      <c r="H8" s="30" t="s">
        <v>224</v>
      </c>
      <c r="I8" s="30" t="s">
        <v>102</v>
      </c>
      <c r="J8" s="30" t="s">
        <v>49</v>
      </c>
      <c r="K8" s="30" t="s">
        <v>174</v>
      </c>
      <c r="L8" s="31" t="s">
        <v>176</v>
      </c>
      <c r="M8" s="1"/>
      <c r="N8" s="1"/>
      <c r="O8" s="1"/>
      <c r="P8" s="1"/>
      <c r="BG8" s="1"/>
    </row>
    <row r="9" spans="2:59" s="3" customFormat="1" ht="24" customHeight="1">
      <c r="B9" s="15"/>
      <c r="C9" s="16"/>
      <c r="D9" s="16"/>
      <c r="E9" s="16"/>
      <c r="F9" s="16" t="s">
        <v>22</v>
      </c>
      <c r="G9" s="16" t="s">
        <v>232</v>
      </c>
      <c r="H9" s="16"/>
      <c r="I9" s="16" t="s">
        <v>228</v>
      </c>
      <c r="J9" s="32" t="s">
        <v>20</v>
      </c>
      <c r="K9" s="32" t="s">
        <v>20</v>
      </c>
      <c r="L9" s="33" t="s">
        <v>20</v>
      </c>
      <c r="M9" s="1"/>
      <c r="N9" s="1"/>
      <c r="O9" s="1"/>
      <c r="P9" s="1"/>
      <c r="BG9" s="1"/>
    </row>
    <row r="10" spans="2:5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1"/>
      <c r="N10" s="1"/>
      <c r="O10" s="1"/>
      <c r="P10" s="1"/>
      <c r="BG10" s="1"/>
    </row>
    <row r="11" spans="2:59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"/>
      <c r="N11" s="1"/>
      <c r="O11" s="1"/>
      <c r="P11" s="1"/>
      <c r="BG11" s="1"/>
    </row>
    <row r="12" spans="2:59" ht="21" customHeight="1">
      <c r="B12" s="107"/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r="13" spans="2:59">
      <c r="B13" s="107"/>
      <c r="C13" s="100"/>
      <c r="D13" s="100"/>
      <c r="E13" s="100"/>
      <c r="F13" s="100"/>
      <c r="G13" s="100"/>
      <c r="H13" s="100"/>
      <c r="I13" s="100"/>
      <c r="J13" s="100"/>
      <c r="K13" s="100"/>
      <c r="L13" s="100"/>
    </row>
    <row r="14" spans="2:59">
      <c r="B14" s="107"/>
      <c r="C14" s="100"/>
      <c r="D14" s="100"/>
      <c r="E14" s="100"/>
      <c r="F14" s="100"/>
      <c r="G14" s="100"/>
      <c r="H14" s="100"/>
      <c r="I14" s="100"/>
      <c r="J14" s="100"/>
      <c r="K14" s="100"/>
      <c r="L14" s="100"/>
    </row>
    <row r="15" spans="2:59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2:59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</row>
    <row r="17" spans="2:12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</row>
    <row r="18" spans="2:12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</row>
    <row r="19" spans="2:12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12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</row>
    <row r="21" spans="2:12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</row>
    <row r="22" spans="2:12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12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12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12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12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12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12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12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12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12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12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6" t="s">
        <v>171</v>
      </c>
      <c r="C1" s="77" t="s" vm="1">
        <v>241</v>
      </c>
    </row>
    <row r="2" spans="2:54">
      <c r="B2" s="56" t="s">
        <v>170</v>
      </c>
      <c r="C2" s="77" t="s">
        <v>242</v>
      </c>
    </row>
    <row r="3" spans="2:54">
      <c r="B3" s="56" t="s">
        <v>172</v>
      </c>
      <c r="C3" s="77" t="s">
        <v>243</v>
      </c>
    </row>
    <row r="4" spans="2:54">
      <c r="B4" s="56" t="s">
        <v>173</v>
      </c>
      <c r="C4" s="77">
        <v>2112</v>
      </c>
    </row>
    <row r="6" spans="2:54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1"/>
    </row>
    <row r="7" spans="2:54" ht="26.25" customHeight="1">
      <c r="B7" s="199" t="s">
        <v>90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</row>
    <row r="8" spans="2:54" s="3" customFormat="1" ht="78.75">
      <c r="B8" s="22" t="s">
        <v>108</v>
      </c>
      <c r="C8" s="30" t="s">
        <v>39</v>
      </c>
      <c r="D8" s="30" t="s">
        <v>52</v>
      </c>
      <c r="E8" s="30" t="s">
        <v>93</v>
      </c>
      <c r="F8" s="30" t="s">
        <v>94</v>
      </c>
      <c r="G8" s="30" t="s">
        <v>225</v>
      </c>
      <c r="H8" s="30" t="s">
        <v>224</v>
      </c>
      <c r="I8" s="30" t="s">
        <v>102</v>
      </c>
      <c r="J8" s="30" t="s">
        <v>49</v>
      </c>
      <c r="K8" s="30" t="s">
        <v>174</v>
      </c>
      <c r="L8" s="31" t="s">
        <v>176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22</v>
      </c>
      <c r="G9" s="16" t="s">
        <v>232</v>
      </c>
      <c r="H9" s="16"/>
      <c r="I9" s="16" t="s">
        <v>228</v>
      </c>
      <c r="J9" s="32" t="s">
        <v>20</v>
      </c>
      <c r="K9" s="32" t="s">
        <v>20</v>
      </c>
      <c r="L9" s="33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AZ11" s="1"/>
    </row>
    <row r="12" spans="2:54" ht="19.5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r="13" spans="2:54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</row>
    <row r="14" spans="2:54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</row>
    <row r="15" spans="2:54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2:54" s="7" customFormat="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AZ16" s="1"/>
      <c r="BB16" s="1"/>
    </row>
    <row r="17" spans="2:54" s="7" customFormat="1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AZ17" s="1"/>
      <c r="BB17" s="1"/>
    </row>
    <row r="18" spans="2:54" s="7" customFormat="1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AZ18" s="1"/>
      <c r="BB18" s="1"/>
    </row>
    <row r="19" spans="2:54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54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</row>
    <row r="21" spans="2:54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</row>
    <row r="22" spans="2:54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54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54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54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54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54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54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54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54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54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54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pane ySplit="10" topLeftCell="A11" activePane="bottomLeft" state="frozen"/>
      <selection pane="bottomLeft" activeCell="C15" sqref="C15"/>
    </sheetView>
  </sheetViews>
  <sheetFormatPr defaultColWidth="9.140625" defaultRowHeight="18"/>
  <cols>
    <col min="1" max="1" width="6.28515625" style="1" customWidth="1"/>
    <col min="2" max="2" width="45.7109375" style="2" bestFit="1" customWidth="1"/>
    <col min="3" max="3" width="41.7109375" style="2" bestFit="1" customWidth="1"/>
    <col min="4" max="4" width="8.5703125" style="2" bestFit="1" customWidth="1"/>
    <col min="5" max="5" width="12" style="1" bestFit="1" customWidth="1"/>
    <col min="6" max="6" width="11.28515625" style="1" bestFit="1" customWidth="1"/>
    <col min="7" max="7" width="13.140625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6" t="s">
        <v>171</v>
      </c>
      <c r="C1" s="77" t="s" vm="1">
        <v>241</v>
      </c>
    </row>
    <row r="2" spans="2:51">
      <c r="B2" s="56" t="s">
        <v>170</v>
      </c>
      <c r="C2" s="77" t="s">
        <v>242</v>
      </c>
    </row>
    <row r="3" spans="2:51">
      <c r="B3" s="56" t="s">
        <v>172</v>
      </c>
      <c r="C3" s="77" t="s">
        <v>243</v>
      </c>
    </row>
    <row r="4" spans="2:51">
      <c r="B4" s="56" t="s">
        <v>173</v>
      </c>
      <c r="C4" s="77">
        <v>2112</v>
      </c>
    </row>
    <row r="6" spans="2:51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1"/>
    </row>
    <row r="7" spans="2:51" ht="26.25" customHeight="1">
      <c r="B7" s="199" t="s">
        <v>91</v>
      </c>
      <c r="C7" s="200"/>
      <c r="D7" s="200"/>
      <c r="E7" s="200"/>
      <c r="F7" s="200"/>
      <c r="G7" s="200"/>
      <c r="H7" s="200"/>
      <c r="I7" s="200"/>
      <c r="J7" s="200"/>
      <c r="K7" s="201"/>
    </row>
    <row r="8" spans="2:51" s="3" customFormat="1" ht="63">
      <c r="B8" s="22" t="s">
        <v>108</v>
      </c>
      <c r="C8" s="30" t="s">
        <v>39</v>
      </c>
      <c r="D8" s="30" t="s">
        <v>52</v>
      </c>
      <c r="E8" s="30" t="s">
        <v>93</v>
      </c>
      <c r="F8" s="30" t="s">
        <v>94</v>
      </c>
      <c r="G8" s="30" t="s">
        <v>225</v>
      </c>
      <c r="H8" s="30" t="s">
        <v>224</v>
      </c>
      <c r="I8" s="30" t="s">
        <v>102</v>
      </c>
      <c r="J8" s="30" t="s">
        <v>174</v>
      </c>
      <c r="K8" s="31" t="s">
        <v>176</v>
      </c>
      <c r="L8" s="1"/>
      <c r="AW8" s="1"/>
    </row>
    <row r="9" spans="2:51" s="3" customFormat="1" ht="22.5" customHeight="1">
      <c r="B9" s="15"/>
      <c r="C9" s="16"/>
      <c r="D9" s="16"/>
      <c r="E9" s="16"/>
      <c r="F9" s="16" t="s">
        <v>22</v>
      </c>
      <c r="G9" s="16" t="s">
        <v>232</v>
      </c>
      <c r="H9" s="16"/>
      <c r="I9" s="16" t="s">
        <v>228</v>
      </c>
      <c r="J9" s="32" t="s">
        <v>20</v>
      </c>
      <c r="K9" s="17" t="s">
        <v>20</v>
      </c>
      <c r="AW9" s="1"/>
    </row>
    <row r="10" spans="2:5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W10" s="1"/>
    </row>
    <row r="11" spans="2:51" s="4" customFormat="1" ht="18" customHeight="1">
      <c r="B11" s="111" t="s">
        <v>41</v>
      </c>
      <c r="C11" s="112"/>
      <c r="D11" s="112"/>
      <c r="E11" s="112"/>
      <c r="F11" s="112"/>
      <c r="G11" s="113"/>
      <c r="H11" s="117"/>
      <c r="I11" s="113">
        <v>-131.32859999999999</v>
      </c>
      <c r="J11" s="114">
        <v>1</v>
      </c>
      <c r="K11" s="114">
        <f>I11/'סכום נכסי הקרן'!$C$42</f>
        <v>-2.6433465130313449E-4</v>
      </c>
      <c r="AW11" s="99"/>
    </row>
    <row r="12" spans="2:51" s="99" customFormat="1" ht="19.5" customHeight="1">
      <c r="B12" s="115" t="s">
        <v>33</v>
      </c>
      <c r="C12" s="112"/>
      <c r="D12" s="112"/>
      <c r="E12" s="112"/>
      <c r="F12" s="112"/>
      <c r="G12" s="113"/>
      <c r="H12" s="117"/>
      <c r="I12" s="113">
        <v>-131.32859999999999</v>
      </c>
      <c r="J12" s="114">
        <v>1</v>
      </c>
      <c r="K12" s="114">
        <f>I12/'סכום נכסי הקרן'!$C$42</f>
        <v>-2.6433465130313449E-4</v>
      </c>
    </row>
    <row r="13" spans="2:51" s="99" customFormat="1">
      <c r="B13" s="116" t="s">
        <v>559</v>
      </c>
      <c r="C13" s="112"/>
      <c r="D13" s="112"/>
      <c r="E13" s="112"/>
      <c r="F13" s="112"/>
      <c r="G13" s="113"/>
      <c r="H13" s="117"/>
      <c r="I13" s="113">
        <v>-147.31790999999998</v>
      </c>
      <c r="J13" s="114">
        <v>1.1217504031871199</v>
      </c>
      <c r="K13" s="114">
        <f>I13/'סכום נכסי הקרן'!$C$42</f>
        <v>-2.9651750167561787E-4</v>
      </c>
    </row>
    <row r="14" spans="2:51">
      <c r="B14" s="86" t="s">
        <v>560</v>
      </c>
      <c r="C14" s="83" t="s">
        <v>561</v>
      </c>
      <c r="D14" s="96" t="s">
        <v>400</v>
      </c>
      <c r="E14" s="96" t="s">
        <v>155</v>
      </c>
      <c r="F14" s="105">
        <v>43103</v>
      </c>
      <c r="G14" s="93">
        <v>4118850</v>
      </c>
      <c r="H14" s="95">
        <v>-1.7338</v>
      </c>
      <c r="I14" s="93">
        <v>-71.413269999999997</v>
      </c>
      <c r="J14" s="94">
        <v>0.54377546094300866</v>
      </c>
      <c r="K14" s="94">
        <f>I14/'סכום נכסי הקרן'!$C$42</f>
        <v>-1.437386968555714E-4</v>
      </c>
    </row>
    <row r="15" spans="2:51">
      <c r="B15" s="86" t="s">
        <v>562</v>
      </c>
      <c r="C15" s="83" t="s">
        <v>563</v>
      </c>
      <c r="D15" s="96" t="s">
        <v>400</v>
      </c>
      <c r="E15" s="96" t="s">
        <v>155</v>
      </c>
      <c r="F15" s="105">
        <v>43139</v>
      </c>
      <c r="G15" s="93">
        <v>1705800</v>
      </c>
      <c r="H15" s="95">
        <v>-0.68700000000000006</v>
      </c>
      <c r="I15" s="93">
        <v>-11.71871</v>
      </c>
      <c r="J15" s="94">
        <v>8.923197231981457E-2</v>
      </c>
      <c r="K15" s="94">
        <f>I15/'סכום נכסי הקרן'!$C$42</f>
        <v>-2.3587102288249136E-5</v>
      </c>
    </row>
    <row r="16" spans="2:51" s="7" customFormat="1">
      <c r="B16" s="86" t="s">
        <v>564</v>
      </c>
      <c r="C16" s="83" t="s">
        <v>565</v>
      </c>
      <c r="D16" s="96" t="s">
        <v>400</v>
      </c>
      <c r="E16" s="96" t="s">
        <v>155</v>
      </c>
      <c r="F16" s="105">
        <v>43167</v>
      </c>
      <c r="G16" s="93">
        <v>1718250</v>
      </c>
      <c r="H16" s="95">
        <v>-1.8900999999999999</v>
      </c>
      <c r="I16" s="93">
        <v>-32.477209999999999</v>
      </c>
      <c r="J16" s="94">
        <v>0.24729731376105435</v>
      </c>
      <c r="K16" s="94">
        <f>I16/'סכום נכסי הקרן'!$C$42</f>
        <v>-6.5369249201230144E-5</v>
      </c>
      <c r="AW16" s="1"/>
      <c r="AY16" s="1"/>
    </row>
    <row r="17" spans="2:51" s="7" customFormat="1">
      <c r="B17" s="86" t="s">
        <v>566</v>
      </c>
      <c r="C17" s="83" t="s">
        <v>567</v>
      </c>
      <c r="D17" s="96" t="s">
        <v>400</v>
      </c>
      <c r="E17" s="96" t="s">
        <v>155</v>
      </c>
      <c r="F17" s="105">
        <v>43152</v>
      </c>
      <c r="G17" s="93">
        <v>8179645</v>
      </c>
      <c r="H17" s="95">
        <v>-0.59650000000000003</v>
      </c>
      <c r="I17" s="93">
        <v>-48.791640000000001</v>
      </c>
      <c r="J17" s="94">
        <v>0.37152333916603086</v>
      </c>
      <c r="K17" s="94">
        <f>I17/'סכום נכסי הקרן'!$C$42</f>
        <v>-9.8206492309428942E-5</v>
      </c>
      <c r="AW17" s="1"/>
      <c r="AY17" s="1"/>
    </row>
    <row r="18" spans="2:51" s="7" customFormat="1">
      <c r="B18" s="86" t="s">
        <v>568</v>
      </c>
      <c r="C18" s="83" t="s">
        <v>569</v>
      </c>
      <c r="D18" s="96" t="s">
        <v>400</v>
      </c>
      <c r="E18" s="96" t="s">
        <v>155</v>
      </c>
      <c r="F18" s="105">
        <v>43188</v>
      </c>
      <c r="G18" s="93">
        <v>1749450</v>
      </c>
      <c r="H18" s="95">
        <v>-7.3300000000000004E-2</v>
      </c>
      <c r="I18" s="93">
        <v>-1.2828499999999998</v>
      </c>
      <c r="J18" s="94">
        <v>9.7682454545316086E-3</v>
      </c>
      <c r="K18" s="94">
        <f>I18/'סכום נכסי הקרן'!$C$42</f>
        <v>-2.5820857560670416E-6</v>
      </c>
      <c r="AW18" s="1"/>
      <c r="AY18" s="1"/>
    </row>
    <row r="19" spans="2:51">
      <c r="B19" s="86" t="s">
        <v>570</v>
      </c>
      <c r="C19" s="83" t="s">
        <v>571</v>
      </c>
      <c r="D19" s="96" t="s">
        <v>400</v>
      </c>
      <c r="E19" s="96" t="s">
        <v>155</v>
      </c>
      <c r="F19" s="105">
        <v>43140</v>
      </c>
      <c r="G19" s="93">
        <v>2135915</v>
      </c>
      <c r="H19" s="95">
        <v>-0.1706</v>
      </c>
      <c r="I19" s="93">
        <v>-3.6431799999999996</v>
      </c>
      <c r="J19" s="94">
        <v>2.7740949039280094E-2</v>
      </c>
      <c r="K19" s="94">
        <f>I19/'סכום נכסי הקרן'!$C$42</f>
        <v>-7.3328940911161278E-6</v>
      </c>
    </row>
    <row r="20" spans="2:51">
      <c r="B20" s="86" t="s">
        <v>572</v>
      </c>
      <c r="C20" s="83" t="s">
        <v>573</v>
      </c>
      <c r="D20" s="96" t="s">
        <v>400</v>
      </c>
      <c r="E20" s="96" t="s">
        <v>155</v>
      </c>
      <c r="F20" s="105">
        <v>43179</v>
      </c>
      <c r="G20" s="93">
        <v>1054200</v>
      </c>
      <c r="H20" s="95">
        <v>0.9607</v>
      </c>
      <c r="I20" s="93">
        <v>10.128020000000001</v>
      </c>
      <c r="J20" s="94">
        <v>-7.7119682993651045E-2</v>
      </c>
      <c r="K20" s="94">
        <f>I20/'סכום נכסי הקרן'!$C$42</f>
        <v>2.0385404512735024E-5</v>
      </c>
    </row>
    <row r="21" spans="2:51">
      <c r="B21" s="86" t="s">
        <v>574</v>
      </c>
      <c r="C21" s="83" t="s">
        <v>575</v>
      </c>
      <c r="D21" s="96" t="s">
        <v>400</v>
      </c>
      <c r="E21" s="96" t="s">
        <v>155</v>
      </c>
      <c r="F21" s="105">
        <v>43152</v>
      </c>
      <c r="G21" s="93">
        <v>1757000</v>
      </c>
      <c r="H21" s="95">
        <v>0.67620000000000002</v>
      </c>
      <c r="I21" s="93">
        <v>11.880930000000001</v>
      </c>
      <c r="J21" s="94">
        <v>-9.04671945029491E-2</v>
      </c>
      <c r="K21" s="94">
        <f>I21/'סכום נכסי הקרן'!$C$42</f>
        <v>2.3913614313309897E-5</v>
      </c>
    </row>
    <row r="22" spans="2:51">
      <c r="B22" s="82"/>
      <c r="C22" s="83"/>
      <c r="D22" s="83"/>
      <c r="E22" s="83"/>
      <c r="F22" s="83"/>
      <c r="G22" s="93"/>
      <c r="H22" s="95"/>
      <c r="I22" s="83"/>
      <c r="J22" s="94"/>
      <c r="K22" s="83"/>
    </row>
    <row r="23" spans="2:51">
      <c r="B23" s="102" t="s">
        <v>219</v>
      </c>
      <c r="C23" s="81"/>
      <c r="D23" s="81"/>
      <c r="E23" s="81"/>
      <c r="F23" s="81"/>
      <c r="G23" s="90"/>
      <c r="H23" s="92"/>
      <c r="I23" s="90">
        <v>15.989310000000003</v>
      </c>
      <c r="J23" s="91">
        <v>-0.12175040318711997</v>
      </c>
      <c r="K23" s="91">
        <f>I23/'סכום נכסי הקרן'!$C$42</f>
        <v>3.2182850372483392E-5</v>
      </c>
    </row>
    <row r="24" spans="2:51">
      <c r="B24" s="86" t="s">
        <v>576</v>
      </c>
      <c r="C24" s="83" t="s">
        <v>577</v>
      </c>
      <c r="D24" s="96" t="s">
        <v>400</v>
      </c>
      <c r="E24" s="96" t="s">
        <v>157</v>
      </c>
      <c r="F24" s="105">
        <v>43172</v>
      </c>
      <c r="G24" s="93">
        <v>4890407.9400000004</v>
      </c>
      <c r="H24" s="95">
        <v>0.42399999999999999</v>
      </c>
      <c r="I24" s="93">
        <v>20.733700000000002</v>
      </c>
      <c r="J24" s="94">
        <v>-0.15787650214804699</v>
      </c>
      <c r="K24" s="94">
        <f>I24/'סכום נכסי הקרן'!$C$42</f>
        <v>4.1732230144262561E-5</v>
      </c>
    </row>
    <row r="25" spans="2:51">
      <c r="B25" s="86" t="s">
        <v>578</v>
      </c>
      <c r="C25" s="83" t="s">
        <v>579</v>
      </c>
      <c r="D25" s="96" t="s">
        <v>400</v>
      </c>
      <c r="E25" s="96" t="s">
        <v>157</v>
      </c>
      <c r="F25" s="105">
        <v>43158</v>
      </c>
      <c r="G25" s="93">
        <v>328475.53999999998</v>
      </c>
      <c r="H25" s="95">
        <v>0.46589999999999998</v>
      </c>
      <c r="I25" s="93">
        <v>1.5302500000000001</v>
      </c>
      <c r="J25" s="94">
        <v>-1.1652069693882369E-2</v>
      </c>
      <c r="K25" s="94">
        <f>I25/'סכום נכסי הקרן'!$C$42</f>
        <v>3.0800457794922175E-6</v>
      </c>
    </row>
    <row r="26" spans="2:51">
      <c r="B26" s="86" t="s">
        <v>580</v>
      </c>
      <c r="C26" s="83" t="s">
        <v>581</v>
      </c>
      <c r="D26" s="96" t="s">
        <v>400</v>
      </c>
      <c r="E26" s="96" t="s">
        <v>157</v>
      </c>
      <c r="F26" s="105">
        <v>43173</v>
      </c>
      <c r="G26" s="93">
        <v>614802.41</v>
      </c>
      <c r="H26" s="95">
        <v>0.72289999999999999</v>
      </c>
      <c r="I26" s="93">
        <v>4.4441800000000002</v>
      </c>
      <c r="J26" s="94">
        <v>-3.3840153629902399E-2</v>
      </c>
      <c r="K26" s="94">
        <f>I26/'סכום נכסי הקרן'!$C$42</f>
        <v>8.945125209804752E-6</v>
      </c>
    </row>
    <row r="27" spans="2:51">
      <c r="B27" s="86" t="s">
        <v>582</v>
      </c>
      <c r="C27" s="83" t="s">
        <v>583</v>
      </c>
      <c r="D27" s="96" t="s">
        <v>400</v>
      </c>
      <c r="E27" s="96" t="s">
        <v>155</v>
      </c>
      <c r="F27" s="105">
        <v>43153</v>
      </c>
      <c r="G27" s="93">
        <v>2428156.29</v>
      </c>
      <c r="H27" s="95">
        <v>-0.44140000000000001</v>
      </c>
      <c r="I27" s="93">
        <v>-10.718819999999999</v>
      </c>
      <c r="J27" s="94">
        <v>8.1618322284711775E-2</v>
      </c>
      <c r="K27" s="94">
        <f>I27/'סכום נכסי הקרן'!$C$42</f>
        <v>-2.157455076107614E-5</v>
      </c>
    </row>
    <row r="28" spans="2:51">
      <c r="B28" s="82"/>
      <c r="C28" s="83"/>
      <c r="D28" s="83"/>
      <c r="E28" s="83"/>
      <c r="F28" s="83"/>
      <c r="G28" s="93"/>
      <c r="H28" s="95"/>
      <c r="I28" s="83"/>
      <c r="J28" s="94"/>
      <c r="K28" s="83"/>
    </row>
    <row r="29" spans="2:51">
      <c r="B29" s="100"/>
      <c r="C29" s="100"/>
      <c r="D29" s="100"/>
      <c r="E29" s="100"/>
      <c r="F29" s="100"/>
      <c r="G29" s="100"/>
      <c r="H29" s="100"/>
      <c r="I29" s="100"/>
      <c r="J29" s="100"/>
      <c r="K29" s="100"/>
    </row>
    <row r="30" spans="2:51">
      <c r="B30" s="100"/>
      <c r="C30" s="100"/>
      <c r="D30" s="100"/>
      <c r="E30" s="100"/>
      <c r="F30" s="100"/>
      <c r="G30" s="100"/>
      <c r="H30" s="100"/>
      <c r="I30" s="100"/>
      <c r="J30" s="100"/>
      <c r="K30" s="100"/>
    </row>
    <row r="31" spans="2:51">
      <c r="B31" s="98" t="s">
        <v>240</v>
      </c>
      <c r="C31" s="100"/>
      <c r="D31" s="100"/>
      <c r="E31" s="100"/>
      <c r="F31" s="100"/>
      <c r="G31" s="100"/>
      <c r="H31" s="100"/>
      <c r="I31" s="100"/>
      <c r="J31" s="100"/>
      <c r="K31" s="100"/>
    </row>
    <row r="32" spans="2:51">
      <c r="B32" s="98" t="s">
        <v>104</v>
      </c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98" t="s">
        <v>223</v>
      </c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98" t="s">
        <v>231</v>
      </c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2:11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</row>
    <row r="112" spans="2:11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</row>
    <row r="113" spans="2:11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</row>
    <row r="114" spans="2:11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</row>
    <row r="115" spans="2:11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</row>
    <row r="116" spans="2:11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</row>
    <row r="117" spans="2:11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</row>
    <row r="118" spans="2:11"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</row>
    <row r="119" spans="2:11"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</row>
    <row r="120" spans="2:11"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</row>
    <row r="121" spans="2:11"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</row>
    <row r="122" spans="2:11"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</row>
    <row r="123" spans="2:11"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</row>
    <row r="124" spans="2:11"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</row>
    <row r="125" spans="2:11"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</row>
    <row r="126" spans="2:11"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</row>
    <row r="127" spans="2:11"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</row>
    <row r="128" spans="2:11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6" t="s">
        <v>171</v>
      </c>
      <c r="C1" s="77" t="s" vm="1">
        <v>241</v>
      </c>
    </row>
    <row r="2" spans="2:78">
      <c r="B2" s="56" t="s">
        <v>170</v>
      </c>
      <c r="C2" s="77" t="s">
        <v>242</v>
      </c>
    </row>
    <row r="3" spans="2:78">
      <c r="B3" s="56" t="s">
        <v>172</v>
      </c>
      <c r="C3" s="77" t="s">
        <v>243</v>
      </c>
    </row>
    <row r="4" spans="2:78">
      <c r="B4" s="56" t="s">
        <v>173</v>
      </c>
      <c r="C4" s="77">
        <v>2112</v>
      </c>
    </row>
    <row r="6" spans="2:78" ht="26.25" customHeight="1">
      <c r="B6" s="199" t="s">
        <v>202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1"/>
    </row>
    <row r="7" spans="2:78" ht="26.25" customHeight="1">
      <c r="B7" s="199" t="s">
        <v>92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1"/>
    </row>
    <row r="8" spans="2:78" s="3" customFormat="1" ht="47.25">
      <c r="B8" s="22" t="s">
        <v>108</v>
      </c>
      <c r="C8" s="30" t="s">
        <v>39</v>
      </c>
      <c r="D8" s="30" t="s">
        <v>42</v>
      </c>
      <c r="E8" s="30" t="s">
        <v>15</v>
      </c>
      <c r="F8" s="30" t="s">
        <v>53</v>
      </c>
      <c r="G8" s="30" t="s">
        <v>94</v>
      </c>
      <c r="H8" s="30" t="s">
        <v>18</v>
      </c>
      <c r="I8" s="30" t="s">
        <v>93</v>
      </c>
      <c r="J8" s="30" t="s">
        <v>17</v>
      </c>
      <c r="K8" s="30" t="s">
        <v>19</v>
      </c>
      <c r="L8" s="30" t="s">
        <v>225</v>
      </c>
      <c r="M8" s="30" t="s">
        <v>224</v>
      </c>
      <c r="N8" s="30" t="s">
        <v>102</v>
      </c>
      <c r="O8" s="30" t="s">
        <v>49</v>
      </c>
      <c r="P8" s="30" t="s">
        <v>174</v>
      </c>
      <c r="Q8" s="31" t="s">
        <v>176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232</v>
      </c>
      <c r="M9" s="16"/>
      <c r="N9" s="16" t="s">
        <v>228</v>
      </c>
      <c r="O9" s="16" t="s">
        <v>20</v>
      </c>
      <c r="P9" s="32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105</v>
      </c>
      <c r="R10" s="1"/>
      <c r="S10" s="1"/>
      <c r="T10" s="1"/>
      <c r="U10" s="1"/>
      <c r="V10" s="1"/>
    </row>
    <row r="11" spans="2:78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"/>
      <c r="S11" s="1"/>
      <c r="T11" s="1"/>
      <c r="U11" s="1"/>
      <c r="V11" s="1"/>
      <c r="BZ11" s="1"/>
    </row>
    <row r="12" spans="2:78" ht="18" customHeight="1">
      <c r="B12" s="98" t="s">
        <v>240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</row>
    <row r="13" spans="2:78">
      <c r="B13" s="98" t="s">
        <v>104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</row>
    <row r="14" spans="2:78">
      <c r="B14" s="98" t="s">
        <v>223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</row>
    <row r="15" spans="2:78">
      <c r="B15" s="98" t="s">
        <v>231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</row>
    <row r="16" spans="2:7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</row>
    <row r="17" spans="2:17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</row>
    <row r="18" spans="2:17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</row>
    <row r="19" spans="2:17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</row>
    <row r="20" spans="2:17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</row>
    <row r="21" spans="2:17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</row>
    <row r="22" spans="2:17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</row>
    <row r="23" spans="2:17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17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2:17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</row>
    <row r="26" spans="2:17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</row>
    <row r="27" spans="2:17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</row>
    <row r="28" spans="2:17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</row>
    <row r="29" spans="2:17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</row>
    <row r="30" spans="2:17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</row>
    <row r="31" spans="2:17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</row>
    <row r="32" spans="2:17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</row>
    <row r="33" spans="2:17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2:17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2:17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</row>
    <row r="36" spans="2:17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2:17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</row>
    <row r="38" spans="2:17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</row>
    <row r="39" spans="2:17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</row>
    <row r="40" spans="2:17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spans="2:17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</row>
    <row r="42" spans="2:17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</row>
    <row r="43" spans="2:17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</row>
    <row r="44" spans="2:17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</row>
    <row r="49" spans="2:17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</row>
    <row r="50" spans="2:17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  <row r="51" spans="2:17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</row>
    <row r="52" spans="2:17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</row>
    <row r="53" spans="2:17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</row>
    <row r="54" spans="2:17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</row>
    <row r="55" spans="2:17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</row>
    <row r="56" spans="2:17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</row>
    <row r="57" spans="2:17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</row>
    <row r="58" spans="2:17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</row>
    <row r="59" spans="2:17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</row>
    <row r="60" spans="2:17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</row>
    <row r="61" spans="2:17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</row>
    <row r="62" spans="2:17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</row>
    <row r="63" spans="2:17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</row>
    <row r="64" spans="2:17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</row>
    <row r="65" spans="2:17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2:17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</row>
    <row r="67" spans="2:17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</row>
    <row r="68" spans="2:17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</row>
    <row r="69" spans="2:17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</row>
    <row r="70" spans="2:17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</row>
    <row r="71" spans="2:17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</row>
    <row r="72" spans="2:17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</row>
    <row r="73" spans="2:17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</row>
    <row r="74" spans="2:17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</row>
    <row r="75" spans="2:17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</row>
    <row r="76" spans="2:17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2:17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</row>
    <row r="78" spans="2:17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</row>
    <row r="79" spans="2:17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</row>
    <row r="80" spans="2:17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</row>
    <row r="81" spans="2:17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</row>
    <row r="82" spans="2:17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</row>
    <row r="83" spans="2:17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</row>
    <row r="84" spans="2:17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</row>
    <row r="85" spans="2:17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</row>
    <row r="86" spans="2:17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</row>
    <row r="87" spans="2:17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2:17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</row>
    <row r="89" spans="2:17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</row>
    <row r="90" spans="2:17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</row>
    <row r="91" spans="2:17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</row>
    <row r="92" spans="2:17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</row>
    <row r="93" spans="2:17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</row>
    <row r="94" spans="2:17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</row>
    <row r="95" spans="2:17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</row>
    <row r="96" spans="2:17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</row>
    <row r="97" spans="2:17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</row>
    <row r="98" spans="2:17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</row>
    <row r="99" spans="2:17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</row>
    <row r="100" spans="2:17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</row>
    <row r="101" spans="2:17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</row>
    <row r="102" spans="2:17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</row>
    <row r="103" spans="2:17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</row>
    <row r="104" spans="2:17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</row>
    <row r="105" spans="2:17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</row>
    <row r="106" spans="2:17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</row>
    <row r="107" spans="2:17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</row>
    <row r="108" spans="2:17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</row>
    <row r="109" spans="2:17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</row>
    <row r="110" spans="2:17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5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17"/>
  <sheetViews>
    <sheetView rightToLeft="1" workbookViewId="0"/>
  </sheetViews>
  <sheetFormatPr defaultColWidth="9.140625" defaultRowHeight="18"/>
  <cols>
    <col min="1" max="1" width="6.28515625" style="1" customWidth="1"/>
    <col min="2" max="2" width="34.7109375" style="2" bestFit="1" customWidth="1"/>
    <col min="3" max="3" width="41.7109375" style="2" bestFit="1" customWidth="1"/>
    <col min="4" max="4" width="11.28515625" style="2" bestFit="1" customWidth="1"/>
    <col min="5" max="5" width="6.5703125" style="2" bestFit="1" customWidth="1"/>
    <col min="6" max="6" width="4.85546875" style="1" bestFit="1" customWidth="1"/>
    <col min="7" max="7" width="11.28515625" style="1" bestFit="1" customWidth="1"/>
    <col min="8" max="8" width="9.5703125" style="1" bestFit="1" customWidth="1"/>
    <col min="9" max="9" width="5.140625" style="1" bestFit="1" customWidth="1"/>
    <col min="10" max="10" width="6.8554687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9.14062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6" t="s">
        <v>171</v>
      </c>
      <c r="C1" s="77" t="s" vm="1">
        <v>241</v>
      </c>
    </row>
    <row r="2" spans="2:61">
      <c r="B2" s="56" t="s">
        <v>170</v>
      </c>
      <c r="C2" s="77" t="s">
        <v>242</v>
      </c>
    </row>
    <row r="3" spans="2:61">
      <c r="B3" s="56" t="s">
        <v>172</v>
      </c>
      <c r="C3" s="77" t="s">
        <v>243</v>
      </c>
    </row>
    <row r="4" spans="2:61">
      <c r="B4" s="56" t="s">
        <v>173</v>
      </c>
      <c r="C4" s="77">
        <v>2112</v>
      </c>
    </row>
    <row r="6" spans="2:61" ht="26.25" customHeight="1">
      <c r="B6" s="199" t="s">
        <v>203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1"/>
    </row>
    <row r="7" spans="2:61" s="3" customFormat="1" ht="63">
      <c r="B7" s="22" t="s">
        <v>108</v>
      </c>
      <c r="C7" s="30" t="s">
        <v>215</v>
      </c>
      <c r="D7" s="30" t="s">
        <v>39</v>
      </c>
      <c r="E7" s="30" t="s">
        <v>109</v>
      </c>
      <c r="F7" s="30" t="s">
        <v>15</v>
      </c>
      <c r="G7" s="30" t="s">
        <v>94</v>
      </c>
      <c r="H7" s="30" t="s">
        <v>53</v>
      </c>
      <c r="I7" s="30" t="s">
        <v>18</v>
      </c>
      <c r="J7" s="30" t="s">
        <v>93</v>
      </c>
      <c r="K7" s="13" t="s">
        <v>34</v>
      </c>
      <c r="L7" s="70" t="s">
        <v>19</v>
      </c>
      <c r="M7" s="30" t="s">
        <v>225</v>
      </c>
      <c r="N7" s="30" t="s">
        <v>224</v>
      </c>
      <c r="O7" s="30" t="s">
        <v>102</v>
      </c>
      <c r="P7" s="30" t="s">
        <v>174</v>
      </c>
      <c r="Q7" s="31" t="s">
        <v>176</v>
      </c>
      <c r="R7" s="1"/>
      <c r="S7" s="1"/>
      <c r="T7" s="1"/>
      <c r="U7" s="1"/>
      <c r="V7" s="1"/>
      <c r="W7" s="1"/>
      <c r="BH7" s="3" t="s">
        <v>154</v>
      </c>
      <c r="BI7" s="3" t="s">
        <v>156</v>
      </c>
    </row>
    <row r="8" spans="2:61" s="3" customFormat="1" ht="24" customHeight="1">
      <c r="B8" s="15"/>
      <c r="C8" s="69"/>
      <c r="D8" s="16"/>
      <c r="E8" s="16"/>
      <c r="F8" s="16"/>
      <c r="G8" s="16" t="s">
        <v>22</v>
      </c>
      <c r="H8" s="16"/>
      <c r="I8" s="16" t="s">
        <v>21</v>
      </c>
      <c r="J8" s="16"/>
      <c r="K8" s="16" t="s">
        <v>20</v>
      </c>
      <c r="L8" s="16" t="s">
        <v>20</v>
      </c>
      <c r="M8" s="16" t="s">
        <v>232</v>
      </c>
      <c r="N8" s="16"/>
      <c r="O8" s="16" t="s">
        <v>228</v>
      </c>
      <c r="P8" s="32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152</v>
      </c>
      <c r="BI8" s="3" t="s">
        <v>155</v>
      </c>
    </row>
    <row r="9" spans="2:61" s="4" customFormat="1" ht="18" customHeight="1">
      <c r="B9" s="18"/>
      <c r="C9" s="13" t="s">
        <v>1</v>
      </c>
      <c r="D9" s="13" t="s">
        <v>2</v>
      </c>
      <c r="E9" s="13" t="s">
        <v>3</v>
      </c>
      <c r="F9" s="13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105</v>
      </c>
      <c r="R9" s="1"/>
      <c r="S9" s="1"/>
      <c r="T9" s="1"/>
      <c r="U9" s="1"/>
      <c r="V9" s="1"/>
      <c r="W9" s="1"/>
      <c r="BH9" s="4" t="s">
        <v>153</v>
      </c>
      <c r="BI9" s="4" t="s">
        <v>157</v>
      </c>
    </row>
    <row r="10" spans="2:61" s="4" customFormat="1" ht="18" customHeight="1">
      <c r="B10" s="111"/>
      <c r="C10" s="112"/>
      <c r="D10" s="112"/>
      <c r="E10" s="112"/>
      <c r="F10" s="112"/>
      <c r="G10" s="112"/>
      <c r="H10" s="112"/>
      <c r="I10" s="113"/>
      <c r="J10" s="112"/>
      <c r="K10" s="112"/>
      <c r="L10" s="119"/>
      <c r="M10" s="113"/>
      <c r="N10" s="117"/>
      <c r="O10" s="113"/>
      <c r="P10" s="114"/>
      <c r="Q10" s="114"/>
      <c r="R10" s="99"/>
      <c r="S10" s="99"/>
      <c r="T10" s="99"/>
      <c r="U10" s="99"/>
      <c r="V10" s="99"/>
      <c r="W10" s="99"/>
      <c r="BH10" s="99"/>
    </row>
    <row r="11" spans="2:61" s="99" customFormat="1" ht="21.75" customHeight="1">
      <c r="B11" s="115"/>
      <c r="C11" s="112"/>
      <c r="D11" s="112"/>
      <c r="E11" s="112"/>
      <c r="F11" s="112"/>
      <c r="G11" s="112"/>
      <c r="H11" s="112"/>
      <c r="I11" s="113"/>
      <c r="J11" s="112"/>
      <c r="K11" s="112"/>
      <c r="L11" s="119"/>
      <c r="M11" s="113"/>
      <c r="N11" s="117"/>
      <c r="O11" s="113"/>
      <c r="P11" s="114"/>
      <c r="Q11" s="114"/>
    </row>
    <row r="12" spans="2:61" s="99" customFormat="1">
      <c r="B12" s="116"/>
      <c r="C12" s="112"/>
      <c r="D12" s="112"/>
      <c r="E12" s="112"/>
      <c r="F12" s="112"/>
      <c r="G12" s="112"/>
      <c r="H12" s="112"/>
      <c r="I12" s="113"/>
      <c r="J12" s="112"/>
      <c r="K12" s="112"/>
      <c r="L12" s="119"/>
      <c r="M12" s="113"/>
      <c r="N12" s="117"/>
      <c r="O12" s="113"/>
      <c r="P12" s="114"/>
      <c r="Q12" s="114"/>
    </row>
    <row r="13" spans="2:61">
      <c r="B13" s="86"/>
      <c r="C13" s="96"/>
      <c r="D13" s="83"/>
      <c r="E13" s="83"/>
      <c r="F13" s="83"/>
      <c r="G13" s="105"/>
      <c r="H13" s="83"/>
      <c r="I13" s="93"/>
      <c r="J13" s="96"/>
      <c r="K13" s="83"/>
      <c r="L13" s="97"/>
      <c r="M13" s="93"/>
      <c r="N13" s="95"/>
      <c r="O13" s="93"/>
      <c r="P13" s="94"/>
      <c r="Q13" s="94"/>
    </row>
    <row r="14" spans="2:61">
      <c r="B14" s="86"/>
      <c r="C14" s="96"/>
      <c r="D14" s="83"/>
      <c r="E14" s="83"/>
      <c r="F14" s="83"/>
      <c r="G14" s="105"/>
      <c r="H14" s="83"/>
      <c r="I14" s="93"/>
      <c r="J14" s="96"/>
      <c r="K14" s="83"/>
      <c r="L14" s="97"/>
      <c r="M14" s="93"/>
      <c r="N14" s="95"/>
      <c r="O14" s="93"/>
      <c r="P14" s="94"/>
      <c r="Q14" s="94"/>
    </row>
    <row r="15" spans="2:61">
      <c r="B15" s="86"/>
      <c r="C15" s="96"/>
      <c r="D15" s="83"/>
      <c r="E15" s="83"/>
      <c r="F15" s="83"/>
      <c r="G15" s="105"/>
      <c r="H15" s="83"/>
      <c r="I15" s="93"/>
      <c r="J15" s="96"/>
      <c r="K15" s="83"/>
      <c r="L15" s="97"/>
      <c r="M15" s="93"/>
      <c r="N15" s="95"/>
      <c r="O15" s="93"/>
      <c r="P15" s="94"/>
      <c r="Q15" s="94"/>
    </row>
    <row r="16" spans="2:61">
      <c r="B16" s="86"/>
      <c r="C16" s="96"/>
      <c r="D16" s="83"/>
      <c r="E16" s="83"/>
      <c r="F16" s="83"/>
      <c r="G16" s="105"/>
      <c r="H16" s="83"/>
      <c r="I16" s="93"/>
      <c r="J16" s="96"/>
      <c r="K16" s="83"/>
      <c r="L16" s="97"/>
      <c r="M16" s="93"/>
      <c r="N16" s="95"/>
      <c r="O16" s="93"/>
      <c r="P16" s="94"/>
      <c r="Q16" s="94"/>
    </row>
    <row r="17" spans="2:61">
      <c r="B17" s="86"/>
      <c r="C17" s="96"/>
      <c r="D17" s="83"/>
      <c r="E17" s="83"/>
      <c r="F17" s="83"/>
      <c r="G17" s="105"/>
      <c r="H17" s="83"/>
      <c r="I17" s="93"/>
      <c r="J17" s="96"/>
      <c r="K17" s="83"/>
      <c r="L17" s="97"/>
      <c r="M17" s="93"/>
      <c r="N17" s="95"/>
      <c r="O17" s="93"/>
      <c r="P17" s="94"/>
      <c r="Q17" s="94"/>
    </row>
    <row r="18" spans="2:61">
      <c r="B18" s="82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93"/>
      <c r="N18" s="95"/>
      <c r="O18" s="83"/>
      <c r="P18" s="94"/>
      <c r="Q18" s="83"/>
      <c r="BI18" s="1" t="s">
        <v>166</v>
      </c>
    </row>
    <row r="19" spans="2:61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BI19" s="1" t="s">
        <v>167</v>
      </c>
    </row>
    <row r="20" spans="2:61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BI20" s="1" t="s">
        <v>168</v>
      </c>
    </row>
    <row r="21" spans="2:61">
      <c r="B21" s="98" t="s">
        <v>240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BI21" s="1" t="s">
        <v>169</v>
      </c>
    </row>
    <row r="22" spans="2:61">
      <c r="B22" s="98" t="s">
        <v>104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BI22" s="1" t="s">
        <v>29</v>
      </c>
    </row>
    <row r="23" spans="2:61">
      <c r="B23" s="98" t="s">
        <v>223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61">
      <c r="B24" s="98" t="s">
        <v>231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2:61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</row>
    <row r="26" spans="2:61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</row>
    <row r="27" spans="2:61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</row>
    <row r="28" spans="2:61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</row>
    <row r="29" spans="2:61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</row>
    <row r="30" spans="2:61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</row>
    <row r="31" spans="2:61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</row>
    <row r="32" spans="2:61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</row>
    <row r="33" spans="2:17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2:17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2:17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</row>
    <row r="36" spans="2:17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2:17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</row>
    <row r="38" spans="2:17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</row>
    <row r="39" spans="2:17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</row>
    <row r="40" spans="2:17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spans="2:17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</row>
    <row r="42" spans="2:17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</row>
    <row r="43" spans="2:17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</row>
    <row r="44" spans="2:17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</row>
    <row r="49" spans="2:17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</row>
    <row r="50" spans="2:17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  <row r="51" spans="2:17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</row>
    <row r="52" spans="2:17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</row>
    <row r="53" spans="2:17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</row>
    <row r="54" spans="2:17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</row>
    <row r="55" spans="2:17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</row>
    <row r="56" spans="2:17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</row>
    <row r="57" spans="2:17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</row>
    <row r="58" spans="2:17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</row>
    <row r="59" spans="2:17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</row>
    <row r="60" spans="2:17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</row>
    <row r="61" spans="2:17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</row>
    <row r="62" spans="2:17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</row>
    <row r="63" spans="2:17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</row>
    <row r="64" spans="2:17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</row>
    <row r="65" spans="2:17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2:17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</row>
    <row r="67" spans="2:17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</row>
    <row r="68" spans="2:17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</row>
    <row r="69" spans="2:17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</row>
    <row r="70" spans="2:17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</row>
    <row r="71" spans="2:17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</row>
    <row r="72" spans="2:17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</row>
    <row r="73" spans="2:17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</row>
    <row r="74" spans="2:17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</row>
    <row r="75" spans="2:17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</row>
    <row r="76" spans="2:17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2:17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</row>
    <row r="78" spans="2:17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</row>
    <row r="79" spans="2:17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</row>
    <row r="80" spans="2:17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</row>
    <row r="81" spans="2:17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</row>
    <row r="82" spans="2:17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</row>
    <row r="83" spans="2:17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</row>
    <row r="84" spans="2:17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</row>
    <row r="85" spans="2:17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</row>
    <row r="86" spans="2:17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</row>
    <row r="87" spans="2:17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2:17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</row>
    <row r="89" spans="2:17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</row>
    <row r="90" spans="2:17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</row>
    <row r="91" spans="2:17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</row>
    <row r="92" spans="2:17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</row>
    <row r="93" spans="2:17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</row>
    <row r="94" spans="2:17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</row>
    <row r="95" spans="2:17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</row>
    <row r="96" spans="2:17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</row>
    <row r="97" spans="2:17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</row>
    <row r="98" spans="2:17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</row>
    <row r="99" spans="2:17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</row>
    <row r="100" spans="2:17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</row>
    <row r="101" spans="2:17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</row>
    <row r="102" spans="2:17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</row>
    <row r="103" spans="2:17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</row>
    <row r="104" spans="2:17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</row>
    <row r="105" spans="2:17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</row>
    <row r="106" spans="2:17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</row>
    <row r="107" spans="2:17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</row>
    <row r="108" spans="2:17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</row>
    <row r="109" spans="2:17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</row>
    <row r="110" spans="2:17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</row>
    <row r="111" spans="2:17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</row>
    <row r="112" spans="2:17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</row>
    <row r="113" spans="2:17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</row>
    <row r="114" spans="2:17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</row>
    <row r="115" spans="2:17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</row>
    <row r="116" spans="2:17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</row>
    <row r="117" spans="2:17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</row>
  </sheetData>
  <sheetProtection sheet="1" objects="1" scenarios="1"/>
  <mergeCells count="1">
    <mergeCell ref="B6:Q6"/>
  </mergeCells>
  <phoneticPr fontId="5" type="noConversion"/>
  <conditionalFormatting sqref="B58:B117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17">
    <cfRule type="cellIs" dxfId="1" priority="2" operator="equal">
      <formula>2958465</formula>
    </cfRule>
  </conditionalFormatting>
  <conditionalFormatting sqref="B11:B20 B2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8:Q1048576 B21:B2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16"/>
  <sheetViews>
    <sheetView rightToLeft="1" workbookViewId="0">
      <pane ySplit="9" topLeftCell="A10" activePane="bottomLeft" state="frozen"/>
      <selection pane="bottomLeft" activeCell="C17" sqref="C17"/>
    </sheetView>
  </sheetViews>
  <sheetFormatPr defaultColWidth="9.140625" defaultRowHeight="18"/>
  <cols>
    <col min="1" max="1" width="6.28515625" style="1" customWidth="1"/>
    <col min="2" max="2" width="26.570312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3.140625" style="1" bestFit="1" customWidth="1"/>
    <col min="12" max="12" width="7.28515625" style="1" bestFit="1" customWidth="1"/>
    <col min="13" max="13" width="9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6" t="s">
        <v>171</v>
      </c>
      <c r="C1" s="77" t="s" vm="1">
        <v>241</v>
      </c>
    </row>
    <row r="2" spans="2:64">
      <c r="B2" s="56" t="s">
        <v>170</v>
      </c>
      <c r="C2" s="77" t="s">
        <v>242</v>
      </c>
    </row>
    <row r="3" spans="2:64">
      <c r="B3" s="56" t="s">
        <v>172</v>
      </c>
      <c r="C3" s="77" t="s">
        <v>243</v>
      </c>
    </row>
    <row r="4" spans="2:64">
      <c r="B4" s="56" t="s">
        <v>173</v>
      </c>
      <c r="C4" s="77">
        <v>2112</v>
      </c>
    </row>
    <row r="6" spans="2:64" ht="26.25" customHeight="1">
      <c r="B6" s="199" t="s">
        <v>204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1"/>
    </row>
    <row r="7" spans="2:64" s="3" customFormat="1" ht="63">
      <c r="B7" s="59" t="s">
        <v>108</v>
      </c>
      <c r="C7" s="60" t="s">
        <v>39</v>
      </c>
      <c r="D7" s="60" t="s">
        <v>109</v>
      </c>
      <c r="E7" s="60" t="s">
        <v>15</v>
      </c>
      <c r="F7" s="60" t="s">
        <v>53</v>
      </c>
      <c r="G7" s="60" t="s">
        <v>18</v>
      </c>
      <c r="H7" s="60" t="s">
        <v>93</v>
      </c>
      <c r="I7" s="60" t="s">
        <v>43</v>
      </c>
      <c r="J7" s="60" t="s">
        <v>19</v>
      </c>
      <c r="K7" s="60" t="s">
        <v>225</v>
      </c>
      <c r="L7" s="60" t="s">
        <v>224</v>
      </c>
      <c r="M7" s="60" t="s">
        <v>102</v>
      </c>
      <c r="N7" s="60" t="s">
        <v>174</v>
      </c>
      <c r="O7" s="62" t="s">
        <v>176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2"/>
      <c r="D8" s="32"/>
      <c r="E8" s="32"/>
      <c r="F8" s="32"/>
      <c r="G8" s="32" t="s">
        <v>21</v>
      </c>
      <c r="H8" s="32"/>
      <c r="I8" s="32" t="s">
        <v>20</v>
      </c>
      <c r="J8" s="32" t="s">
        <v>20</v>
      </c>
      <c r="K8" s="32" t="s">
        <v>232</v>
      </c>
      <c r="L8" s="32"/>
      <c r="M8" s="32" t="s">
        <v>228</v>
      </c>
      <c r="N8" s="32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11" t="s">
        <v>35</v>
      </c>
      <c r="C10" s="112"/>
      <c r="D10" s="112"/>
      <c r="E10" s="112"/>
      <c r="F10" s="112"/>
      <c r="G10" s="113">
        <v>0.82438877902082053</v>
      </c>
      <c r="H10" s="112"/>
      <c r="I10" s="112"/>
      <c r="J10" s="114">
        <v>3.4664137867788302E-3</v>
      </c>
      <c r="K10" s="113"/>
      <c r="L10" s="117"/>
      <c r="M10" s="113">
        <v>7704.6498899999997</v>
      </c>
      <c r="N10" s="114">
        <v>1</v>
      </c>
      <c r="O10" s="114">
        <f>M10/'סכום נכסי הקרן'!$C$42</f>
        <v>1.5507710750635303E-2</v>
      </c>
      <c r="P10" s="99"/>
      <c r="Q10" s="99"/>
      <c r="R10" s="99"/>
      <c r="S10" s="99"/>
      <c r="T10" s="99"/>
      <c r="U10" s="99"/>
      <c r="BL10" s="99"/>
    </row>
    <row r="11" spans="2:64" s="99" customFormat="1" ht="20.25" customHeight="1">
      <c r="B11" s="115" t="s">
        <v>221</v>
      </c>
      <c r="C11" s="112"/>
      <c r="D11" s="112"/>
      <c r="E11" s="112"/>
      <c r="F11" s="112"/>
      <c r="G11" s="113">
        <v>0.82438877902082053</v>
      </c>
      <c r="H11" s="112"/>
      <c r="I11" s="112"/>
      <c r="J11" s="114">
        <v>3.4664137867788302E-3</v>
      </c>
      <c r="K11" s="113"/>
      <c r="L11" s="117"/>
      <c r="M11" s="113">
        <v>7704.6498899999997</v>
      </c>
      <c r="N11" s="114">
        <v>1</v>
      </c>
      <c r="O11" s="114">
        <f>M11/'סכום נכסי הקרן'!$C$42</f>
        <v>1.5507710750635303E-2</v>
      </c>
    </row>
    <row r="12" spans="2:64">
      <c r="B12" s="102" t="s">
        <v>50</v>
      </c>
      <c r="C12" s="81"/>
      <c r="D12" s="81"/>
      <c r="E12" s="81"/>
      <c r="F12" s="81"/>
      <c r="G12" s="90">
        <v>0.82438877902082053</v>
      </c>
      <c r="H12" s="81"/>
      <c r="I12" s="81"/>
      <c r="J12" s="91">
        <v>3.4664137867788302E-3</v>
      </c>
      <c r="K12" s="90"/>
      <c r="L12" s="92"/>
      <c r="M12" s="90">
        <v>7704.6498899999997</v>
      </c>
      <c r="N12" s="91">
        <v>1</v>
      </c>
      <c r="O12" s="91">
        <f>M12/'סכום נכסי הקרן'!$C$42</f>
        <v>1.5507710750635303E-2</v>
      </c>
    </row>
    <row r="13" spans="2:64">
      <c r="B13" s="86" t="s">
        <v>605</v>
      </c>
      <c r="C13" s="83" t="s">
        <v>606</v>
      </c>
      <c r="D13" s="83" t="s">
        <v>607</v>
      </c>
      <c r="E13" s="83" t="s">
        <v>591</v>
      </c>
      <c r="F13" s="83" t="s">
        <v>592</v>
      </c>
      <c r="G13" s="93">
        <v>0.87000000000000011</v>
      </c>
      <c r="H13" s="96" t="s">
        <v>156</v>
      </c>
      <c r="I13" s="97">
        <v>2.3999999999999998E-3</v>
      </c>
      <c r="J13" s="94">
        <v>2.3E-3</v>
      </c>
      <c r="K13" s="93">
        <v>2500000</v>
      </c>
      <c r="L13" s="95">
        <v>100.04</v>
      </c>
      <c r="M13" s="93">
        <v>2500.9999800000001</v>
      </c>
      <c r="N13" s="94">
        <v>0.32460916663404676</v>
      </c>
      <c r="O13" s="94">
        <f>M13/'סכום נכסי הקרן'!$C$42</f>
        <v>5.0339450631655741E-3</v>
      </c>
    </row>
    <row r="14" spans="2:64">
      <c r="B14" s="86" t="s">
        <v>608</v>
      </c>
      <c r="C14" s="83" t="s">
        <v>609</v>
      </c>
      <c r="D14" s="83" t="s">
        <v>607</v>
      </c>
      <c r="E14" s="83" t="s">
        <v>591</v>
      </c>
      <c r="F14" s="83" t="s">
        <v>592</v>
      </c>
      <c r="G14" s="93">
        <v>0.76</v>
      </c>
      <c r="H14" s="96" t="s">
        <v>156</v>
      </c>
      <c r="I14" s="97">
        <v>3.7000000000000002E-3</v>
      </c>
      <c r="J14" s="94">
        <v>3.7000000000000002E-3</v>
      </c>
      <c r="K14" s="93">
        <v>1500000</v>
      </c>
      <c r="L14" s="95">
        <v>100.09</v>
      </c>
      <c r="M14" s="93">
        <v>1501.3499299999999</v>
      </c>
      <c r="N14" s="94">
        <v>0.19486283626575016</v>
      </c>
      <c r="O14" s="94">
        <f>M14/'סכום נכסי הקרן'!$C$42</f>
        <v>3.0218765008576606E-3</v>
      </c>
    </row>
    <row r="15" spans="2:64">
      <c r="B15" s="86" t="s">
        <v>610</v>
      </c>
      <c r="C15" s="83" t="s">
        <v>611</v>
      </c>
      <c r="D15" s="83" t="s">
        <v>607</v>
      </c>
      <c r="E15" s="83" t="s">
        <v>591</v>
      </c>
      <c r="F15" s="83" t="s">
        <v>592</v>
      </c>
      <c r="G15" s="93">
        <v>0.93</v>
      </c>
      <c r="H15" s="96" t="s">
        <v>156</v>
      </c>
      <c r="I15" s="97">
        <v>3.7000000000000002E-3</v>
      </c>
      <c r="J15" s="94">
        <v>3.7000000000000002E-3</v>
      </c>
      <c r="K15" s="93">
        <v>2000000</v>
      </c>
      <c r="L15" s="95">
        <v>100.03</v>
      </c>
      <c r="M15" s="93">
        <v>2000.6</v>
      </c>
      <c r="N15" s="94">
        <v>0.25966137703370712</v>
      </c>
      <c r="O15" s="94">
        <f>M15/'סכום נכסי הקרן'!$C$42</f>
        <v>4.0267535281503864E-3</v>
      </c>
    </row>
    <row r="16" spans="2:64">
      <c r="B16" s="86" t="s">
        <v>612</v>
      </c>
      <c r="C16" s="83" t="s">
        <v>613</v>
      </c>
      <c r="D16" s="83" t="s">
        <v>614</v>
      </c>
      <c r="E16" s="83" t="s">
        <v>300</v>
      </c>
      <c r="F16" s="83" t="s">
        <v>592</v>
      </c>
      <c r="G16" s="93">
        <v>0.69</v>
      </c>
      <c r="H16" s="96" t="s">
        <v>156</v>
      </c>
      <c r="I16" s="97">
        <v>4.1999999999999997E-3</v>
      </c>
      <c r="J16" s="94">
        <v>4.7000000000000002E-3</v>
      </c>
      <c r="K16" s="93">
        <v>1700000</v>
      </c>
      <c r="L16" s="95">
        <v>100.1</v>
      </c>
      <c r="M16" s="93">
        <v>1701.6999799999999</v>
      </c>
      <c r="N16" s="94">
        <v>0.22086662006649596</v>
      </c>
      <c r="O16" s="94">
        <f>M16/'סכום נכסי הקרן'!$C$42</f>
        <v>3.4251356584616825E-3</v>
      </c>
    </row>
    <row r="17" spans="2:15">
      <c r="B17" s="82"/>
      <c r="C17" s="83"/>
      <c r="D17" s="83"/>
      <c r="E17" s="83"/>
      <c r="F17" s="83"/>
      <c r="G17" s="83"/>
      <c r="H17" s="83"/>
      <c r="I17" s="83"/>
      <c r="J17" s="94"/>
      <c r="K17" s="93"/>
      <c r="L17" s="95"/>
      <c r="M17" s="83"/>
      <c r="N17" s="94"/>
      <c r="O17" s="83"/>
    </row>
    <row r="18" spans="2:15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</row>
    <row r="19" spans="2:15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</row>
    <row r="20" spans="2:15">
      <c r="B20" s="98" t="s">
        <v>240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</row>
    <row r="21" spans="2:15">
      <c r="B21" s="98" t="s">
        <v>104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</row>
    <row r="22" spans="2:15">
      <c r="B22" s="98" t="s">
        <v>223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</row>
    <row r="23" spans="2:15">
      <c r="B23" s="98" t="s">
        <v>231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</row>
    <row r="24" spans="2:15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</row>
    <row r="25" spans="2:15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</row>
    <row r="26" spans="2:15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2:15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</row>
    <row r="28" spans="2:15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</row>
    <row r="29" spans="2:15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</row>
    <row r="30" spans="2:15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</row>
    <row r="31" spans="2:15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</row>
    <row r="32" spans="2:15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</row>
    <row r="33" spans="2:15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</row>
    <row r="34" spans="2:15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</row>
    <row r="35" spans="2:15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</row>
    <row r="36" spans="2:15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2:15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</row>
    <row r="38" spans="2:15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</row>
    <row r="39" spans="2:15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</row>
    <row r="40" spans="2:15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</row>
    <row r="41" spans="2:15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</row>
    <row r="42" spans="2:15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</row>
    <row r="43" spans="2:15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</row>
    <row r="44" spans="2:15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</row>
    <row r="45" spans="2:15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</row>
    <row r="46" spans="2:15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</row>
    <row r="47" spans="2:15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</row>
    <row r="48" spans="2:15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</row>
    <row r="49" spans="2:15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</row>
    <row r="50" spans="2:15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</row>
    <row r="51" spans="2:15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</row>
    <row r="52" spans="2:15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</row>
    <row r="53" spans="2:15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</row>
    <row r="54" spans="2:15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</row>
    <row r="55" spans="2:15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</row>
    <row r="56" spans="2:15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</row>
    <row r="57" spans="2:15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</row>
    <row r="58" spans="2:15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</row>
    <row r="59" spans="2:15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</row>
    <row r="60" spans="2:15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</row>
    <row r="61" spans="2:15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</row>
    <row r="62" spans="2:15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</row>
    <row r="63" spans="2:15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</row>
    <row r="64" spans="2:15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</row>
    <row r="65" spans="2:15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</row>
    <row r="66" spans="2:15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</row>
    <row r="67" spans="2:15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</row>
    <row r="68" spans="2:15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</row>
    <row r="69" spans="2:15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</row>
    <row r="70" spans="2:15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</row>
    <row r="71" spans="2:15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</row>
    <row r="72" spans="2:15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</row>
    <row r="73" spans="2:15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</row>
    <row r="74" spans="2:15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</row>
    <row r="75" spans="2:15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</row>
    <row r="76" spans="2:15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</row>
    <row r="77" spans="2:15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</row>
    <row r="78" spans="2:15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</row>
    <row r="79" spans="2:15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</row>
    <row r="80" spans="2:15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</row>
    <row r="81" spans="2:15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</row>
    <row r="82" spans="2:15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  <row r="83" spans="2:15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  <row r="84" spans="2:15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</row>
    <row r="85" spans="2:15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</row>
    <row r="86" spans="2:15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  <row r="87" spans="2:15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  <row r="88" spans="2:15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  <row r="89" spans="2:15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  <row r="90" spans="2:15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  <row r="91" spans="2:15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  <row r="92" spans="2:15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</row>
    <row r="93" spans="2:15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</row>
    <row r="94" spans="2:15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</row>
    <row r="95" spans="2:15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</row>
    <row r="96" spans="2:15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</row>
    <row r="97" spans="2:15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</row>
    <row r="98" spans="2:15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</row>
    <row r="99" spans="2:15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2:15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2:15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2:15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</row>
    <row r="103" spans="2:15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</row>
    <row r="104" spans="2:15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</row>
    <row r="105" spans="2:15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</row>
    <row r="106" spans="2:15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</row>
    <row r="107" spans="2:15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</row>
    <row r="108" spans="2:15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</row>
    <row r="109" spans="2:15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</row>
    <row r="110" spans="2:15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</row>
    <row r="111" spans="2:15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</row>
    <row r="112" spans="2:15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</row>
    <row r="113" spans="2:15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</row>
    <row r="114" spans="2:15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</row>
    <row r="115" spans="2:15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</row>
    <row r="116" spans="2:15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</row>
  </sheetData>
  <sheetProtection sheet="1" objects="1" scenarios="1"/>
  <mergeCells count="1">
    <mergeCell ref="B6:O6"/>
  </mergeCells>
  <phoneticPr fontId="5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6" t="s">
        <v>171</v>
      </c>
      <c r="C1" s="77" t="s" vm="1">
        <v>241</v>
      </c>
    </row>
    <row r="2" spans="2:56">
      <c r="B2" s="56" t="s">
        <v>170</v>
      </c>
      <c r="C2" s="77" t="s">
        <v>242</v>
      </c>
    </row>
    <row r="3" spans="2:56">
      <c r="B3" s="56" t="s">
        <v>172</v>
      </c>
      <c r="C3" s="77" t="s">
        <v>243</v>
      </c>
    </row>
    <row r="4" spans="2:56">
      <c r="B4" s="56" t="s">
        <v>173</v>
      </c>
      <c r="C4" s="77">
        <v>2112</v>
      </c>
    </row>
    <row r="6" spans="2:56" ht="26.25" customHeight="1">
      <c r="B6" s="199" t="s">
        <v>205</v>
      </c>
      <c r="C6" s="200"/>
      <c r="D6" s="200"/>
      <c r="E6" s="200"/>
      <c r="F6" s="200"/>
      <c r="G6" s="200"/>
      <c r="H6" s="200"/>
      <c r="I6" s="200"/>
      <c r="J6" s="201"/>
    </row>
    <row r="7" spans="2:56" s="3" customFormat="1" ht="78.75">
      <c r="B7" s="59" t="s">
        <v>108</v>
      </c>
      <c r="C7" s="61" t="s">
        <v>45</v>
      </c>
      <c r="D7" s="61" t="s">
        <v>77</v>
      </c>
      <c r="E7" s="61" t="s">
        <v>46</v>
      </c>
      <c r="F7" s="61" t="s">
        <v>93</v>
      </c>
      <c r="G7" s="61" t="s">
        <v>216</v>
      </c>
      <c r="H7" s="61" t="s">
        <v>174</v>
      </c>
      <c r="I7" s="63" t="s">
        <v>175</v>
      </c>
      <c r="J7" s="76" t="s">
        <v>235</v>
      </c>
    </row>
    <row r="8" spans="2:56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229</v>
      </c>
      <c r="H8" s="32" t="s">
        <v>20</v>
      </c>
      <c r="I8" s="17" t="s">
        <v>20</v>
      </c>
      <c r="J8" s="17"/>
    </row>
    <row r="9" spans="2:56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20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7"/>
      <c r="C11" s="100"/>
      <c r="D11" s="100"/>
      <c r="E11" s="100"/>
      <c r="F11" s="100"/>
      <c r="G11" s="100"/>
      <c r="H11" s="100"/>
      <c r="I11" s="100"/>
      <c r="J11" s="100"/>
    </row>
    <row r="12" spans="2:56">
      <c r="B12" s="107"/>
      <c r="C12" s="100"/>
      <c r="D12" s="100"/>
      <c r="E12" s="100"/>
      <c r="F12" s="100"/>
      <c r="G12" s="100"/>
      <c r="H12" s="100"/>
      <c r="I12" s="100"/>
      <c r="J12" s="100"/>
    </row>
    <row r="13" spans="2:56">
      <c r="B13" s="100"/>
      <c r="C13" s="100"/>
      <c r="D13" s="100"/>
      <c r="E13" s="100"/>
      <c r="F13" s="100"/>
      <c r="G13" s="100"/>
      <c r="H13" s="100"/>
      <c r="I13" s="100"/>
      <c r="J13" s="100"/>
    </row>
    <row r="14" spans="2:56">
      <c r="B14" s="100"/>
      <c r="C14" s="100"/>
      <c r="D14" s="100"/>
      <c r="E14" s="100"/>
      <c r="F14" s="100"/>
      <c r="G14" s="100"/>
      <c r="H14" s="100"/>
      <c r="I14" s="100"/>
      <c r="J14" s="100"/>
    </row>
    <row r="15" spans="2:56">
      <c r="B15" s="100"/>
      <c r="C15" s="100"/>
      <c r="D15" s="100"/>
      <c r="E15" s="100"/>
      <c r="F15" s="100"/>
      <c r="G15" s="100"/>
      <c r="H15" s="100"/>
      <c r="I15" s="100"/>
      <c r="J15" s="100"/>
    </row>
    <row r="16" spans="2:56">
      <c r="B16" s="100"/>
      <c r="C16" s="100"/>
      <c r="D16" s="100"/>
      <c r="E16" s="100"/>
      <c r="F16" s="100"/>
      <c r="G16" s="100"/>
      <c r="H16" s="100"/>
      <c r="I16" s="100"/>
      <c r="J16" s="100"/>
    </row>
    <row r="17" spans="2:10">
      <c r="B17" s="100"/>
      <c r="C17" s="100"/>
      <c r="D17" s="100"/>
      <c r="E17" s="100"/>
      <c r="F17" s="100"/>
      <c r="G17" s="100"/>
      <c r="H17" s="100"/>
      <c r="I17" s="100"/>
      <c r="J17" s="100"/>
    </row>
    <row r="18" spans="2:10">
      <c r="B18" s="100"/>
      <c r="C18" s="100"/>
      <c r="D18" s="100"/>
      <c r="E18" s="100"/>
      <c r="F18" s="100"/>
      <c r="G18" s="100"/>
      <c r="H18" s="100"/>
      <c r="I18" s="100"/>
      <c r="J18" s="100"/>
    </row>
    <row r="19" spans="2:10">
      <c r="B19" s="100"/>
      <c r="C19" s="100"/>
      <c r="D19" s="100"/>
      <c r="E19" s="100"/>
      <c r="F19" s="100"/>
      <c r="G19" s="100"/>
      <c r="H19" s="100"/>
      <c r="I19" s="100"/>
      <c r="J19" s="100"/>
    </row>
    <row r="20" spans="2:10">
      <c r="B20" s="100"/>
      <c r="C20" s="100"/>
      <c r="D20" s="100"/>
      <c r="E20" s="100"/>
      <c r="F20" s="100"/>
      <c r="G20" s="100"/>
      <c r="H20" s="100"/>
      <c r="I20" s="100"/>
      <c r="J20" s="100"/>
    </row>
    <row r="21" spans="2:10">
      <c r="B21" s="100"/>
      <c r="C21" s="100"/>
      <c r="D21" s="100"/>
      <c r="E21" s="100"/>
      <c r="F21" s="100"/>
      <c r="G21" s="100"/>
      <c r="H21" s="100"/>
      <c r="I21" s="100"/>
      <c r="J21" s="100"/>
    </row>
    <row r="22" spans="2:10">
      <c r="B22" s="100"/>
      <c r="C22" s="100"/>
      <c r="D22" s="100"/>
      <c r="E22" s="100"/>
      <c r="F22" s="100"/>
      <c r="G22" s="100"/>
      <c r="H22" s="100"/>
      <c r="I22" s="100"/>
      <c r="J22" s="100"/>
    </row>
    <row r="23" spans="2:10">
      <c r="B23" s="100"/>
      <c r="C23" s="100"/>
      <c r="D23" s="100"/>
      <c r="E23" s="100"/>
      <c r="F23" s="100"/>
      <c r="G23" s="100"/>
      <c r="H23" s="100"/>
      <c r="I23" s="100"/>
      <c r="J23" s="100"/>
    </row>
    <row r="24" spans="2:10">
      <c r="B24" s="100"/>
      <c r="C24" s="100"/>
      <c r="D24" s="100"/>
      <c r="E24" s="100"/>
      <c r="F24" s="100"/>
      <c r="G24" s="100"/>
      <c r="H24" s="100"/>
      <c r="I24" s="100"/>
      <c r="J24" s="100"/>
    </row>
    <row r="25" spans="2:10">
      <c r="B25" s="100"/>
      <c r="C25" s="100"/>
      <c r="D25" s="100"/>
      <c r="E25" s="100"/>
      <c r="F25" s="100"/>
      <c r="G25" s="100"/>
      <c r="H25" s="100"/>
      <c r="I25" s="100"/>
      <c r="J25" s="100"/>
    </row>
    <row r="26" spans="2:10">
      <c r="B26" s="100"/>
      <c r="C26" s="100"/>
      <c r="D26" s="100"/>
      <c r="E26" s="100"/>
      <c r="F26" s="100"/>
      <c r="G26" s="100"/>
      <c r="H26" s="100"/>
      <c r="I26" s="100"/>
      <c r="J26" s="100"/>
    </row>
    <row r="27" spans="2:10">
      <c r="B27" s="100"/>
      <c r="C27" s="100"/>
      <c r="D27" s="100"/>
      <c r="E27" s="100"/>
      <c r="F27" s="100"/>
      <c r="G27" s="100"/>
      <c r="H27" s="100"/>
      <c r="I27" s="100"/>
      <c r="J27" s="100"/>
    </row>
    <row r="28" spans="2:10">
      <c r="B28" s="100"/>
      <c r="C28" s="100"/>
      <c r="D28" s="100"/>
      <c r="E28" s="100"/>
      <c r="F28" s="100"/>
      <c r="G28" s="100"/>
      <c r="H28" s="100"/>
      <c r="I28" s="100"/>
      <c r="J28" s="100"/>
    </row>
    <row r="29" spans="2:10">
      <c r="B29" s="100"/>
      <c r="C29" s="100"/>
      <c r="D29" s="100"/>
      <c r="E29" s="100"/>
      <c r="F29" s="100"/>
      <c r="G29" s="100"/>
      <c r="H29" s="100"/>
      <c r="I29" s="100"/>
      <c r="J29" s="100"/>
    </row>
    <row r="30" spans="2:10">
      <c r="B30" s="100"/>
      <c r="C30" s="100"/>
      <c r="D30" s="100"/>
      <c r="E30" s="100"/>
      <c r="F30" s="100"/>
      <c r="G30" s="100"/>
      <c r="H30" s="100"/>
      <c r="I30" s="100"/>
      <c r="J30" s="100"/>
    </row>
    <row r="31" spans="2:10">
      <c r="B31" s="100"/>
      <c r="C31" s="100"/>
      <c r="D31" s="100"/>
      <c r="E31" s="100"/>
      <c r="F31" s="100"/>
      <c r="G31" s="100"/>
      <c r="H31" s="100"/>
      <c r="I31" s="100"/>
      <c r="J31" s="100"/>
    </row>
    <row r="32" spans="2:10">
      <c r="B32" s="100"/>
      <c r="C32" s="100"/>
      <c r="D32" s="100"/>
      <c r="E32" s="100"/>
      <c r="F32" s="100"/>
      <c r="G32" s="100"/>
      <c r="H32" s="100"/>
      <c r="I32" s="100"/>
      <c r="J32" s="100"/>
    </row>
    <row r="33" spans="2:10">
      <c r="B33" s="100"/>
      <c r="C33" s="100"/>
      <c r="D33" s="100"/>
      <c r="E33" s="100"/>
      <c r="F33" s="100"/>
      <c r="G33" s="100"/>
      <c r="H33" s="100"/>
      <c r="I33" s="100"/>
      <c r="J33" s="100"/>
    </row>
    <row r="34" spans="2:10">
      <c r="B34" s="100"/>
      <c r="C34" s="100"/>
      <c r="D34" s="100"/>
      <c r="E34" s="100"/>
      <c r="F34" s="100"/>
      <c r="G34" s="100"/>
      <c r="H34" s="100"/>
      <c r="I34" s="100"/>
      <c r="J34" s="100"/>
    </row>
    <row r="35" spans="2:10">
      <c r="B35" s="100"/>
      <c r="C35" s="100"/>
      <c r="D35" s="100"/>
      <c r="E35" s="100"/>
      <c r="F35" s="100"/>
      <c r="G35" s="100"/>
      <c r="H35" s="100"/>
      <c r="I35" s="100"/>
      <c r="J35" s="100"/>
    </row>
    <row r="36" spans="2:10">
      <c r="B36" s="100"/>
      <c r="C36" s="100"/>
      <c r="D36" s="100"/>
      <c r="E36" s="100"/>
      <c r="F36" s="100"/>
      <c r="G36" s="100"/>
      <c r="H36" s="100"/>
      <c r="I36" s="100"/>
      <c r="J36" s="100"/>
    </row>
    <row r="37" spans="2:10">
      <c r="B37" s="100"/>
      <c r="C37" s="100"/>
      <c r="D37" s="100"/>
      <c r="E37" s="100"/>
      <c r="F37" s="100"/>
      <c r="G37" s="100"/>
      <c r="H37" s="100"/>
      <c r="I37" s="100"/>
      <c r="J37" s="100"/>
    </row>
    <row r="38" spans="2:10">
      <c r="B38" s="100"/>
      <c r="C38" s="100"/>
      <c r="D38" s="100"/>
      <c r="E38" s="100"/>
      <c r="F38" s="100"/>
      <c r="G38" s="100"/>
      <c r="H38" s="100"/>
      <c r="I38" s="100"/>
      <c r="J38" s="100"/>
    </row>
    <row r="39" spans="2:10">
      <c r="B39" s="100"/>
      <c r="C39" s="100"/>
      <c r="D39" s="100"/>
      <c r="E39" s="100"/>
      <c r="F39" s="100"/>
      <c r="G39" s="100"/>
      <c r="H39" s="100"/>
      <c r="I39" s="100"/>
      <c r="J39" s="100"/>
    </row>
    <row r="40" spans="2:10">
      <c r="B40" s="100"/>
      <c r="C40" s="100"/>
      <c r="D40" s="100"/>
      <c r="E40" s="100"/>
      <c r="F40" s="100"/>
      <c r="G40" s="100"/>
      <c r="H40" s="100"/>
      <c r="I40" s="100"/>
      <c r="J40" s="100"/>
    </row>
    <row r="41" spans="2:10">
      <c r="B41" s="100"/>
      <c r="C41" s="100"/>
      <c r="D41" s="100"/>
      <c r="E41" s="100"/>
      <c r="F41" s="100"/>
      <c r="G41" s="100"/>
      <c r="H41" s="100"/>
      <c r="I41" s="100"/>
      <c r="J41" s="100"/>
    </row>
    <row r="42" spans="2:10">
      <c r="B42" s="100"/>
      <c r="C42" s="100"/>
      <c r="D42" s="100"/>
      <c r="E42" s="100"/>
      <c r="F42" s="100"/>
      <c r="G42" s="100"/>
      <c r="H42" s="100"/>
      <c r="I42" s="100"/>
      <c r="J42" s="100"/>
    </row>
    <row r="43" spans="2:10">
      <c r="B43" s="100"/>
      <c r="C43" s="100"/>
      <c r="D43" s="100"/>
      <c r="E43" s="100"/>
      <c r="F43" s="100"/>
      <c r="G43" s="100"/>
      <c r="H43" s="100"/>
      <c r="I43" s="100"/>
      <c r="J43" s="100"/>
    </row>
    <row r="44" spans="2:10">
      <c r="B44" s="100"/>
      <c r="C44" s="100"/>
      <c r="D44" s="100"/>
      <c r="E44" s="100"/>
      <c r="F44" s="100"/>
      <c r="G44" s="100"/>
      <c r="H44" s="100"/>
      <c r="I44" s="100"/>
      <c r="J44" s="100"/>
    </row>
    <row r="45" spans="2:10">
      <c r="B45" s="100"/>
      <c r="C45" s="100"/>
      <c r="D45" s="100"/>
      <c r="E45" s="100"/>
      <c r="F45" s="100"/>
      <c r="G45" s="100"/>
      <c r="H45" s="100"/>
      <c r="I45" s="100"/>
      <c r="J45" s="100"/>
    </row>
    <row r="46" spans="2:10">
      <c r="B46" s="100"/>
      <c r="C46" s="100"/>
      <c r="D46" s="100"/>
      <c r="E46" s="100"/>
      <c r="F46" s="100"/>
      <c r="G46" s="100"/>
      <c r="H46" s="100"/>
      <c r="I46" s="100"/>
      <c r="J46" s="100"/>
    </row>
    <row r="47" spans="2:10">
      <c r="B47" s="100"/>
      <c r="C47" s="100"/>
      <c r="D47" s="100"/>
      <c r="E47" s="100"/>
      <c r="F47" s="100"/>
      <c r="G47" s="100"/>
      <c r="H47" s="100"/>
      <c r="I47" s="100"/>
      <c r="J47" s="100"/>
    </row>
    <row r="48" spans="2:10">
      <c r="B48" s="100"/>
      <c r="C48" s="100"/>
      <c r="D48" s="100"/>
      <c r="E48" s="100"/>
      <c r="F48" s="100"/>
      <c r="G48" s="100"/>
      <c r="H48" s="100"/>
      <c r="I48" s="100"/>
      <c r="J48" s="100"/>
    </row>
    <row r="49" spans="2:10">
      <c r="B49" s="100"/>
      <c r="C49" s="100"/>
      <c r="D49" s="100"/>
      <c r="E49" s="100"/>
      <c r="F49" s="100"/>
      <c r="G49" s="100"/>
      <c r="H49" s="100"/>
      <c r="I49" s="100"/>
      <c r="J49" s="100"/>
    </row>
    <row r="50" spans="2:10">
      <c r="B50" s="100"/>
      <c r="C50" s="100"/>
      <c r="D50" s="100"/>
      <c r="E50" s="100"/>
      <c r="F50" s="100"/>
      <c r="G50" s="100"/>
      <c r="H50" s="100"/>
      <c r="I50" s="100"/>
      <c r="J50" s="100"/>
    </row>
    <row r="51" spans="2:10">
      <c r="B51" s="100"/>
      <c r="C51" s="100"/>
      <c r="D51" s="100"/>
      <c r="E51" s="100"/>
      <c r="F51" s="100"/>
      <c r="G51" s="100"/>
      <c r="H51" s="100"/>
      <c r="I51" s="100"/>
      <c r="J51" s="100"/>
    </row>
    <row r="52" spans="2:10">
      <c r="B52" s="100"/>
      <c r="C52" s="100"/>
      <c r="D52" s="100"/>
      <c r="E52" s="100"/>
      <c r="F52" s="100"/>
      <c r="G52" s="100"/>
      <c r="H52" s="100"/>
      <c r="I52" s="100"/>
      <c r="J52" s="100"/>
    </row>
    <row r="53" spans="2:10">
      <c r="B53" s="100"/>
      <c r="C53" s="100"/>
      <c r="D53" s="100"/>
      <c r="E53" s="100"/>
      <c r="F53" s="100"/>
      <c r="G53" s="100"/>
      <c r="H53" s="100"/>
      <c r="I53" s="100"/>
      <c r="J53" s="100"/>
    </row>
    <row r="54" spans="2:10">
      <c r="B54" s="100"/>
      <c r="C54" s="100"/>
      <c r="D54" s="100"/>
      <c r="E54" s="100"/>
      <c r="F54" s="100"/>
      <c r="G54" s="100"/>
      <c r="H54" s="100"/>
      <c r="I54" s="100"/>
      <c r="J54" s="100"/>
    </row>
    <row r="55" spans="2:10">
      <c r="B55" s="100"/>
      <c r="C55" s="100"/>
      <c r="D55" s="100"/>
      <c r="E55" s="100"/>
      <c r="F55" s="100"/>
      <c r="G55" s="100"/>
      <c r="H55" s="100"/>
      <c r="I55" s="100"/>
      <c r="J55" s="100"/>
    </row>
    <row r="56" spans="2:10">
      <c r="B56" s="100"/>
      <c r="C56" s="100"/>
      <c r="D56" s="100"/>
      <c r="E56" s="100"/>
      <c r="F56" s="100"/>
      <c r="G56" s="100"/>
      <c r="H56" s="100"/>
      <c r="I56" s="100"/>
      <c r="J56" s="100"/>
    </row>
    <row r="57" spans="2:10">
      <c r="B57" s="100"/>
      <c r="C57" s="100"/>
      <c r="D57" s="100"/>
      <c r="E57" s="100"/>
      <c r="F57" s="100"/>
      <c r="G57" s="100"/>
      <c r="H57" s="100"/>
      <c r="I57" s="100"/>
      <c r="J57" s="100"/>
    </row>
    <row r="58" spans="2:10">
      <c r="B58" s="100"/>
      <c r="C58" s="100"/>
      <c r="D58" s="100"/>
      <c r="E58" s="100"/>
      <c r="F58" s="100"/>
      <c r="G58" s="100"/>
      <c r="H58" s="100"/>
      <c r="I58" s="100"/>
      <c r="J58" s="100"/>
    </row>
    <row r="59" spans="2:10">
      <c r="B59" s="100"/>
      <c r="C59" s="100"/>
      <c r="D59" s="100"/>
      <c r="E59" s="100"/>
      <c r="F59" s="100"/>
      <c r="G59" s="100"/>
      <c r="H59" s="100"/>
      <c r="I59" s="100"/>
      <c r="J59" s="100"/>
    </row>
    <row r="60" spans="2:10">
      <c r="B60" s="100"/>
      <c r="C60" s="100"/>
      <c r="D60" s="100"/>
      <c r="E60" s="100"/>
      <c r="F60" s="100"/>
      <c r="G60" s="100"/>
      <c r="H60" s="100"/>
      <c r="I60" s="100"/>
      <c r="J60" s="100"/>
    </row>
    <row r="61" spans="2:10">
      <c r="B61" s="100"/>
      <c r="C61" s="100"/>
      <c r="D61" s="100"/>
      <c r="E61" s="100"/>
      <c r="F61" s="100"/>
      <c r="G61" s="100"/>
      <c r="H61" s="100"/>
      <c r="I61" s="100"/>
      <c r="J61" s="100"/>
    </row>
    <row r="62" spans="2:10">
      <c r="B62" s="100"/>
      <c r="C62" s="100"/>
      <c r="D62" s="100"/>
      <c r="E62" s="100"/>
      <c r="F62" s="100"/>
      <c r="G62" s="100"/>
      <c r="H62" s="100"/>
      <c r="I62" s="100"/>
      <c r="J62" s="100"/>
    </row>
    <row r="63" spans="2:10">
      <c r="B63" s="100"/>
      <c r="C63" s="100"/>
      <c r="D63" s="100"/>
      <c r="E63" s="100"/>
      <c r="F63" s="100"/>
      <c r="G63" s="100"/>
      <c r="H63" s="100"/>
      <c r="I63" s="100"/>
      <c r="J63" s="100"/>
    </row>
    <row r="64" spans="2:10">
      <c r="B64" s="100"/>
      <c r="C64" s="100"/>
      <c r="D64" s="100"/>
      <c r="E64" s="100"/>
      <c r="F64" s="100"/>
      <c r="G64" s="100"/>
      <c r="H64" s="100"/>
      <c r="I64" s="100"/>
      <c r="J64" s="100"/>
    </row>
    <row r="65" spans="2:10">
      <c r="B65" s="100"/>
      <c r="C65" s="100"/>
      <c r="D65" s="100"/>
      <c r="E65" s="100"/>
      <c r="F65" s="100"/>
      <c r="G65" s="100"/>
      <c r="H65" s="100"/>
      <c r="I65" s="100"/>
      <c r="J65" s="100"/>
    </row>
    <row r="66" spans="2:10">
      <c r="B66" s="100"/>
      <c r="C66" s="100"/>
      <c r="D66" s="100"/>
      <c r="E66" s="100"/>
      <c r="F66" s="100"/>
      <c r="G66" s="100"/>
      <c r="H66" s="100"/>
      <c r="I66" s="100"/>
      <c r="J66" s="100"/>
    </row>
    <row r="67" spans="2:10">
      <c r="B67" s="100"/>
      <c r="C67" s="100"/>
      <c r="D67" s="100"/>
      <c r="E67" s="100"/>
      <c r="F67" s="100"/>
      <c r="G67" s="100"/>
      <c r="H67" s="100"/>
      <c r="I67" s="100"/>
      <c r="J67" s="100"/>
    </row>
    <row r="68" spans="2:10">
      <c r="B68" s="100"/>
      <c r="C68" s="100"/>
      <c r="D68" s="100"/>
      <c r="E68" s="100"/>
      <c r="F68" s="100"/>
      <c r="G68" s="100"/>
      <c r="H68" s="100"/>
      <c r="I68" s="100"/>
      <c r="J68" s="100"/>
    </row>
    <row r="69" spans="2:10">
      <c r="B69" s="100"/>
      <c r="C69" s="100"/>
      <c r="D69" s="100"/>
      <c r="E69" s="100"/>
      <c r="F69" s="100"/>
      <c r="G69" s="100"/>
      <c r="H69" s="100"/>
      <c r="I69" s="100"/>
      <c r="J69" s="100"/>
    </row>
    <row r="70" spans="2:10">
      <c r="B70" s="100"/>
      <c r="C70" s="100"/>
      <c r="D70" s="100"/>
      <c r="E70" s="100"/>
      <c r="F70" s="100"/>
      <c r="G70" s="100"/>
      <c r="H70" s="100"/>
      <c r="I70" s="100"/>
      <c r="J70" s="100"/>
    </row>
    <row r="71" spans="2:10">
      <c r="B71" s="100"/>
      <c r="C71" s="100"/>
      <c r="D71" s="100"/>
      <c r="E71" s="100"/>
      <c r="F71" s="100"/>
      <c r="G71" s="100"/>
      <c r="H71" s="100"/>
      <c r="I71" s="100"/>
      <c r="J71" s="100"/>
    </row>
    <row r="72" spans="2:10">
      <c r="B72" s="100"/>
      <c r="C72" s="100"/>
      <c r="D72" s="100"/>
      <c r="E72" s="100"/>
      <c r="F72" s="100"/>
      <c r="G72" s="100"/>
      <c r="H72" s="100"/>
      <c r="I72" s="100"/>
      <c r="J72" s="100"/>
    </row>
    <row r="73" spans="2:10">
      <c r="B73" s="100"/>
      <c r="C73" s="100"/>
      <c r="D73" s="100"/>
      <c r="E73" s="100"/>
      <c r="F73" s="100"/>
      <c r="G73" s="100"/>
      <c r="H73" s="100"/>
      <c r="I73" s="100"/>
      <c r="J73" s="100"/>
    </row>
    <row r="74" spans="2:10">
      <c r="B74" s="100"/>
      <c r="C74" s="100"/>
      <c r="D74" s="100"/>
      <c r="E74" s="100"/>
      <c r="F74" s="100"/>
      <c r="G74" s="100"/>
      <c r="H74" s="100"/>
      <c r="I74" s="100"/>
      <c r="J74" s="100"/>
    </row>
    <row r="75" spans="2:10">
      <c r="B75" s="100"/>
      <c r="C75" s="100"/>
      <c r="D75" s="100"/>
      <c r="E75" s="100"/>
      <c r="F75" s="100"/>
      <c r="G75" s="100"/>
      <c r="H75" s="100"/>
      <c r="I75" s="100"/>
      <c r="J75" s="100"/>
    </row>
    <row r="76" spans="2:10">
      <c r="B76" s="100"/>
      <c r="C76" s="100"/>
      <c r="D76" s="100"/>
      <c r="E76" s="100"/>
      <c r="F76" s="100"/>
      <c r="G76" s="100"/>
      <c r="H76" s="100"/>
      <c r="I76" s="100"/>
      <c r="J76" s="100"/>
    </row>
    <row r="77" spans="2:10">
      <c r="B77" s="100"/>
      <c r="C77" s="100"/>
      <c r="D77" s="100"/>
      <c r="E77" s="100"/>
      <c r="F77" s="100"/>
      <c r="G77" s="100"/>
      <c r="H77" s="100"/>
      <c r="I77" s="100"/>
      <c r="J77" s="100"/>
    </row>
    <row r="78" spans="2:10">
      <c r="B78" s="100"/>
      <c r="C78" s="100"/>
      <c r="D78" s="100"/>
      <c r="E78" s="100"/>
      <c r="F78" s="100"/>
      <c r="G78" s="100"/>
      <c r="H78" s="100"/>
      <c r="I78" s="100"/>
      <c r="J78" s="100"/>
    </row>
    <row r="79" spans="2:10">
      <c r="B79" s="100"/>
      <c r="C79" s="100"/>
      <c r="D79" s="100"/>
      <c r="E79" s="100"/>
      <c r="F79" s="100"/>
      <c r="G79" s="100"/>
      <c r="H79" s="100"/>
      <c r="I79" s="100"/>
      <c r="J79" s="100"/>
    </row>
    <row r="80" spans="2:10">
      <c r="B80" s="100"/>
      <c r="C80" s="100"/>
      <c r="D80" s="100"/>
      <c r="E80" s="100"/>
      <c r="F80" s="100"/>
      <c r="G80" s="100"/>
      <c r="H80" s="100"/>
      <c r="I80" s="100"/>
      <c r="J80" s="100"/>
    </row>
    <row r="81" spans="2:10">
      <c r="B81" s="100"/>
      <c r="C81" s="100"/>
      <c r="D81" s="100"/>
      <c r="E81" s="100"/>
      <c r="F81" s="100"/>
      <c r="G81" s="100"/>
      <c r="H81" s="100"/>
      <c r="I81" s="100"/>
      <c r="J81" s="100"/>
    </row>
    <row r="82" spans="2:10">
      <c r="B82" s="100"/>
      <c r="C82" s="100"/>
      <c r="D82" s="100"/>
      <c r="E82" s="100"/>
      <c r="F82" s="100"/>
      <c r="G82" s="100"/>
      <c r="H82" s="100"/>
      <c r="I82" s="100"/>
      <c r="J82" s="100"/>
    </row>
    <row r="83" spans="2:10">
      <c r="B83" s="100"/>
      <c r="C83" s="100"/>
      <c r="D83" s="100"/>
      <c r="E83" s="100"/>
      <c r="F83" s="100"/>
      <c r="G83" s="100"/>
      <c r="H83" s="100"/>
      <c r="I83" s="100"/>
      <c r="J83" s="100"/>
    </row>
    <row r="84" spans="2:10">
      <c r="B84" s="100"/>
      <c r="C84" s="100"/>
      <c r="D84" s="100"/>
      <c r="E84" s="100"/>
      <c r="F84" s="100"/>
      <c r="G84" s="100"/>
      <c r="H84" s="100"/>
      <c r="I84" s="100"/>
      <c r="J84" s="100"/>
    </row>
    <row r="85" spans="2:10">
      <c r="B85" s="100"/>
      <c r="C85" s="100"/>
      <c r="D85" s="100"/>
      <c r="E85" s="100"/>
      <c r="F85" s="100"/>
      <c r="G85" s="100"/>
      <c r="H85" s="100"/>
      <c r="I85" s="100"/>
      <c r="J85" s="100"/>
    </row>
    <row r="86" spans="2:10">
      <c r="B86" s="100"/>
      <c r="C86" s="100"/>
      <c r="D86" s="100"/>
      <c r="E86" s="100"/>
      <c r="F86" s="100"/>
      <c r="G86" s="100"/>
      <c r="H86" s="100"/>
      <c r="I86" s="100"/>
      <c r="J86" s="100"/>
    </row>
    <row r="87" spans="2:10">
      <c r="B87" s="100"/>
      <c r="C87" s="100"/>
      <c r="D87" s="100"/>
      <c r="E87" s="100"/>
      <c r="F87" s="100"/>
      <c r="G87" s="100"/>
      <c r="H87" s="100"/>
      <c r="I87" s="100"/>
      <c r="J87" s="100"/>
    </row>
    <row r="88" spans="2:10">
      <c r="B88" s="100"/>
      <c r="C88" s="100"/>
      <c r="D88" s="100"/>
      <c r="E88" s="100"/>
      <c r="F88" s="100"/>
      <c r="G88" s="100"/>
      <c r="H88" s="100"/>
      <c r="I88" s="100"/>
      <c r="J88" s="100"/>
    </row>
    <row r="89" spans="2:10">
      <c r="B89" s="100"/>
      <c r="C89" s="100"/>
      <c r="D89" s="100"/>
      <c r="E89" s="100"/>
      <c r="F89" s="100"/>
      <c r="G89" s="100"/>
      <c r="H89" s="100"/>
      <c r="I89" s="100"/>
      <c r="J89" s="100"/>
    </row>
    <row r="90" spans="2:10">
      <c r="B90" s="100"/>
      <c r="C90" s="100"/>
      <c r="D90" s="100"/>
      <c r="E90" s="100"/>
      <c r="F90" s="100"/>
      <c r="G90" s="100"/>
      <c r="H90" s="100"/>
      <c r="I90" s="100"/>
      <c r="J90" s="100"/>
    </row>
    <row r="91" spans="2:10">
      <c r="B91" s="100"/>
      <c r="C91" s="100"/>
      <c r="D91" s="100"/>
      <c r="E91" s="100"/>
      <c r="F91" s="100"/>
      <c r="G91" s="100"/>
      <c r="H91" s="100"/>
      <c r="I91" s="100"/>
      <c r="J91" s="100"/>
    </row>
    <row r="92" spans="2:10">
      <c r="B92" s="100"/>
      <c r="C92" s="100"/>
      <c r="D92" s="100"/>
      <c r="E92" s="100"/>
      <c r="F92" s="100"/>
      <c r="G92" s="100"/>
      <c r="H92" s="100"/>
      <c r="I92" s="100"/>
      <c r="J92" s="100"/>
    </row>
    <row r="93" spans="2:10">
      <c r="B93" s="100"/>
      <c r="C93" s="100"/>
      <c r="D93" s="100"/>
      <c r="E93" s="100"/>
      <c r="F93" s="100"/>
      <c r="G93" s="100"/>
      <c r="H93" s="100"/>
      <c r="I93" s="100"/>
      <c r="J93" s="100"/>
    </row>
    <row r="94" spans="2:10">
      <c r="B94" s="100"/>
      <c r="C94" s="100"/>
      <c r="D94" s="100"/>
      <c r="E94" s="100"/>
      <c r="F94" s="100"/>
      <c r="G94" s="100"/>
      <c r="H94" s="100"/>
      <c r="I94" s="100"/>
      <c r="J94" s="100"/>
    </row>
    <row r="95" spans="2:10">
      <c r="B95" s="100"/>
      <c r="C95" s="100"/>
      <c r="D95" s="100"/>
      <c r="E95" s="100"/>
      <c r="F95" s="100"/>
      <c r="G95" s="100"/>
      <c r="H95" s="100"/>
      <c r="I95" s="100"/>
      <c r="J95" s="100"/>
    </row>
    <row r="96" spans="2:10">
      <c r="B96" s="100"/>
      <c r="C96" s="100"/>
      <c r="D96" s="100"/>
      <c r="E96" s="100"/>
      <c r="F96" s="100"/>
      <c r="G96" s="100"/>
      <c r="H96" s="100"/>
      <c r="I96" s="100"/>
      <c r="J96" s="100"/>
    </row>
    <row r="97" spans="2:10">
      <c r="B97" s="100"/>
      <c r="C97" s="100"/>
      <c r="D97" s="100"/>
      <c r="E97" s="100"/>
      <c r="F97" s="100"/>
      <c r="G97" s="100"/>
      <c r="H97" s="100"/>
      <c r="I97" s="100"/>
      <c r="J97" s="100"/>
    </row>
    <row r="98" spans="2:10">
      <c r="B98" s="100"/>
      <c r="C98" s="100"/>
      <c r="D98" s="100"/>
      <c r="E98" s="100"/>
      <c r="F98" s="100"/>
      <c r="G98" s="100"/>
      <c r="H98" s="100"/>
      <c r="I98" s="100"/>
      <c r="J98" s="100"/>
    </row>
    <row r="99" spans="2:10">
      <c r="B99" s="100"/>
      <c r="C99" s="100"/>
      <c r="D99" s="100"/>
      <c r="E99" s="100"/>
      <c r="F99" s="100"/>
      <c r="G99" s="100"/>
      <c r="H99" s="100"/>
      <c r="I99" s="100"/>
      <c r="J99" s="100"/>
    </row>
    <row r="100" spans="2:10">
      <c r="B100" s="100"/>
      <c r="C100" s="100"/>
      <c r="D100" s="100"/>
      <c r="E100" s="100"/>
      <c r="F100" s="100"/>
      <c r="G100" s="100"/>
      <c r="H100" s="100"/>
      <c r="I100" s="100"/>
      <c r="J100" s="100"/>
    </row>
    <row r="101" spans="2:10">
      <c r="B101" s="100"/>
      <c r="C101" s="100"/>
      <c r="D101" s="100"/>
      <c r="E101" s="100"/>
      <c r="F101" s="100"/>
      <c r="G101" s="100"/>
      <c r="H101" s="100"/>
      <c r="I101" s="100"/>
      <c r="J101" s="100"/>
    </row>
    <row r="102" spans="2:10">
      <c r="B102" s="100"/>
      <c r="C102" s="100"/>
      <c r="D102" s="100"/>
      <c r="E102" s="100"/>
      <c r="F102" s="100"/>
      <c r="G102" s="100"/>
      <c r="H102" s="100"/>
      <c r="I102" s="100"/>
      <c r="J102" s="100"/>
    </row>
    <row r="103" spans="2:10">
      <c r="B103" s="100"/>
      <c r="C103" s="100"/>
      <c r="D103" s="100"/>
      <c r="E103" s="100"/>
      <c r="F103" s="100"/>
      <c r="G103" s="100"/>
      <c r="H103" s="100"/>
      <c r="I103" s="100"/>
      <c r="J103" s="100"/>
    </row>
    <row r="104" spans="2:10">
      <c r="B104" s="100"/>
      <c r="C104" s="100"/>
      <c r="D104" s="100"/>
      <c r="E104" s="100"/>
      <c r="F104" s="100"/>
      <c r="G104" s="100"/>
      <c r="H104" s="100"/>
      <c r="I104" s="100"/>
      <c r="J104" s="100"/>
    </row>
    <row r="105" spans="2:10">
      <c r="B105" s="100"/>
      <c r="C105" s="100"/>
      <c r="D105" s="100"/>
      <c r="E105" s="100"/>
      <c r="F105" s="100"/>
      <c r="G105" s="100"/>
      <c r="H105" s="100"/>
      <c r="I105" s="100"/>
      <c r="J105" s="100"/>
    </row>
    <row r="106" spans="2:10">
      <c r="B106" s="100"/>
      <c r="C106" s="100"/>
      <c r="D106" s="100"/>
      <c r="E106" s="100"/>
      <c r="F106" s="100"/>
      <c r="G106" s="100"/>
      <c r="H106" s="100"/>
      <c r="I106" s="100"/>
      <c r="J106" s="100"/>
    </row>
    <row r="107" spans="2:10">
      <c r="B107" s="100"/>
      <c r="C107" s="100"/>
      <c r="D107" s="100"/>
      <c r="E107" s="100"/>
      <c r="F107" s="100"/>
      <c r="G107" s="100"/>
      <c r="H107" s="100"/>
      <c r="I107" s="100"/>
      <c r="J107" s="100"/>
    </row>
    <row r="108" spans="2:10">
      <c r="B108" s="100"/>
      <c r="C108" s="100"/>
      <c r="D108" s="100"/>
      <c r="E108" s="100"/>
      <c r="F108" s="100"/>
      <c r="G108" s="100"/>
      <c r="H108" s="100"/>
      <c r="I108" s="100"/>
      <c r="J108" s="100"/>
    </row>
    <row r="109" spans="2:10">
      <c r="B109" s="100"/>
      <c r="C109" s="100"/>
      <c r="D109" s="100"/>
      <c r="E109" s="100"/>
      <c r="F109" s="100"/>
      <c r="G109" s="100"/>
      <c r="H109" s="100"/>
      <c r="I109" s="100"/>
      <c r="J109" s="100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5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171</v>
      </c>
      <c r="C1" s="77" t="s" vm="1">
        <v>241</v>
      </c>
    </row>
    <row r="2" spans="2:60">
      <c r="B2" s="56" t="s">
        <v>170</v>
      </c>
      <c r="C2" s="77" t="s">
        <v>242</v>
      </c>
    </row>
    <row r="3" spans="2:60">
      <c r="B3" s="56" t="s">
        <v>172</v>
      </c>
      <c r="C3" s="77" t="s">
        <v>243</v>
      </c>
    </row>
    <row r="4" spans="2:60">
      <c r="B4" s="56" t="s">
        <v>173</v>
      </c>
      <c r="C4" s="77">
        <v>2112</v>
      </c>
    </row>
    <row r="6" spans="2:60" ht="26.25" customHeight="1">
      <c r="B6" s="199" t="s">
        <v>206</v>
      </c>
      <c r="C6" s="200"/>
      <c r="D6" s="200"/>
      <c r="E6" s="200"/>
      <c r="F6" s="200"/>
      <c r="G6" s="200"/>
      <c r="H6" s="200"/>
      <c r="I6" s="200"/>
      <c r="J6" s="200"/>
      <c r="K6" s="201"/>
    </row>
    <row r="7" spans="2:60" s="3" customFormat="1" ht="66">
      <c r="B7" s="59" t="s">
        <v>108</v>
      </c>
      <c r="C7" s="59" t="s">
        <v>109</v>
      </c>
      <c r="D7" s="59" t="s">
        <v>15</v>
      </c>
      <c r="E7" s="59" t="s">
        <v>16</v>
      </c>
      <c r="F7" s="59" t="s">
        <v>47</v>
      </c>
      <c r="G7" s="59" t="s">
        <v>93</v>
      </c>
      <c r="H7" s="59" t="s">
        <v>44</v>
      </c>
      <c r="I7" s="59" t="s">
        <v>102</v>
      </c>
      <c r="J7" s="59" t="s">
        <v>174</v>
      </c>
      <c r="K7" s="59" t="s">
        <v>175</v>
      </c>
    </row>
    <row r="8" spans="2:60" s="3" customFormat="1" ht="21.75" customHeight="1">
      <c r="B8" s="15"/>
      <c r="C8" s="69"/>
      <c r="D8" s="16"/>
      <c r="E8" s="16"/>
      <c r="F8" s="16" t="s">
        <v>20</v>
      </c>
      <c r="G8" s="16"/>
      <c r="H8" s="16" t="s">
        <v>20</v>
      </c>
      <c r="I8" s="16" t="s">
        <v>228</v>
      </c>
      <c r="J8" s="32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7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2:60">
      <c r="B12" s="107"/>
      <c r="C12" s="100"/>
      <c r="D12" s="100"/>
      <c r="E12" s="100"/>
      <c r="F12" s="100"/>
      <c r="G12" s="100"/>
      <c r="H12" s="100"/>
      <c r="I12" s="100"/>
      <c r="J12" s="100"/>
      <c r="K12" s="100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0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2:60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2:11"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2:11"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2:11">
      <c r="B20" s="100"/>
      <c r="C20" s="100"/>
      <c r="D20" s="100"/>
      <c r="E20" s="100"/>
      <c r="F20" s="100"/>
      <c r="G20" s="100"/>
      <c r="H20" s="100"/>
      <c r="I20" s="100"/>
      <c r="J20" s="100"/>
      <c r="K20" s="100"/>
    </row>
    <row r="21" spans="2:11"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2:11"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2:11">
      <c r="B23" s="100"/>
      <c r="C23" s="100"/>
      <c r="D23" s="100"/>
      <c r="E23" s="100"/>
      <c r="F23" s="100"/>
      <c r="G23" s="100"/>
      <c r="H23" s="100"/>
      <c r="I23" s="100"/>
      <c r="J23" s="100"/>
      <c r="K23" s="100"/>
    </row>
    <row r="24" spans="2:11">
      <c r="B24" s="100"/>
      <c r="C24" s="100"/>
      <c r="D24" s="100"/>
      <c r="E24" s="100"/>
      <c r="F24" s="100"/>
      <c r="G24" s="100"/>
      <c r="H24" s="100"/>
      <c r="I24" s="100"/>
      <c r="J24" s="100"/>
      <c r="K24" s="100"/>
    </row>
    <row r="25" spans="2:11">
      <c r="B25" s="100"/>
      <c r="C25" s="100"/>
      <c r="D25" s="100"/>
      <c r="E25" s="100"/>
      <c r="F25" s="100"/>
      <c r="G25" s="100"/>
      <c r="H25" s="100"/>
      <c r="I25" s="100"/>
      <c r="J25" s="100"/>
      <c r="K25" s="100"/>
    </row>
    <row r="26" spans="2:11"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  <row r="27" spans="2:11">
      <c r="B27" s="100"/>
      <c r="C27" s="100"/>
      <c r="D27" s="100"/>
      <c r="E27" s="100"/>
      <c r="F27" s="100"/>
      <c r="G27" s="100"/>
      <c r="H27" s="100"/>
      <c r="I27" s="100"/>
      <c r="J27" s="100"/>
      <c r="K27" s="100"/>
    </row>
    <row r="28" spans="2:11">
      <c r="B28" s="100"/>
      <c r="C28" s="100"/>
      <c r="D28" s="100"/>
      <c r="E28" s="100"/>
      <c r="F28" s="100"/>
      <c r="G28" s="100"/>
      <c r="H28" s="100"/>
      <c r="I28" s="100"/>
      <c r="J28" s="100"/>
      <c r="K28" s="100"/>
    </row>
    <row r="29" spans="2:11">
      <c r="B29" s="100"/>
      <c r="C29" s="100"/>
      <c r="D29" s="100"/>
      <c r="E29" s="100"/>
      <c r="F29" s="100"/>
      <c r="G29" s="100"/>
      <c r="H29" s="100"/>
      <c r="I29" s="100"/>
      <c r="J29" s="100"/>
      <c r="K29" s="100"/>
    </row>
    <row r="30" spans="2:11">
      <c r="B30" s="100"/>
      <c r="C30" s="100"/>
      <c r="D30" s="100"/>
      <c r="E30" s="100"/>
      <c r="F30" s="100"/>
      <c r="G30" s="100"/>
      <c r="H30" s="100"/>
      <c r="I30" s="100"/>
      <c r="J30" s="100"/>
      <c r="K30" s="100"/>
    </row>
    <row r="31" spans="2:11">
      <c r="B31" s="100"/>
      <c r="C31" s="100"/>
      <c r="D31" s="100"/>
      <c r="E31" s="100"/>
      <c r="F31" s="100"/>
      <c r="G31" s="100"/>
      <c r="H31" s="100"/>
      <c r="I31" s="100"/>
      <c r="J31" s="100"/>
      <c r="K31" s="100"/>
    </row>
    <row r="32" spans="2:11"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I15" sqref="I15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1.28515625" style="1" bestFit="1" customWidth="1"/>
    <col min="10" max="10" width="9.855468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171</v>
      </c>
      <c r="C1" s="77" t="s" vm="1">
        <v>241</v>
      </c>
    </row>
    <row r="2" spans="2:60">
      <c r="B2" s="56" t="s">
        <v>170</v>
      </c>
      <c r="C2" s="77" t="s">
        <v>242</v>
      </c>
    </row>
    <row r="3" spans="2:60">
      <c r="B3" s="56" t="s">
        <v>172</v>
      </c>
      <c r="C3" s="77" t="s">
        <v>243</v>
      </c>
    </row>
    <row r="4" spans="2:60">
      <c r="B4" s="56" t="s">
        <v>173</v>
      </c>
      <c r="C4" s="77">
        <v>2112</v>
      </c>
    </row>
    <row r="6" spans="2:60" ht="26.25" customHeight="1">
      <c r="B6" s="199" t="s">
        <v>207</v>
      </c>
      <c r="C6" s="200"/>
      <c r="D6" s="200"/>
      <c r="E6" s="200"/>
      <c r="F6" s="200"/>
      <c r="G6" s="200"/>
      <c r="H6" s="200"/>
      <c r="I6" s="200"/>
      <c r="J6" s="200"/>
      <c r="K6" s="201"/>
    </row>
    <row r="7" spans="2:60" s="3" customFormat="1" ht="63">
      <c r="B7" s="59" t="s">
        <v>108</v>
      </c>
      <c r="C7" s="61" t="s">
        <v>39</v>
      </c>
      <c r="D7" s="61" t="s">
        <v>15</v>
      </c>
      <c r="E7" s="61" t="s">
        <v>16</v>
      </c>
      <c r="F7" s="61" t="s">
        <v>47</v>
      </c>
      <c r="G7" s="61" t="s">
        <v>93</v>
      </c>
      <c r="H7" s="61" t="s">
        <v>44</v>
      </c>
      <c r="I7" s="61" t="s">
        <v>102</v>
      </c>
      <c r="J7" s="61" t="s">
        <v>174</v>
      </c>
      <c r="K7" s="63" t="s">
        <v>175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228</v>
      </c>
      <c r="J8" s="32" t="s">
        <v>20</v>
      </c>
      <c r="K8" s="17" t="s">
        <v>20</v>
      </c>
    </row>
    <row r="9" spans="2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78" t="s">
        <v>615</v>
      </c>
      <c r="C10" s="174"/>
      <c r="D10" s="174"/>
      <c r="E10" s="174"/>
      <c r="F10" s="174"/>
      <c r="G10" s="174"/>
      <c r="H10" s="176"/>
      <c r="I10" s="175">
        <f>I11</f>
        <v>2014.4148599999994</v>
      </c>
      <c r="J10" s="176">
        <f>I10/$I$10</f>
        <v>1</v>
      </c>
      <c r="K10" s="176">
        <f>I10/'סכום נכסי הקרן'!$C$42</f>
        <v>4.0545597044204561E-3</v>
      </c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73"/>
    </row>
    <row r="11" spans="2:60" ht="21" customHeight="1">
      <c r="B11" s="177" t="s">
        <v>221</v>
      </c>
      <c r="C11" s="174"/>
      <c r="D11" s="174"/>
      <c r="E11" s="174"/>
      <c r="F11" s="174"/>
      <c r="G11" s="174"/>
      <c r="H11" s="176"/>
      <c r="I11" s="175">
        <f>I12+I13</f>
        <v>2014.4148599999994</v>
      </c>
      <c r="J11" s="176">
        <f t="shared" ref="J11:J13" si="0">I11/$I$10</f>
        <v>1</v>
      </c>
      <c r="K11" s="176">
        <f>I11/'סכום נכסי הקרן'!$C$42</f>
        <v>4.0545597044204561E-3</v>
      </c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</row>
    <row r="12" spans="2:60">
      <c r="B12" s="179" t="s">
        <v>616</v>
      </c>
      <c r="C12" s="170"/>
      <c r="D12" s="170"/>
      <c r="E12" s="170"/>
      <c r="F12" s="170"/>
      <c r="G12" s="170"/>
      <c r="H12" s="172"/>
      <c r="I12" s="171">
        <v>-2724.5408000000002</v>
      </c>
      <c r="J12" s="172">
        <f t="shared" si="0"/>
        <v>-1.3525221909850293</v>
      </c>
      <c r="K12" s="172">
        <f>I12/'סכום נכסי הקרן'!$C$42</f>
        <v>-5.4838819749023684E-3</v>
      </c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A12" s="168"/>
      <c r="BB12" s="168"/>
      <c r="BC12" s="168"/>
      <c r="BD12" s="168"/>
      <c r="BE12" s="167"/>
      <c r="BF12" s="167"/>
      <c r="BG12" s="167"/>
      <c r="BH12" s="167"/>
    </row>
    <row r="13" spans="2:60">
      <c r="B13" s="183" t="s">
        <v>617</v>
      </c>
      <c r="C13" s="184"/>
      <c r="D13" s="184"/>
      <c r="E13" s="184"/>
      <c r="F13" s="184"/>
      <c r="G13" s="184"/>
      <c r="H13" s="184"/>
      <c r="I13" s="171">
        <v>4738.9556599999996</v>
      </c>
      <c r="J13" s="172">
        <f t="shared" si="0"/>
        <v>2.3525221909850291</v>
      </c>
      <c r="K13" s="172">
        <f>I13/'סכום נכסי הקרן'!$C$42</f>
        <v>9.5384416793228254E-3</v>
      </c>
      <c r="L13" s="180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</row>
    <row r="14" spans="2:60">
      <c r="B14" s="100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2:60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2:11"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2:11"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2:11">
      <c r="B20" s="100"/>
      <c r="C20" s="100"/>
      <c r="D20" s="100"/>
      <c r="E20" s="100"/>
      <c r="F20" s="100"/>
      <c r="G20" s="100"/>
      <c r="H20" s="100"/>
      <c r="I20" s="100"/>
      <c r="J20" s="100"/>
      <c r="K20" s="100"/>
    </row>
    <row r="21" spans="2:11"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2:11"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2:11">
      <c r="B23" s="100"/>
      <c r="C23" s="100"/>
      <c r="D23" s="100"/>
      <c r="E23" s="100"/>
      <c r="F23" s="100"/>
      <c r="G23" s="100"/>
      <c r="H23" s="100"/>
      <c r="I23" s="100"/>
      <c r="J23" s="100"/>
      <c r="K23" s="100"/>
    </row>
    <row r="24" spans="2:11">
      <c r="B24" s="100"/>
      <c r="C24" s="100"/>
      <c r="D24" s="100"/>
      <c r="E24" s="100"/>
      <c r="F24" s="100"/>
      <c r="G24" s="100"/>
      <c r="H24" s="100"/>
      <c r="I24" s="100"/>
      <c r="J24" s="100"/>
      <c r="K24" s="100"/>
    </row>
    <row r="25" spans="2:11">
      <c r="B25" s="100"/>
      <c r="C25" s="100"/>
      <c r="D25" s="100"/>
      <c r="E25" s="100"/>
      <c r="F25" s="100"/>
      <c r="G25" s="100"/>
      <c r="H25" s="100"/>
      <c r="I25" s="100"/>
      <c r="J25" s="100"/>
      <c r="K25" s="100"/>
    </row>
    <row r="26" spans="2:11"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  <row r="27" spans="2:11">
      <c r="B27" s="100"/>
      <c r="C27" s="100"/>
      <c r="D27" s="100"/>
      <c r="E27" s="100"/>
      <c r="F27" s="100"/>
      <c r="G27" s="100"/>
      <c r="H27" s="100"/>
      <c r="I27" s="100"/>
      <c r="J27" s="100"/>
      <c r="K27" s="100"/>
    </row>
    <row r="28" spans="2:11">
      <c r="B28" s="100"/>
      <c r="C28" s="100"/>
      <c r="D28" s="100"/>
      <c r="E28" s="100"/>
      <c r="F28" s="100"/>
      <c r="G28" s="100"/>
      <c r="H28" s="100"/>
      <c r="I28" s="100"/>
      <c r="J28" s="100"/>
      <c r="K28" s="100"/>
    </row>
    <row r="29" spans="2:11">
      <c r="B29" s="100"/>
      <c r="C29" s="100"/>
      <c r="D29" s="100"/>
      <c r="E29" s="100"/>
      <c r="F29" s="100"/>
      <c r="G29" s="100"/>
      <c r="H29" s="100"/>
      <c r="I29" s="100"/>
      <c r="J29" s="100"/>
      <c r="K29" s="100"/>
    </row>
    <row r="30" spans="2:11">
      <c r="B30" s="100"/>
      <c r="C30" s="100"/>
      <c r="D30" s="100"/>
      <c r="E30" s="100"/>
      <c r="F30" s="100"/>
      <c r="G30" s="100"/>
      <c r="H30" s="100"/>
      <c r="I30" s="100"/>
      <c r="J30" s="100"/>
      <c r="K30" s="100"/>
    </row>
    <row r="31" spans="2:11">
      <c r="B31" s="100"/>
      <c r="C31" s="100"/>
      <c r="D31" s="100"/>
      <c r="E31" s="100"/>
      <c r="F31" s="100"/>
      <c r="G31" s="100"/>
      <c r="H31" s="100"/>
      <c r="I31" s="100"/>
      <c r="J31" s="100"/>
      <c r="K31" s="100"/>
    </row>
    <row r="32" spans="2:11"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phoneticPr fontId="5" type="noConversion"/>
  <dataValidations count="1">
    <dataValidation allowBlank="1" showInputMessage="1" showErrorMessage="1" sqref="C5:C1048576 A1:B1048576 AH28:XFD29 D30:XFD1048576 D28:AF29 D1:XFD27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>
      <selection activeCell="O34" sqref="O3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6" t="s">
        <v>171</v>
      </c>
      <c r="C1" s="77" t="s" vm="1">
        <v>241</v>
      </c>
    </row>
    <row r="2" spans="2:47">
      <c r="B2" s="56" t="s">
        <v>170</v>
      </c>
      <c r="C2" s="77" t="s">
        <v>242</v>
      </c>
    </row>
    <row r="3" spans="2:47">
      <c r="B3" s="56" t="s">
        <v>172</v>
      </c>
      <c r="C3" s="77" t="s">
        <v>243</v>
      </c>
    </row>
    <row r="4" spans="2:47">
      <c r="B4" s="56" t="s">
        <v>173</v>
      </c>
      <c r="C4" s="77">
        <v>2112</v>
      </c>
    </row>
    <row r="6" spans="2:47" ht="26.25" customHeight="1">
      <c r="B6" s="199" t="s">
        <v>208</v>
      </c>
      <c r="C6" s="200"/>
      <c r="D6" s="201"/>
    </row>
    <row r="7" spans="2:47" s="3" customFormat="1" ht="33">
      <c r="B7" s="59" t="s">
        <v>108</v>
      </c>
      <c r="C7" s="64" t="s">
        <v>99</v>
      </c>
      <c r="D7" s="65" t="s">
        <v>98</v>
      </c>
    </row>
    <row r="8" spans="2:47" s="3" customFormat="1">
      <c r="B8" s="15"/>
      <c r="C8" s="32" t="s">
        <v>228</v>
      </c>
      <c r="D8" s="17" t="s">
        <v>22</v>
      </c>
    </row>
    <row r="9" spans="2:47" s="4" customFormat="1" ht="18" customHeight="1">
      <c r="B9" s="18"/>
      <c r="C9" s="19" t="s">
        <v>1</v>
      </c>
      <c r="D9" s="20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100"/>
      <c r="C10" s="100"/>
      <c r="D10" s="10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7"/>
      <c r="C11" s="100"/>
      <c r="D11" s="100"/>
    </row>
    <row r="12" spans="2:47">
      <c r="B12" s="107"/>
      <c r="C12" s="100"/>
      <c r="D12" s="100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100"/>
      <c r="C13" s="100"/>
      <c r="D13" s="100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100"/>
      <c r="C14" s="100"/>
      <c r="D14" s="100"/>
    </row>
    <row r="15" spans="2:47">
      <c r="B15" s="100"/>
      <c r="C15" s="100"/>
      <c r="D15" s="10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100"/>
      <c r="C16" s="100"/>
      <c r="D16" s="10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100"/>
      <c r="C17" s="100"/>
      <c r="D17" s="100"/>
    </row>
    <row r="18" spans="2:4">
      <c r="B18" s="100"/>
      <c r="C18" s="100"/>
      <c r="D18" s="100"/>
    </row>
    <row r="19" spans="2:4">
      <c r="B19" s="100"/>
      <c r="C19" s="100"/>
      <c r="D19" s="100"/>
    </row>
    <row r="20" spans="2:4">
      <c r="B20" s="100"/>
      <c r="C20" s="100"/>
      <c r="D20" s="100"/>
    </row>
    <row r="21" spans="2:4">
      <c r="B21" s="100"/>
      <c r="C21" s="100"/>
      <c r="D21" s="100"/>
    </row>
    <row r="22" spans="2:4">
      <c r="B22" s="100"/>
      <c r="C22" s="100"/>
      <c r="D22" s="100"/>
    </row>
    <row r="23" spans="2:4">
      <c r="B23" s="100"/>
      <c r="C23" s="100"/>
      <c r="D23" s="100"/>
    </row>
    <row r="24" spans="2:4">
      <c r="B24" s="100"/>
      <c r="C24" s="100"/>
      <c r="D24" s="100"/>
    </row>
    <row r="25" spans="2:4">
      <c r="B25" s="100"/>
      <c r="C25" s="100"/>
      <c r="D25" s="100"/>
    </row>
    <row r="26" spans="2:4">
      <c r="B26" s="100"/>
      <c r="C26" s="100"/>
      <c r="D26" s="100"/>
    </row>
    <row r="27" spans="2:4">
      <c r="B27" s="100"/>
      <c r="C27" s="100"/>
      <c r="D27" s="100"/>
    </row>
    <row r="28" spans="2:4">
      <c r="B28" s="100"/>
      <c r="C28" s="100"/>
      <c r="D28" s="100"/>
    </row>
    <row r="29" spans="2:4">
      <c r="B29" s="100"/>
      <c r="C29" s="100"/>
      <c r="D29" s="100"/>
    </row>
    <row r="30" spans="2:4">
      <c r="B30" s="100"/>
      <c r="C30" s="100"/>
      <c r="D30" s="100"/>
    </row>
    <row r="31" spans="2:4">
      <c r="B31" s="100"/>
      <c r="C31" s="100"/>
      <c r="D31" s="100"/>
    </row>
    <row r="32" spans="2:4">
      <c r="B32" s="100"/>
      <c r="C32" s="100"/>
      <c r="D32" s="100"/>
    </row>
    <row r="33" spans="2:4">
      <c r="B33" s="100"/>
      <c r="C33" s="100"/>
      <c r="D33" s="100"/>
    </row>
    <row r="34" spans="2:4">
      <c r="B34" s="100"/>
      <c r="C34" s="100"/>
      <c r="D34" s="100"/>
    </row>
    <row r="35" spans="2:4">
      <c r="B35" s="100"/>
      <c r="C35" s="100"/>
      <c r="D35" s="100"/>
    </row>
    <row r="36" spans="2:4">
      <c r="B36" s="100"/>
      <c r="C36" s="100"/>
      <c r="D36" s="100"/>
    </row>
    <row r="37" spans="2:4">
      <c r="B37" s="100"/>
      <c r="C37" s="100"/>
      <c r="D37" s="100"/>
    </row>
    <row r="38" spans="2:4">
      <c r="B38" s="100"/>
      <c r="C38" s="100"/>
      <c r="D38" s="100"/>
    </row>
    <row r="39" spans="2:4">
      <c r="B39" s="100"/>
      <c r="C39" s="100"/>
      <c r="D39" s="100"/>
    </row>
    <row r="40" spans="2:4">
      <c r="B40" s="100"/>
      <c r="C40" s="100"/>
      <c r="D40" s="100"/>
    </row>
    <row r="41" spans="2:4">
      <c r="B41" s="100"/>
      <c r="C41" s="100"/>
      <c r="D41" s="100"/>
    </row>
    <row r="42" spans="2:4">
      <c r="B42" s="100"/>
      <c r="C42" s="100"/>
      <c r="D42" s="100"/>
    </row>
    <row r="43" spans="2:4">
      <c r="B43" s="100"/>
      <c r="C43" s="100"/>
      <c r="D43" s="100"/>
    </row>
    <row r="44" spans="2:4">
      <c r="B44" s="100"/>
      <c r="C44" s="100"/>
      <c r="D44" s="100"/>
    </row>
    <row r="45" spans="2:4">
      <c r="B45" s="100"/>
      <c r="C45" s="100"/>
      <c r="D45" s="100"/>
    </row>
    <row r="46" spans="2:4">
      <c r="B46" s="100"/>
      <c r="C46" s="100"/>
      <c r="D46" s="100"/>
    </row>
    <row r="47" spans="2:4">
      <c r="B47" s="100"/>
      <c r="C47" s="100"/>
      <c r="D47" s="100"/>
    </row>
    <row r="48" spans="2:4">
      <c r="B48" s="100"/>
      <c r="C48" s="100"/>
      <c r="D48" s="100"/>
    </row>
    <row r="49" spans="2:4">
      <c r="B49" s="100"/>
      <c r="C49" s="100"/>
      <c r="D49" s="100"/>
    </row>
    <row r="50" spans="2:4">
      <c r="B50" s="100"/>
      <c r="C50" s="100"/>
      <c r="D50" s="100"/>
    </row>
    <row r="51" spans="2:4">
      <c r="B51" s="100"/>
      <c r="C51" s="100"/>
      <c r="D51" s="100"/>
    </row>
    <row r="52" spans="2:4">
      <c r="B52" s="100"/>
      <c r="C52" s="100"/>
      <c r="D52" s="100"/>
    </row>
    <row r="53" spans="2:4">
      <c r="B53" s="100"/>
      <c r="C53" s="100"/>
      <c r="D53" s="100"/>
    </row>
    <row r="54" spans="2:4">
      <c r="B54" s="100"/>
      <c r="C54" s="100"/>
      <c r="D54" s="100"/>
    </row>
    <row r="55" spans="2:4">
      <c r="B55" s="100"/>
      <c r="C55" s="100"/>
      <c r="D55" s="100"/>
    </row>
    <row r="56" spans="2:4">
      <c r="B56" s="100"/>
      <c r="C56" s="100"/>
      <c r="D56" s="100"/>
    </row>
    <row r="57" spans="2:4">
      <c r="B57" s="100"/>
      <c r="C57" s="100"/>
      <c r="D57" s="100"/>
    </row>
    <row r="58" spans="2:4">
      <c r="B58" s="100"/>
      <c r="C58" s="100"/>
      <c r="D58" s="100"/>
    </row>
    <row r="59" spans="2:4">
      <c r="B59" s="100"/>
      <c r="C59" s="100"/>
      <c r="D59" s="100"/>
    </row>
    <row r="60" spans="2:4">
      <c r="B60" s="100"/>
      <c r="C60" s="100"/>
      <c r="D60" s="100"/>
    </row>
    <row r="61" spans="2:4">
      <c r="B61" s="100"/>
      <c r="C61" s="100"/>
      <c r="D61" s="100"/>
    </row>
    <row r="62" spans="2:4">
      <c r="B62" s="100"/>
      <c r="C62" s="100"/>
      <c r="D62" s="100"/>
    </row>
    <row r="63" spans="2:4">
      <c r="B63" s="100"/>
      <c r="C63" s="100"/>
      <c r="D63" s="100"/>
    </row>
    <row r="64" spans="2:4">
      <c r="B64" s="100"/>
      <c r="C64" s="100"/>
      <c r="D64" s="100"/>
    </row>
    <row r="65" spans="2:4">
      <c r="B65" s="100"/>
      <c r="C65" s="100"/>
      <c r="D65" s="100"/>
    </row>
    <row r="66" spans="2:4">
      <c r="B66" s="100"/>
      <c r="C66" s="100"/>
      <c r="D66" s="100"/>
    </row>
    <row r="67" spans="2:4">
      <c r="B67" s="100"/>
      <c r="C67" s="100"/>
      <c r="D67" s="100"/>
    </row>
    <row r="68" spans="2:4">
      <c r="B68" s="100"/>
      <c r="C68" s="100"/>
      <c r="D68" s="100"/>
    </row>
    <row r="69" spans="2:4">
      <c r="B69" s="100"/>
      <c r="C69" s="100"/>
      <c r="D69" s="100"/>
    </row>
    <row r="70" spans="2:4">
      <c r="B70" s="100"/>
      <c r="C70" s="100"/>
      <c r="D70" s="100"/>
    </row>
    <row r="71" spans="2:4">
      <c r="B71" s="100"/>
      <c r="C71" s="100"/>
      <c r="D71" s="100"/>
    </row>
    <row r="72" spans="2:4">
      <c r="B72" s="100"/>
      <c r="C72" s="100"/>
      <c r="D72" s="100"/>
    </row>
    <row r="73" spans="2:4">
      <c r="B73" s="100"/>
      <c r="C73" s="100"/>
      <c r="D73" s="100"/>
    </row>
    <row r="74" spans="2:4">
      <c r="B74" s="100"/>
      <c r="C74" s="100"/>
      <c r="D74" s="100"/>
    </row>
    <row r="75" spans="2:4">
      <c r="B75" s="100"/>
      <c r="C75" s="100"/>
      <c r="D75" s="100"/>
    </row>
    <row r="76" spans="2:4">
      <c r="B76" s="100"/>
      <c r="C76" s="100"/>
      <c r="D76" s="100"/>
    </row>
    <row r="77" spans="2:4">
      <c r="B77" s="100"/>
      <c r="C77" s="100"/>
      <c r="D77" s="100"/>
    </row>
    <row r="78" spans="2:4">
      <c r="B78" s="100"/>
      <c r="C78" s="100"/>
      <c r="D78" s="100"/>
    </row>
    <row r="79" spans="2:4">
      <c r="B79" s="100"/>
      <c r="C79" s="100"/>
      <c r="D79" s="100"/>
    </row>
    <row r="80" spans="2:4">
      <c r="B80" s="100"/>
      <c r="C80" s="100"/>
      <c r="D80" s="100"/>
    </row>
    <row r="81" spans="2:4">
      <c r="B81" s="100"/>
      <c r="C81" s="100"/>
      <c r="D81" s="100"/>
    </row>
    <row r="82" spans="2:4">
      <c r="B82" s="100"/>
      <c r="C82" s="100"/>
      <c r="D82" s="100"/>
    </row>
    <row r="83" spans="2:4">
      <c r="B83" s="100"/>
      <c r="C83" s="100"/>
      <c r="D83" s="100"/>
    </row>
    <row r="84" spans="2:4">
      <c r="B84" s="100"/>
      <c r="C84" s="100"/>
      <c r="D84" s="100"/>
    </row>
    <row r="85" spans="2:4">
      <c r="B85" s="100"/>
      <c r="C85" s="100"/>
      <c r="D85" s="100"/>
    </row>
    <row r="86" spans="2:4">
      <c r="B86" s="100"/>
      <c r="C86" s="100"/>
      <c r="D86" s="100"/>
    </row>
    <row r="87" spans="2:4">
      <c r="B87" s="100"/>
      <c r="C87" s="100"/>
      <c r="D87" s="100"/>
    </row>
    <row r="88" spans="2:4">
      <c r="B88" s="100"/>
      <c r="C88" s="100"/>
      <c r="D88" s="100"/>
    </row>
    <row r="89" spans="2:4">
      <c r="B89" s="100"/>
      <c r="C89" s="100"/>
      <c r="D89" s="100"/>
    </row>
    <row r="90" spans="2:4">
      <c r="B90" s="100"/>
      <c r="C90" s="100"/>
      <c r="D90" s="100"/>
    </row>
    <row r="91" spans="2:4">
      <c r="B91" s="100"/>
      <c r="C91" s="100"/>
      <c r="D91" s="100"/>
    </row>
    <row r="92" spans="2:4">
      <c r="B92" s="100"/>
      <c r="C92" s="100"/>
      <c r="D92" s="100"/>
    </row>
    <row r="93" spans="2:4">
      <c r="B93" s="100"/>
      <c r="C93" s="100"/>
      <c r="D93" s="100"/>
    </row>
    <row r="94" spans="2:4">
      <c r="B94" s="100"/>
      <c r="C94" s="100"/>
      <c r="D94" s="100"/>
    </row>
    <row r="95" spans="2:4">
      <c r="B95" s="100"/>
      <c r="C95" s="100"/>
      <c r="D95" s="100"/>
    </row>
    <row r="96" spans="2:4">
      <c r="B96" s="100"/>
      <c r="C96" s="100"/>
      <c r="D96" s="100"/>
    </row>
    <row r="97" spans="2:4">
      <c r="B97" s="100"/>
      <c r="C97" s="100"/>
      <c r="D97" s="100"/>
    </row>
    <row r="98" spans="2:4">
      <c r="B98" s="100"/>
      <c r="C98" s="100"/>
      <c r="D98" s="100"/>
    </row>
    <row r="99" spans="2:4">
      <c r="B99" s="100"/>
      <c r="C99" s="100"/>
      <c r="D99" s="100"/>
    </row>
    <row r="100" spans="2:4">
      <c r="B100" s="100"/>
      <c r="C100" s="100"/>
      <c r="D100" s="100"/>
    </row>
    <row r="101" spans="2:4">
      <c r="B101" s="100"/>
      <c r="C101" s="100"/>
      <c r="D101" s="100"/>
    </row>
    <row r="102" spans="2:4">
      <c r="B102" s="100"/>
      <c r="C102" s="100"/>
      <c r="D102" s="100"/>
    </row>
    <row r="103" spans="2:4">
      <c r="B103" s="100"/>
      <c r="C103" s="100"/>
      <c r="D103" s="100"/>
    </row>
    <row r="104" spans="2:4">
      <c r="B104" s="100"/>
      <c r="C104" s="100"/>
      <c r="D104" s="100"/>
    </row>
    <row r="105" spans="2:4">
      <c r="B105" s="100"/>
      <c r="C105" s="100"/>
      <c r="D105" s="100"/>
    </row>
    <row r="106" spans="2:4">
      <c r="B106" s="100"/>
      <c r="C106" s="100"/>
      <c r="D106" s="100"/>
    </row>
    <row r="107" spans="2:4">
      <c r="B107" s="100"/>
      <c r="C107" s="100"/>
      <c r="D107" s="100"/>
    </row>
    <row r="108" spans="2:4">
      <c r="B108" s="100"/>
      <c r="C108" s="100"/>
      <c r="D108" s="100"/>
    </row>
    <row r="109" spans="2:4">
      <c r="B109" s="100"/>
      <c r="C109" s="100"/>
      <c r="D109" s="100"/>
    </row>
  </sheetData>
  <sheetProtection sheet="1" objects="1" scenarios="1"/>
  <mergeCells count="1">
    <mergeCell ref="B6:D6"/>
  </mergeCells>
  <phoneticPr fontId="5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171</v>
      </c>
      <c r="C1" s="77" t="s" vm="1">
        <v>241</v>
      </c>
    </row>
    <row r="2" spans="2:18">
      <c r="B2" s="56" t="s">
        <v>170</v>
      </c>
      <c r="C2" s="77" t="s">
        <v>242</v>
      </c>
    </row>
    <row r="3" spans="2:18">
      <c r="B3" s="56" t="s">
        <v>172</v>
      </c>
      <c r="C3" s="77" t="s">
        <v>243</v>
      </c>
    </row>
    <row r="4" spans="2:18">
      <c r="B4" s="56" t="s">
        <v>173</v>
      </c>
      <c r="C4" s="77">
        <v>2112</v>
      </c>
    </row>
    <row r="6" spans="2:18" ht="26.25" customHeight="1">
      <c r="B6" s="199" t="s">
        <v>211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1"/>
    </row>
    <row r="7" spans="2:18" s="3" customFormat="1" ht="78.75">
      <c r="B7" s="22" t="s">
        <v>108</v>
      </c>
      <c r="C7" s="30" t="s">
        <v>39</v>
      </c>
      <c r="D7" s="30" t="s">
        <v>52</v>
      </c>
      <c r="E7" s="30" t="s">
        <v>15</v>
      </c>
      <c r="F7" s="30" t="s">
        <v>53</v>
      </c>
      <c r="G7" s="30" t="s">
        <v>94</v>
      </c>
      <c r="H7" s="30" t="s">
        <v>18</v>
      </c>
      <c r="I7" s="30" t="s">
        <v>93</v>
      </c>
      <c r="J7" s="30" t="s">
        <v>17</v>
      </c>
      <c r="K7" s="30" t="s">
        <v>209</v>
      </c>
      <c r="L7" s="30" t="s">
        <v>230</v>
      </c>
      <c r="M7" s="30" t="s">
        <v>210</v>
      </c>
      <c r="N7" s="30" t="s">
        <v>49</v>
      </c>
      <c r="O7" s="30" t="s">
        <v>174</v>
      </c>
      <c r="P7" s="31" t="s">
        <v>176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232</v>
      </c>
      <c r="M8" s="32" t="s">
        <v>228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5"/>
    </row>
    <row r="11" spans="2:18" ht="20.25" customHeight="1">
      <c r="B11" s="98" t="s">
        <v>240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2:18">
      <c r="B12" s="98" t="s">
        <v>104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2:18">
      <c r="B13" s="98" t="s">
        <v>231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spans="2:18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spans="2:18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spans="2:1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</row>
    <row r="17" spans="2:16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</row>
    <row r="18" spans="2:16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2:16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spans="2:16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2:16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spans="2:16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spans="2:1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2:1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spans="2:1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2:1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spans="2:1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2:1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</row>
    <row r="29" spans="2:1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</row>
    <row r="30" spans="2:1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</row>
    <row r="31" spans="2:1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</row>
    <row r="32" spans="2:1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</row>
    <row r="33" spans="2:16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</row>
    <row r="34" spans="2:16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</row>
    <row r="35" spans="2:16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</row>
    <row r="36" spans="2:16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</row>
    <row r="37" spans="2:16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spans="2:16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</row>
    <row r="39" spans="2:16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2:16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2:16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2:16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2:16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2:16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spans="2:16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spans="2:16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spans="2:16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pans="2:16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spans="2:16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pans="2:16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2:16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spans="2:16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2:16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2:16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spans="2:16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2:16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spans="2:16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2:16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2:16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2:16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spans="2:16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spans="2:16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spans="2:16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spans="2:16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spans="2:16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2:16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2:16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2:16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2:16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2:16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2:16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2:16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2:16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2:16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spans="2:16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spans="2:16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2:16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spans="2:16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spans="2:16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spans="2:16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spans="2:16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2:16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2:16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spans="2:16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spans="2:16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spans="2:16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spans="2:16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2:16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spans="2:16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spans="2:16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spans="2:16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spans="2:16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2:16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spans="2:16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2:16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spans="2:16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spans="2:16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spans="2:16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spans="2:16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spans="2:16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spans="2:16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spans="2:16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spans="2:16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spans="2:16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spans="2:16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spans="2:16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spans="2:16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spans="2:16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spans="2:16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171</v>
      </c>
      <c r="C1" s="77" t="s" vm="1">
        <v>241</v>
      </c>
    </row>
    <row r="2" spans="2:18">
      <c r="B2" s="56" t="s">
        <v>170</v>
      </c>
      <c r="C2" s="77" t="s">
        <v>242</v>
      </c>
    </row>
    <row r="3" spans="2:18">
      <c r="B3" s="56" t="s">
        <v>172</v>
      </c>
      <c r="C3" s="77" t="s">
        <v>243</v>
      </c>
    </row>
    <row r="4" spans="2:18">
      <c r="B4" s="56" t="s">
        <v>173</v>
      </c>
      <c r="C4" s="77">
        <v>2112</v>
      </c>
    </row>
    <row r="6" spans="2:18" ht="26.25" customHeight="1">
      <c r="B6" s="199" t="s">
        <v>212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1"/>
    </row>
    <row r="7" spans="2:18" s="3" customFormat="1" ht="78.75">
      <c r="B7" s="22" t="s">
        <v>108</v>
      </c>
      <c r="C7" s="30" t="s">
        <v>39</v>
      </c>
      <c r="D7" s="30" t="s">
        <v>52</v>
      </c>
      <c r="E7" s="30" t="s">
        <v>15</v>
      </c>
      <c r="F7" s="30" t="s">
        <v>53</v>
      </c>
      <c r="G7" s="30" t="s">
        <v>94</v>
      </c>
      <c r="H7" s="30" t="s">
        <v>18</v>
      </c>
      <c r="I7" s="30" t="s">
        <v>93</v>
      </c>
      <c r="J7" s="30" t="s">
        <v>17</v>
      </c>
      <c r="K7" s="30" t="s">
        <v>209</v>
      </c>
      <c r="L7" s="30" t="s">
        <v>225</v>
      </c>
      <c r="M7" s="30" t="s">
        <v>210</v>
      </c>
      <c r="N7" s="30" t="s">
        <v>49</v>
      </c>
      <c r="O7" s="30" t="s">
        <v>174</v>
      </c>
      <c r="P7" s="31" t="s">
        <v>176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232</v>
      </c>
      <c r="M8" s="32" t="s">
        <v>228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5"/>
    </row>
    <row r="11" spans="2:18" ht="20.25" customHeight="1">
      <c r="B11" s="98" t="s">
        <v>240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2:18">
      <c r="B12" s="98" t="s">
        <v>104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2:18">
      <c r="B13" s="98" t="s">
        <v>231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spans="2:18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spans="2:18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spans="2:1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</row>
    <row r="17" spans="2:16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</row>
    <row r="18" spans="2:16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2:16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spans="2:16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2:16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spans="2:16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spans="2:1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2:1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spans="2:1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2:1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spans="2:1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2:1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</row>
    <row r="29" spans="2:1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</row>
    <row r="30" spans="2:1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</row>
    <row r="31" spans="2:1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</row>
    <row r="32" spans="2:1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</row>
    <row r="33" spans="2:16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</row>
    <row r="34" spans="2:16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</row>
    <row r="35" spans="2:16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</row>
    <row r="36" spans="2:16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</row>
    <row r="37" spans="2:16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spans="2:16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</row>
    <row r="39" spans="2:16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2:16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2:16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2:16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2:16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2:16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spans="2:16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spans="2:16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spans="2:16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pans="2:16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spans="2:16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pans="2:16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2:16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spans="2:16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2:16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2:16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spans="2:16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2:16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spans="2:16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2:16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2:16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2:16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spans="2:16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spans="2:16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spans="2:16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spans="2:16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spans="2:16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2:16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2:16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2:16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2:16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2:16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2:16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2:16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2:16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2:16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spans="2:16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spans="2:16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2:16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spans="2:16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spans="2:16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spans="2:16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spans="2:16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2:16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2:16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spans="2:16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spans="2:16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spans="2:16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spans="2:16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2:16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spans="2:16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spans="2:16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spans="2:16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spans="2:16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2:16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spans="2:16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2:16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spans="2:16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spans="2:16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spans="2:16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spans="2:16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spans="2:16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spans="2:16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spans="2:16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spans="2:16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spans="2:16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spans="2:16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spans="2:16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spans="2:16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spans="2:16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spans="2:16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>
      <selection activeCell="I18" sqref="I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171</v>
      </c>
      <c r="C1" s="77" t="s" vm="1">
        <v>241</v>
      </c>
    </row>
    <row r="2" spans="2:18">
      <c r="B2" s="56" t="s">
        <v>170</v>
      </c>
      <c r="C2" s="77" t="s">
        <v>242</v>
      </c>
    </row>
    <row r="3" spans="2:18">
      <c r="B3" s="56" t="s">
        <v>172</v>
      </c>
      <c r="C3" s="77" t="s">
        <v>243</v>
      </c>
    </row>
    <row r="4" spans="2:18">
      <c r="B4" s="56" t="s">
        <v>173</v>
      </c>
      <c r="C4" s="77">
        <v>2112</v>
      </c>
    </row>
    <row r="6" spans="2:18" ht="26.25" customHeight="1">
      <c r="B6" s="199" t="s">
        <v>214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1"/>
    </row>
    <row r="7" spans="2:18" s="3" customFormat="1" ht="78.75">
      <c r="B7" s="22" t="s">
        <v>108</v>
      </c>
      <c r="C7" s="30" t="s">
        <v>39</v>
      </c>
      <c r="D7" s="30" t="s">
        <v>52</v>
      </c>
      <c r="E7" s="30" t="s">
        <v>15</v>
      </c>
      <c r="F7" s="30" t="s">
        <v>53</v>
      </c>
      <c r="G7" s="30" t="s">
        <v>94</v>
      </c>
      <c r="H7" s="30" t="s">
        <v>18</v>
      </c>
      <c r="I7" s="30" t="s">
        <v>93</v>
      </c>
      <c r="J7" s="30" t="s">
        <v>17</v>
      </c>
      <c r="K7" s="30" t="s">
        <v>209</v>
      </c>
      <c r="L7" s="30" t="s">
        <v>225</v>
      </c>
      <c r="M7" s="30" t="s">
        <v>210</v>
      </c>
      <c r="N7" s="30" t="s">
        <v>49</v>
      </c>
      <c r="O7" s="30" t="s">
        <v>174</v>
      </c>
      <c r="P7" s="31" t="s">
        <v>176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232</v>
      </c>
      <c r="M8" s="32" t="s">
        <v>228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5"/>
    </row>
    <row r="11" spans="2:18" ht="20.25" customHeight="1">
      <c r="B11" s="98" t="s">
        <v>240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2:18">
      <c r="B12" s="98" t="s">
        <v>104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2:18">
      <c r="B13" s="98" t="s">
        <v>231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spans="2:18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spans="2:18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spans="2:1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</row>
    <row r="17" spans="2:23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</row>
    <row r="18" spans="2:23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2:23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spans="2:23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2:23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spans="2:23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spans="2:23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2:23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spans="2:23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2:23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spans="2:23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2:23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</row>
    <row r="29" spans="2:23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</row>
    <row r="30" spans="2:23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</row>
    <row r="31" spans="2:23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2"/>
      <c r="R31" s="2"/>
      <c r="S31" s="2"/>
      <c r="T31" s="2"/>
      <c r="U31" s="2"/>
      <c r="V31" s="2"/>
      <c r="W31" s="2"/>
    </row>
    <row r="32" spans="2:23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2"/>
      <c r="R32" s="2"/>
      <c r="S32" s="2"/>
      <c r="T32" s="2"/>
      <c r="U32" s="2"/>
      <c r="V32" s="2"/>
      <c r="W32" s="2"/>
    </row>
    <row r="33" spans="2:23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2"/>
      <c r="R33" s="2"/>
      <c r="S33" s="2"/>
      <c r="T33" s="2"/>
      <c r="U33" s="2"/>
      <c r="V33" s="2"/>
      <c r="W33" s="2"/>
    </row>
    <row r="34" spans="2:23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2"/>
      <c r="R34" s="2"/>
      <c r="S34" s="2"/>
      <c r="T34" s="2"/>
      <c r="U34" s="2"/>
      <c r="V34" s="2"/>
      <c r="W34" s="2"/>
    </row>
    <row r="35" spans="2:23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2"/>
      <c r="R35" s="2"/>
      <c r="S35" s="2"/>
      <c r="T35" s="2"/>
      <c r="U35" s="2"/>
      <c r="V35" s="2"/>
      <c r="W35" s="2"/>
    </row>
    <row r="36" spans="2:23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2"/>
      <c r="R36" s="2"/>
      <c r="S36" s="2"/>
      <c r="T36" s="2"/>
      <c r="U36" s="2"/>
      <c r="V36" s="2"/>
      <c r="W36" s="2"/>
    </row>
    <row r="37" spans="2:23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2"/>
      <c r="R37" s="2"/>
      <c r="S37" s="2"/>
      <c r="T37" s="2"/>
      <c r="U37" s="2"/>
      <c r="V37" s="2"/>
      <c r="W37" s="2"/>
    </row>
    <row r="38" spans="2:23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2"/>
      <c r="R38" s="2"/>
      <c r="S38" s="2"/>
      <c r="T38" s="2"/>
      <c r="U38" s="2"/>
      <c r="V38" s="2"/>
      <c r="W38" s="2"/>
    </row>
    <row r="39" spans="2:23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2"/>
      <c r="R39" s="2"/>
      <c r="S39" s="2"/>
      <c r="T39" s="2"/>
      <c r="U39" s="2"/>
      <c r="V39" s="2"/>
      <c r="W39" s="2"/>
    </row>
    <row r="40" spans="2:23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2"/>
      <c r="R40" s="2"/>
      <c r="S40" s="2"/>
      <c r="T40" s="2"/>
      <c r="U40" s="2"/>
      <c r="V40" s="2"/>
      <c r="W40" s="2"/>
    </row>
    <row r="41" spans="2:23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2"/>
      <c r="R41" s="2"/>
      <c r="S41" s="2"/>
      <c r="T41" s="2"/>
      <c r="U41" s="2"/>
      <c r="V41" s="2"/>
      <c r="W41" s="2"/>
    </row>
    <row r="42" spans="2:23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2"/>
      <c r="R42" s="2"/>
      <c r="S42" s="2"/>
      <c r="T42" s="2"/>
      <c r="U42" s="2"/>
      <c r="V42" s="2"/>
      <c r="W42" s="2"/>
    </row>
    <row r="43" spans="2:23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2:23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spans="2:23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spans="2:23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spans="2:23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pans="2:23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spans="2:16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pans="2:16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2:16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spans="2:16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2:16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2:16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spans="2:16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2:16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spans="2:16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2:16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2:16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2:16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spans="2:16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spans="2:16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spans="2:16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spans="2:16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spans="2:16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2:16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2:16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2:16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2:16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2:16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2:16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2:16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2:16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2:16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spans="2:16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spans="2:16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2:16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spans="2:16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spans="2:16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spans="2:16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spans="2:16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2:16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2:16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spans="2:16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spans="2:16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spans="2:16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spans="2:16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2:16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spans="2:16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spans="2:16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spans="2:16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spans="2:16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2:16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spans="2:16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2:16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spans="2:16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spans="2:16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spans="2:16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spans="2:16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spans="2:16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spans="2:16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spans="2:16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spans="2:16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spans="2:16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spans="2:16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spans="2:16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spans="2:16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spans="2:16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spans="2:16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2018-06-06T10:42:26+00:00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8F931E51-62FB-40D5-BE2A-2BBCCEC11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user</cp:lastModifiedBy>
  <cp:lastPrinted>2017-05-01T10:11:51Z</cp:lastPrinted>
  <dcterms:created xsi:type="dcterms:W3CDTF">2005-07-19T07:39:38Z</dcterms:created>
  <dcterms:modified xsi:type="dcterms:W3CDTF">2018-06-06T05:06:31Z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kb4cc1381c4248d7a2dfa3f1be0c86c0">
    <vt:lpwstr/>
  </property>
  <property fmtid="{D5CDD505-2E9C-101B-9397-08002B2CF9AE}" pid="22" name="aa1c885e8039426686f6c49672b09953">
    <vt:lpwstr/>
  </property>
  <property fmtid="{D5CDD505-2E9C-101B-9397-08002B2CF9AE}" pid="23" name="e09eddfac2354f9ab04a226e27f86f1f">
    <vt:lpwstr/>
  </property>
  <property fmtid="{D5CDD505-2E9C-101B-9397-08002B2CF9AE}" pid="24" name="b76e59bb9f5947a781773f53cc6e9460">
    <vt:lpwstr/>
  </property>
  <property fmtid="{D5CDD505-2E9C-101B-9397-08002B2CF9AE}" pid="25" name="n612d9597dc7466f957352ce79be86f3">
    <vt:lpwstr/>
  </property>
  <property fmtid="{D5CDD505-2E9C-101B-9397-08002B2CF9AE}" pid="26" name="ia53b9f18d984e01914f4b79710425b7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